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CB3C0D5E-9D57-4844-8357-B9AA00121108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6" i="1" l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U1038" i="17"/>
  <c r="W1038" i="17" s="1"/>
  <c r="P1038" i="17"/>
  <c r="O1038" i="17" a="1"/>
  <c r="M1038" i="17" a="1"/>
  <c r="N1038" i="17" s="1"/>
  <c r="H1038" i="17" a="1"/>
  <c r="G1038" i="17"/>
  <c r="E1038" i="17"/>
  <c r="D1038" i="17" a="1"/>
  <c r="X1037" i="17" a="1"/>
  <c r="U1037" i="17"/>
  <c r="W1037" i="17" s="1"/>
  <c r="P1037" i="17"/>
  <c r="O1037" i="17" a="1"/>
  <c r="M1037" i="17" a="1"/>
  <c r="N1037" i="17" s="1"/>
  <c r="H1037" i="17" a="1"/>
  <c r="G1037" i="17"/>
  <c r="E1037" i="17"/>
  <c r="D1037" i="17" a="1"/>
  <c r="T1036" i="17"/>
  <c r="R1036" i="17"/>
  <c r="Q1036" i="17"/>
  <c r="X1036" i="17" a="1"/>
  <c r="U1036" i="17"/>
  <c r="W1036" i="17" s="1"/>
  <c r="P1036" i="17"/>
  <c r="O1036" i="17" a="1"/>
  <c r="M1036" i="17" a="1"/>
  <c r="N1036" i="17" s="1"/>
  <c r="H1036" i="17" a="1"/>
  <c r="G1036" i="17"/>
  <c r="E1036" i="17"/>
  <c r="D1036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C1027" i="19" s="1"/>
  <c r="D1028" i="17" a="1"/>
  <c r="D1029" i="17" a="1"/>
  <c r="D1029" i="14" s="1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6" i="17" a="1"/>
  <c r="N156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3" i="17" a="1"/>
  <c r="N793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7" i="17" a="1"/>
  <c r="N957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3" i="17" a="1"/>
  <c r="N973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O23" i="17" a="1"/>
  <c r="O991" i="17" a="1"/>
  <c r="O992" i="17" a="1"/>
  <c r="O993" i="17" a="1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146" i="17"/>
  <c r="W147" i="17"/>
  <c r="W148" i="17"/>
  <c r="W149" i="17"/>
  <c r="W150" i="17"/>
  <c r="W151" i="17"/>
  <c r="W152" i="17"/>
  <c r="W153" i="17"/>
  <c r="W154" i="17"/>
  <c r="W155" i="17"/>
  <c r="W156" i="17"/>
  <c r="W282" i="17"/>
  <c r="W283" i="17"/>
  <c r="W284" i="17"/>
  <c r="W285" i="17"/>
  <c r="W286" i="17"/>
  <c r="W287" i="17"/>
  <c r="W288" i="17"/>
  <c r="W289" i="17"/>
  <c r="W897" i="17"/>
  <c r="W898" i="17"/>
  <c r="W899" i="17"/>
  <c r="W1019" i="17"/>
  <c r="B1037" i="14"/>
  <c r="B1038" i="14"/>
  <c r="D1037" i="14" a="1"/>
  <c r="D1038" i="14" a="1"/>
  <c r="I1037" i="14"/>
  <c r="H1037" i="14" s="1"/>
  <c r="I1038" i="14"/>
  <c r="H1038" i="14" s="1"/>
  <c r="J1037" i="14"/>
  <c r="J1038" i="14"/>
  <c r="K1037" i="14"/>
  <c r="K1038" i="14"/>
  <c r="L1037" i="14"/>
  <c r="L1038" i="14"/>
  <c r="N1037" i="14"/>
  <c r="N1038" i="14"/>
  <c r="O1037" i="14"/>
  <c r="O1038" i="14"/>
  <c r="P1037" i="14"/>
  <c r="P1038" i="14"/>
  <c r="Q1037" i="14"/>
  <c r="Q1038" i="14"/>
  <c r="R1037" i="14"/>
  <c r="R1038" i="14"/>
  <c r="B1036" i="14"/>
  <c r="I1036" i="14"/>
  <c r="H1036" i="14" s="1"/>
  <c r="J1036" i="14"/>
  <c r="K1036" i="14"/>
  <c r="L1036" i="14"/>
  <c r="N1036" i="14"/>
  <c r="O1036" i="14"/>
  <c r="P1036" i="14"/>
  <c r="Q1036" i="14"/>
  <c r="R1036" i="14"/>
  <c r="B1035" i="1"/>
  <c r="AD1035" i="1"/>
  <c r="AE1035" i="1" a="1"/>
  <c r="AH1035" i="1" s="1"/>
  <c r="AF1035" i="1" a="1"/>
  <c r="AG1035" i="1" a="1"/>
  <c r="B1035" i="14"/>
  <c r="I1035" i="14"/>
  <c r="H1035" i="14" s="1"/>
  <c r="J1035" i="14"/>
  <c r="K1035" i="14"/>
  <c r="L1035" i="14"/>
  <c r="N1035" i="14"/>
  <c r="O1035" i="14"/>
  <c r="P1035" i="14"/>
  <c r="Q1035" i="14"/>
  <c r="R1035" i="14"/>
  <c r="D1035" i="14" a="1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D1034" i="14" a="1"/>
  <c r="I1034" i="14"/>
  <c r="H1034" i="14" s="1"/>
  <c r="J1034" i="14"/>
  <c r="K1034" i="14"/>
  <c r="L1034" i="14"/>
  <c r="N1034" i="14"/>
  <c r="O1034" i="14"/>
  <c r="P1034" i="14"/>
  <c r="Q1034" i="14"/>
  <c r="R1034" i="14"/>
  <c r="B1033" i="14"/>
  <c r="D1033" i="14" a="1"/>
  <c r="I1033" i="14"/>
  <c r="H1033" i="14" s="1"/>
  <c r="J1033" i="14"/>
  <c r="K1033" i="14"/>
  <c r="L1033" i="14"/>
  <c r="N1033" i="14"/>
  <c r="O1033" i="14"/>
  <c r="P1033" i="14"/>
  <c r="Q1033" i="14"/>
  <c r="R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G1032" i="19" s="1"/>
  <c r="E1032" i="17"/>
  <c r="X1031" i="17" a="1"/>
  <c r="O1031" i="17" s="1" a="1"/>
  <c r="U1031" i="17"/>
  <c r="W1031" i="17" s="1"/>
  <c r="P1031" i="17"/>
  <c r="H1031" i="17" a="1"/>
  <c r="G1031" i="19" s="1"/>
  <c r="E1031" i="17"/>
  <c r="R1032" i="14"/>
  <c r="Q1032" i="14"/>
  <c r="P1032" i="14"/>
  <c r="O1032" i="14"/>
  <c r="N1032" i="14"/>
  <c r="L1032" i="14"/>
  <c r="K1032" i="14"/>
  <c r="J1032" i="14"/>
  <c r="I1032" i="14"/>
  <c r="H1032" i="14" s="1"/>
  <c r="R1031" i="14"/>
  <c r="Q1031" i="14"/>
  <c r="P1031" i="14"/>
  <c r="O1031" i="14"/>
  <c r="N1031" i="14"/>
  <c r="L1031" i="14"/>
  <c r="K1031" i="14"/>
  <c r="J1031" i="14"/>
  <c r="I1031" i="14"/>
  <c r="H1031" i="14" s="1"/>
  <c r="B1032" i="14"/>
  <c r="D1032" i="14" a="1"/>
  <c r="B1031" i="14"/>
  <c r="D1031" i="14" a="1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D1030" i="14" a="1"/>
  <c r="I1030" i="14"/>
  <c r="H1030" i="14" s="1"/>
  <c r="J1030" i="14"/>
  <c r="K1030" i="14"/>
  <c r="L1030" i="14"/>
  <c r="N1030" i="14"/>
  <c r="O1030" i="14"/>
  <c r="P1030" i="14"/>
  <c r="Q1030" i="14"/>
  <c r="R1030" i="14"/>
  <c r="B1029" i="1"/>
  <c r="AD1029" i="1"/>
  <c r="AE1029" i="1" a="1"/>
  <c r="AH1029" i="1" s="1"/>
  <c r="AF1029" i="1" a="1"/>
  <c r="AG1029" i="1" a="1"/>
  <c r="U1029" i="17"/>
  <c r="W1029" i="17" s="1"/>
  <c r="H1029" i="17" a="1"/>
  <c r="G1029" i="19" s="1"/>
  <c r="E1029" i="17"/>
  <c r="P1029" i="17"/>
  <c r="X1029" i="17" a="1"/>
  <c r="O1029" i="17" s="1" a="1"/>
  <c r="B1029" i="14"/>
  <c r="I1029" i="14"/>
  <c r="H1029" i="14" s="1"/>
  <c r="J1029" i="14"/>
  <c r="K1029" i="14"/>
  <c r="L1029" i="14"/>
  <c r="N1029" i="14"/>
  <c r="O1029" i="14"/>
  <c r="P1029" i="14"/>
  <c r="Q1029" i="14"/>
  <c r="R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G1028" i="19" s="1"/>
  <c r="E1028" i="17"/>
  <c r="P1028" i="17"/>
  <c r="X1028" i="17" a="1"/>
  <c r="O1028" i="17" s="1" a="1"/>
  <c r="B1028" i="14"/>
  <c r="I1028" i="14"/>
  <c r="J1028" i="14"/>
  <c r="K1028" i="14"/>
  <c r="L1028" i="14"/>
  <c r="N1028" i="14"/>
  <c r="O1028" i="14"/>
  <c r="P1028" i="14"/>
  <c r="Q1028" i="14"/>
  <c r="R1028" i="14"/>
  <c r="B1027" i="1"/>
  <c r="AD1027" i="1"/>
  <c r="AE1027" i="1" a="1"/>
  <c r="AH1027" i="1" s="1"/>
  <c r="AF1027" i="1" a="1"/>
  <c r="AG1027" i="1" a="1"/>
  <c r="Q1027" i="17"/>
  <c r="E1027" i="17"/>
  <c r="H1027" i="17" a="1"/>
  <c r="G1027" i="19" s="1"/>
  <c r="P1027" i="17"/>
  <c r="U1027" i="17"/>
  <c r="W1027" i="17" s="1"/>
  <c r="X1027" i="17" a="1"/>
  <c r="O1027" i="17" s="1" a="1"/>
  <c r="B1027" i="14"/>
  <c r="D1027" i="14" a="1"/>
  <c r="I1027" i="14"/>
  <c r="J1027" i="14"/>
  <c r="K1027" i="14"/>
  <c r="L1027" i="14"/>
  <c r="N1027" i="14"/>
  <c r="O1027" i="14"/>
  <c r="P1027" i="14"/>
  <c r="Q1027" i="14"/>
  <c r="R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C1026" i="19"/>
  <c r="B1026" i="14"/>
  <c r="D1026" i="14" a="1"/>
  <c r="I1026" i="14"/>
  <c r="H1026" i="14" s="1"/>
  <c r="J1026" i="14"/>
  <c r="K1026" i="14"/>
  <c r="L1026" i="14"/>
  <c r="N1026" i="14"/>
  <c r="O1026" i="14"/>
  <c r="P1026" i="14"/>
  <c r="Q1026" i="14"/>
  <c r="R1026" i="14"/>
  <c r="B1025" i="1"/>
  <c r="AD1025" i="1"/>
  <c r="AE1025" i="1" a="1"/>
  <c r="AH1025" i="1" s="1"/>
  <c r="AF1025" i="1" a="1"/>
  <c r="AG1025" i="1" a="1"/>
  <c r="C1025" i="19"/>
  <c r="E1025" i="17"/>
  <c r="H1025" i="17" a="1"/>
  <c r="P1025" i="17"/>
  <c r="U1025" i="17"/>
  <c r="W1025" i="17" s="1"/>
  <c r="X1025" i="17" a="1"/>
  <c r="O1025" i="17" s="1" a="1"/>
  <c r="B1025" i="14"/>
  <c r="D1025" i="14" a="1"/>
  <c r="I1025" i="14"/>
  <c r="J1025" i="14"/>
  <c r="K1025" i="14"/>
  <c r="L1025" i="14"/>
  <c r="N1025" i="14"/>
  <c r="O1025" i="14"/>
  <c r="P1025" i="14"/>
  <c r="Q1025" i="14"/>
  <c r="R1025" i="14"/>
  <c r="B740" i="14"/>
  <c r="B1024" i="1"/>
  <c r="AD1024" i="1"/>
  <c r="AE1024" i="1" a="1"/>
  <c r="AH1024" i="1" s="1"/>
  <c r="AF1024" i="1" a="1"/>
  <c r="AG1024" i="1" a="1"/>
  <c r="C1024" i="19"/>
  <c r="E1024" i="17"/>
  <c r="H1024" i="17" a="1"/>
  <c r="P1024" i="17"/>
  <c r="U1024" i="17"/>
  <c r="W1024" i="17" s="1"/>
  <c r="X1024" i="17" a="1"/>
  <c r="O1024" i="17" s="1" a="1"/>
  <c r="R1024" i="14"/>
  <c r="Q1024" i="14"/>
  <c r="P1024" i="14"/>
  <c r="O1024" i="14"/>
  <c r="N1024" i="14"/>
  <c r="L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C1022" i="19"/>
  <c r="C1023" i="19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R1023" i="14"/>
  <c r="Q1023" i="14"/>
  <c r="P1023" i="14"/>
  <c r="O1023" i="14"/>
  <c r="N1023" i="14"/>
  <c r="L1023" i="14"/>
  <c r="K1023" i="14"/>
  <c r="J1023" i="14"/>
  <c r="I1023" i="14"/>
  <c r="D1023" i="14" a="1"/>
  <c r="B1023" i="14"/>
  <c r="R1022" i="14"/>
  <c r="Q1022" i="14"/>
  <c r="P1022" i="14"/>
  <c r="O1022" i="14"/>
  <c r="N1022" i="14"/>
  <c r="L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C1021" i="19"/>
  <c r="R1021" i="14"/>
  <c r="Q1021" i="14"/>
  <c r="P1021" i="14"/>
  <c r="O1021" i="14"/>
  <c r="N1021" i="14"/>
  <c r="L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C1020" i="19"/>
  <c r="E1020" i="17"/>
  <c r="H1020" i="17" a="1"/>
  <c r="B1020" i="14"/>
  <c r="D1020" i="14" a="1"/>
  <c r="I1020" i="14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C1019" i="19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C1018" i="19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L1018" i="14"/>
  <c r="N1018" i="14"/>
  <c r="O1018" i="14"/>
  <c r="P1018" i="14"/>
  <c r="Q1018" i="14"/>
  <c r="R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F1045" i="24" a="1"/>
  <c r="F1044" i="24" a="1"/>
  <c r="F1043" i="24" a="1"/>
  <c r="F1042" i="24" a="1"/>
  <c r="F1041" i="24" a="1"/>
  <c r="F1040" i="24" a="1"/>
  <c r="F1039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H956" i="14" s="1"/>
  <c r="I957" i="14"/>
  <c r="I958" i="14"/>
  <c r="I959" i="14"/>
  <c r="I960" i="14"/>
  <c r="I961" i="14"/>
  <c r="H961" i="14" s="1"/>
  <c r="I962" i="14"/>
  <c r="H962" i="14" s="1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H981" i="14" s="1"/>
  <c r="I982" i="14"/>
  <c r="I983" i="14"/>
  <c r="I984" i="14"/>
  <c r="H984" i="14" s="1"/>
  <c r="I985" i="14"/>
  <c r="H985" i="14" s="1"/>
  <c r="I986" i="14"/>
  <c r="H986" i="14" s="1"/>
  <c r="I987" i="14"/>
  <c r="H987" i="14" s="1"/>
  <c r="I988" i="14"/>
  <c r="H988" i="14" s="1"/>
  <c r="I989" i="14"/>
  <c r="H989" i="14" s="1"/>
  <c r="I990" i="14"/>
  <c r="H990" i="14" s="1"/>
  <c r="I991" i="14"/>
  <c r="H991" i="14" s="1"/>
  <c r="I992" i="14"/>
  <c r="H992" i="14" s="1"/>
  <c r="I993" i="14"/>
  <c r="H993" i="14" s="1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H1014" i="14" s="1"/>
  <c r="I1015" i="14"/>
  <c r="I1016" i="14"/>
  <c r="H1016" i="14" s="1"/>
  <c r="I1017" i="14"/>
  <c r="H1017" i="14" s="1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E1045" i="24"/>
  <c r="D1045" i="24"/>
  <c r="C1045" i="24"/>
  <c r="B1045" i="24" a="1"/>
  <c r="E1044" i="24"/>
  <c r="D1044" i="24"/>
  <c r="C1044" i="24"/>
  <c r="B1044" i="24" a="1"/>
  <c r="E1043" i="24"/>
  <c r="D1043" i="24"/>
  <c r="C1043" i="24"/>
  <c r="B1043" i="24" a="1"/>
  <c r="E1042" i="24"/>
  <c r="D1042" i="24"/>
  <c r="C1042" i="24"/>
  <c r="B1042" i="24" a="1"/>
  <c r="E1041" i="24"/>
  <c r="D1041" i="24"/>
  <c r="C1041" i="24"/>
  <c r="B1041" i="24" a="1"/>
  <c r="E1040" i="24"/>
  <c r="D1040" i="24"/>
  <c r="C1040" i="24"/>
  <c r="B1040" i="24" a="1"/>
  <c r="E1039" i="24"/>
  <c r="D1039" i="24"/>
  <c r="C1039" i="24"/>
  <c r="B1039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L1017" i="14"/>
  <c r="N1017" i="14"/>
  <c r="O1017" i="14"/>
  <c r="P1017" i="14"/>
  <c r="Q1017" i="14"/>
  <c r="R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C1016" i="19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C1012" i="19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E1010" i="17"/>
  <c r="C1010" i="19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C1009" i="19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C1008" i="19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C1007" i="19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C1032" i="19"/>
  <c r="C1031" i="19"/>
  <c r="G1030" i="19"/>
  <c r="C1030" i="19"/>
  <c r="C1029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H355" i="1" s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U993" i="17"/>
  <c r="W993" i="17" s="1"/>
  <c r="P993" i="17"/>
  <c r="H993" i="17" a="1"/>
  <c r="E993" i="17"/>
  <c r="X992" i="17" a="1"/>
  <c r="U992" i="17"/>
  <c r="W992" i="17" s="1"/>
  <c r="R992" i="17"/>
  <c r="P992" i="17"/>
  <c r="H992" i="17" a="1"/>
  <c r="E992" i="17"/>
  <c r="X991" i="17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P899" i="17"/>
  <c r="H899" i="17" a="1"/>
  <c r="E899" i="17"/>
  <c r="X898" i="17" a="1"/>
  <c r="O898" i="17" s="1" a="1"/>
  <c r="T898" i="17"/>
  <c r="U898" i="17" s="1"/>
  <c r="P898" i="17"/>
  <c r="H898" i="17" a="1"/>
  <c r="E898" i="17"/>
  <c r="X897" i="17" a="1"/>
  <c r="O897" i="17" s="1" a="1"/>
  <c r="U897" i="17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P289" i="17"/>
  <c r="H289" i="17" a="1"/>
  <c r="E289" i="17"/>
  <c r="X288" i="17" a="1"/>
  <c r="O288" i="17" s="1" a="1"/>
  <c r="U288" i="17"/>
  <c r="P288" i="17"/>
  <c r="H288" i="17" a="1"/>
  <c r="E288" i="17"/>
  <c r="X287" i="17" a="1"/>
  <c r="O287" i="17" s="1" a="1"/>
  <c r="U287" i="17"/>
  <c r="P287" i="17"/>
  <c r="H287" i="17" a="1"/>
  <c r="E287" i="17"/>
  <c r="X286" i="17" a="1"/>
  <c r="O286" i="17" s="1" a="1"/>
  <c r="U286" i="17"/>
  <c r="P286" i="17"/>
  <c r="H286" i="17" a="1"/>
  <c r="E286" i="17"/>
  <c r="X285" i="17" a="1"/>
  <c r="O285" i="17" s="1" a="1"/>
  <c r="T285" i="17"/>
  <c r="U285" i="17" s="1"/>
  <c r="P285" i="17"/>
  <c r="H285" i="17" a="1"/>
  <c r="E285" i="17"/>
  <c r="X284" i="17" a="1"/>
  <c r="O284" i="17" s="1" a="1"/>
  <c r="U284" i="17"/>
  <c r="P284" i="17"/>
  <c r="H284" i="17" a="1"/>
  <c r="E284" i="17"/>
  <c r="X283" i="17" a="1"/>
  <c r="O283" i="17" s="1" a="1"/>
  <c r="U283" i="17"/>
  <c r="P283" i="17"/>
  <c r="H283" i="17" a="1"/>
  <c r="E283" i="17"/>
  <c r="X282" i="17" a="1"/>
  <c r="O282" i="17" s="1" a="1"/>
  <c r="U282" i="17"/>
  <c r="P282" i="17"/>
  <c r="H282" i="17" a="1"/>
  <c r="E282" i="17"/>
  <c r="D1036" i="14" a="1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S156" i="17"/>
  <c r="P156" i="17"/>
  <c r="H156" i="17" a="1"/>
  <c r="E156" i="17"/>
  <c r="X155" i="17" a="1"/>
  <c r="O155" i="17" s="1" a="1"/>
  <c r="U155" i="17"/>
  <c r="P155" i="17"/>
  <c r="H155" i="17" a="1"/>
  <c r="E155" i="17"/>
  <c r="X154" i="17" a="1"/>
  <c r="O154" i="17" s="1" a="1"/>
  <c r="U154" i="17"/>
  <c r="P154" i="17"/>
  <c r="H154" i="17" a="1"/>
  <c r="E154" i="17"/>
  <c r="X153" i="17" a="1"/>
  <c r="O153" i="17" s="1" a="1"/>
  <c r="U153" i="17"/>
  <c r="P153" i="17"/>
  <c r="H153" i="17" a="1"/>
  <c r="E153" i="17"/>
  <c r="X152" i="17" a="1"/>
  <c r="O152" i="17" s="1" a="1"/>
  <c r="U152" i="17"/>
  <c r="P152" i="17"/>
  <c r="H152" i="17" a="1"/>
  <c r="E152" i="17"/>
  <c r="X151" i="17" a="1"/>
  <c r="O151" i="17" s="1" a="1"/>
  <c r="U151" i="17"/>
  <c r="P151" i="17"/>
  <c r="H151" i="17" a="1"/>
  <c r="E151" i="17"/>
  <c r="X150" i="17" a="1"/>
  <c r="O150" i="17" s="1" a="1"/>
  <c r="U150" i="17"/>
  <c r="P150" i="17"/>
  <c r="H150" i="17" a="1"/>
  <c r="E150" i="17"/>
  <c r="X149" i="17" a="1"/>
  <c r="O149" i="17" s="1" a="1"/>
  <c r="U149" i="17"/>
  <c r="P149" i="17"/>
  <c r="H149" i="17" a="1"/>
  <c r="E149" i="17"/>
  <c r="X148" i="17" a="1"/>
  <c r="O148" i="17" s="1" a="1"/>
  <c r="U148" i="17"/>
  <c r="P148" i="17"/>
  <c r="H148" i="17" a="1"/>
  <c r="E148" i="17"/>
  <c r="X147" i="17" a="1"/>
  <c r="O147" i="17" s="1" a="1"/>
  <c r="U147" i="17"/>
  <c r="P147" i="17"/>
  <c r="H147" i="17" a="1"/>
  <c r="E147" i="17"/>
  <c r="X146" i="17" a="1"/>
  <c r="O146" i="17" s="1" a="1"/>
  <c r="U146" i="17"/>
  <c r="P146" i="17"/>
  <c r="H146" i="17" a="1"/>
  <c r="E146" i="17"/>
  <c r="X145" i="17" a="1"/>
  <c r="O145" i="17" s="1" a="1"/>
  <c r="U145" i="17"/>
  <c r="P145" i="17"/>
  <c r="H145" i="17" a="1"/>
  <c r="E145" i="17"/>
  <c r="X144" i="17" a="1"/>
  <c r="O144" i="17" s="1" a="1"/>
  <c r="U144" i="17"/>
  <c r="P144" i="17"/>
  <c r="H144" i="17" a="1"/>
  <c r="E144" i="17"/>
  <c r="X143" i="17" a="1"/>
  <c r="O143" i="17" s="1" a="1"/>
  <c r="U143" i="17"/>
  <c r="P143" i="17"/>
  <c r="H143" i="17" a="1"/>
  <c r="E143" i="17"/>
  <c r="X142" i="17" a="1"/>
  <c r="O142" i="17" s="1" a="1"/>
  <c r="U142" i="17"/>
  <c r="P142" i="17"/>
  <c r="H142" i="17" a="1"/>
  <c r="E142" i="17"/>
  <c r="X141" i="17" a="1"/>
  <c r="O141" i="17" s="1" a="1"/>
  <c r="U141" i="17"/>
  <c r="P141" i="17"/>
  <c r="H141" i="17" a="1"/>
  <c r="E141" i="17"/>
  <c r="X140" i="17" a="1"/>
  <c r="O140" i="17" s="1" a="1"/>
  <c r="U140" i="17"/>
  <c r="P140" i="17"/>
  <c r="H140" i="17" a="1"/>
  <c r="E140" i="17"/>
  <c r="X139" i="17" a="1"/>
  <c r="O139" i="17" s="1" a="1"/>
  <c r="U139" i="17"/>
  <c r="P139" i="17"/>
  <c r="H139" i="17" a="1"/>
  <c r="E139" i="17"/>
  <c r="X138" i="17" a="1"/>
  <c r="O138" i="17" s="1" a="1"/>
  <c r="U138" i="17"/>
  <c r="P138" i="17"/>
  <c r="H138" i="17" a="1"/>
  <c r="E138" i="17"/>
  <c r="X137" i="17" a="1"/>
  <c r="O137" i="17" s="1" a="1"/>
  <c r="U137" i="17"/>
  <c r="P137" i="17"/>
  <c r="H137" i="17" a="1"/>
  <c r="E137" i="17"/>
  <c r="X136" i="17" a="1"/>
  <c r="O136" i="17" s="1" a="1"/>
  <c r="U136" i="17"/>
  <c r="P136" i="17"/>
  <c r="H136" i="17" a="1"/>
  <c r="E136" i="17"/>
  <c r="X135" i="17" a="1"/>
  <c r="O135" i="17" s="1" a="1"/>
  <c r="T135" i="17"/>
  <c r="U135" i="17" s="1"/>
  <c r="P135" i="17"/>
  <c r="H135" i="17" a="1"/>
  <c r="E135" i="17"/>
  <c r="X134" i="17" a="1"/>
  <c r="O134" i="17" s="1" a="1"/>
  <c r="U134" i="17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P24" i="17"/>
  <c r="H24" i="17" a="1"/>
  <c r="E24" i="17"/>
  <c r="X23" i="17" a="1"/>
  <c r="U23" i="17"/>
  <c r="P23" i="17"/>
  <c r="H23" i="17" a="1"/>
  <c r="E23" i="17"/>
  <c r="X22" i="17" a="1"/>
  <c r="O22" i="17" s="1" a="1"/>
  <c r="U22" i="17"/>
  <c r="P22" i="17"/>
  <c r="H22" i="17" a="1"/>
  <c r="E22" i="17"/>
  <c r="X21" i="17" a="1"/>
  <c r="O21" i="17" s="1" a="1"/>
  <c r="U21" i="17"/>
  <c r="P21" i="17"/>
  <c r="H21" i="17" a="1"/>
  <c r="E21" i="17"/>
  <c r="X20" i="17" a="1"/>
  <c r="O20" i="17" s="1" a="1"/>
  <c r="U20" i="17"/>
  <c r="P20" i="17"/>
  <c r="H20" i="17" a="1"/>
  <c r="E20" i="17"/>
  <c r="X19" i="17" a="1"/>
  <c r="O19" i="17" s="1" a="1"/>
  <c r="U19" i="17"/>
  <c r="P19" i="17"/>
  <c r="H19" i="17" a="1"/>
  <c r="E19" i="17"/>
  <c r="X18" i="17" a="1"/>
  <c r="O18" i="17" s="1" a="1"/>
  <c r="U18" i="17"/>
  <c r="P18" i="17"/>
  <c r="H18" i="17" a="1"/>
  <c r="E18" i="17"/>
  <c r="X17" i="17" a="1"/>
  <c r="O17" i="17" s="1" a="1"/>
  <c r="U17" i="17"/>
  <c r="P17" i="17"/>
  <c r="H17" i="17" a="1"/>
  <c r="E17" i="17"/>
  <c r="X16" i="17" a="1"/>
  <c r="O16" i="17" s="1" a="1"/>
  <c r="U16" i="17"/>
  <c r="R16" i="17"/>
  <c r="P16" i="17"/>
  <c r="H16" i="17" a="1"/>
  <c r="E16" i="17"/>
  <c r="X15" i="17" a="1"/>
  <c r="O15" i="17" s="1" a="1"/>
  <c r="U15" i="17"/>
  <c r="P15" i="17"/>
  <c r="H15" i="17" a="1"/>
  <c r="E15" i="17"/>
  <c r="X14" i="17" a="1"/>
  <c r="O14" i="17" s="1" a="1"/>
  <c r="U14" i="17"/>
  <c r="P14" i="17"/>
  <c r="H14" i="17" a="1"/>
  <c r="E14" i="17"/>
  <c r="X13" i="17" a="1"/>
  <c r="O13" i="17" s="1" a="1"/>
  <c r="U13" i="17"/>
  <c r="P13" i="17"/>
  <c r="H13" i="17" a="1"/>
  <c r="E13" i="17"/>
  <c r="X12" i="17" a="1"/>
  <c r="O12" i="17" s="1" a="1"/>
  <c r="U12" i="17"/>
  <c r="P12" i="17"/>
  <c r="H12" i="17" a="1"/>
  <c r="E12" i="17"/>
  <c r="X11" i="17" a="1"/>
  <c r="O11" i="17" s="1" a="1"/>
  <c r="U11" i="17"/>
  <c r="P11" i="17"/>
  <c r="H11" i="17" a="1"/>
  <c r="E11" i="17"/>
  <c r="X10" i="17" a="1"/>
  <c r="O10" i="17" s="1" a="1"/>
  <c r="U10" i="17"/>
  <c r="P10" i="17"/>
  <c r="H10" i="17" a="1"/>
  <c r="E10" i="17"/>
  <c r="X9" i="17" a="1"/>
  <c r="O9" i="17" s="1" a="1"/>
  <c r="U9" i="17"/>
  <c r="P9" i="17"/>
  <c r="H9" i="17" a="1"/>
  <c r="E9" i="17"/>
  <c r="X8" i="17" a="1"/>
  <c r="O8" i="17" s="1" a="1"/>
  <c r="U8" i="17"/>
  <c r="P8" i="17"/>
  <c r="H8" i="17" a="1"/>
  <c r="E8" i="17"/>
  <c r="X7" i="17" a="1"/>
  <c r="O7" i="17" s="1" a="1"/>
  <c r="U7" i="17"/>
  <c r="P7" i="17"/>
  <c r="H7" i="17" a="1"/>
  <c r="E7" i="17"/>
  <c r="X6" i="17" a="1"/>
  <c r="O6" i="17" s="1" a="1"/>
  <c r="U6" i="17"/>
  <c r="P6" i="17"/>
  <c r="H6" i="17" a="1"/>
  <c r="E6" i="17"/>
  <c r="X5" i="17" a="1"/>
  <c r="O5" i="17" s="1" a="1"/>
  <c r="U5" i="17"/>
  <c r="P5" i="17"/>
  <c r="H5" i="17" a="1"/>
  <c r="E5" i="17"/>
  <c r="X4" i="17" a="1"/>
  <c r="O4" i="17" s="1" a="1"/>
  <c r="U4" i="17"/>
  <c r="P4" i="17"/>
  <c r="H4" i="17" a="1"/>
  <c r="E4" i="17"/>
  <c r="X3" i="17" a="1"/>
  <c r="O3" i="17" s="1" a="1"/>
  <c r="U3" i="17"/>
  <c r="P3" i="17"/>
  <c r="H3" i="17" a="1"/>
  <c r="E3" i="17"/>
  <c r="D3" i="14" a="1"/>
  <c r="AG3" i="17" s="1"/>
  <c r="X2" i="17" a="1"/>
  <c r="O2" i="17" s="1" a="1"/>
  <c r="U2" i="17"/>
  <c r="P2" i="17"/>
  <c r="H2" i="17" a="1"/>
  <c r="E2" i="17"/>
  <c r="D2" i="14" a="1"/>
  <c r="AG2" i="17" s="1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C1028" i="19" l="1"/>
  <c r="D1028" i="14" a="1"/>
  <c r="AH1036" i="1"/>
  <c r="AH1037" i="1"/>
  <c r="AI1037" i="17" s="1" a="1"/>
  <c r="AH1038" i="1"/>
  <c r="AI1038" i="17" s="1" a="1"/>
  <c r="E1038" i="24" s="1"/>
  <c r="AI1036" i="17" a="1"/>
  <c r="AG1037" i="17"/>
  <c r="AF1037" i="17"/>
  <c r="AH1037" i="17" s="1"/>
  <c r="AG1038" i="17"/>
  <c r="AF1038" i="17"/>
  <c r="AH1038" i="17" s="1"/>
  <c r="AF1032" i="17"/>
  <c r="AH1032" i="17" s="1"/>
  <c r="AG1032" i="17"/>
  <c r="AF1031" i="17"/>
  <c r="AH1031" i="17" s="1"/>
  <c r="AG1031" i="17"/>
  <c r="AF1030" i="17"/>
  <c r="AH1030" i="17" s="1"/>
  <c r="AG1030" i="17"/>
  <c r="AF1029" i="17"/>
  <c r="AH1029" i="17" s="1"/>
  <c r="AG1029" i="17"/>
  <c r="AF1028" i="17"/>
  <c r="AH1028" i="17" s="1"/>
  <c r="AG1028" i="17"/>
  <c r="AF1010" i="17"/>
  <c r="AH1010" i="17" s="1"/>
  <c r="AG1010" i="17"/>
  <c r="AF1009" i="17"/>
  <c r="AH1009" i="17" s="1"/>
  <c r="AG1009" i="17"/>
  <c r="AF1008" i="17"/>
  <c r="AH1008" i="17" s="1"/>
  <c r="AG1008" i="17"/>
  <c r="AF1035" i="17"/>
  <c r="AH1035" i="17" s="1"/>
  <c r="AG1035" i="17"/>
  <c r="AG1034" i="17"/>
  <c r="AF1034" i="17"/>
  <c r="AH1034" i="17" s="1"/>
  <c r="AG1033" i="17"/>
  <c r="AF1033" i="17"/>
  <c r="AH1033" i="17" s="1"/>
  <c r="AF1027" i="17"/>
  <c r="AH1027" i="17" s="1"/>
  <c r="AG1027" i="17"/>
  <c r="AF1026" i="17"/>
  <c r="AH1026" i="17" s="1"/>
  <c r="AG1026" i="17"/>
  <c r="AG1025" i="17"/>
  <c r="AF1025" i="17"/>
  <c r="AH1025" i="17" s="1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1036" i="17"/>
  <c r="AH1036" i="17" s="1"/>
  <c r="AG1036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C994" i="19"/>
  <c r="D994" i="14" a="1"/>
  <c r="D995" i="14" a="1"/>
  <c r="C995" i="19"/>
  <c r="C1002" i="19"/>
  <c r="D1002" i="14" a="1"/>
  <c r="C1002" i="14" s="1" a="1"/>
  <c r="D1004" i="14" a="1"/>
  <c r="C1004" i="14" s="1" a="1"/>
  <c r="C1004" i="19"/>
  <c r="C1005" i="19"/>
  <c r="D1005" i="14" a="1"/>
  <c r="D1011" i="14" a="1"/>
  <c r="C1011" i="14" s="1" a="1"/>
  <c r="C1011" i="19"/>
  <c r="C1021" i="14" a="1"/>
  <c r="C1006" i="19"/>
  <c r="D1006" i="14" a="1"/>
  <c r="D1038" i="24"/>
  <c r="C1038" i="24"/>
  <c r="B1038" i="24" a="1"/>
  <c r="F1038" i="24" a="1"/>
  <c r="C1037" i="14" a="1"/>
  <c r="C1038" i="14" a="1"/>
  <c r="C1036" i="14" a="1"/>
  <c r="C1017" i="19"/>
  <c r="D1017" i="14" a="1"/>
  <c r="D1037" i="24"/>
  <c r="F1037" i="24" a="1"/>
  <c r="C1037" i="24"/>
  <c r="B1037" i="24" a="1"/>
  <c r="F1036" i="24" a="1"/>
  <c r="D1036" i="24"/>
  <c r="M1037" i="14" s="1"/>
  <c r="C1036" i="24"/>
  <c r="B1036" i="24" a="1"/>
  <c r="AI1035" i="17" a="1"/>
  <c r="E1035" i="24" s="1"/>
  <c r="C1035" i="14" a="1"/>
  <c r="D1035" i="24"/>
  <c r="M1035" i="14" s="1"/>
  <c r="C1035" i="24"/>
  <c r="B1035" i="24" a="1"/>
  <c r="F1035" i="24" a="1"/>
  <c r="AI1033" i="17" a="1"/>
  <c r="E1033" i="24" s="1"/>
  <c r="C1003" i="19"/>
  <c r="D1003" i="14" a="1"/>
  <c r="AI1034" i="17" a="1"/>
  <c r="E1034" i="24" s="1"/>
  <c r="C1034" i="14" a="1"/>
  <c r="C103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G1024" i="19"/>
  <c r="D1032" i="24"/>
  <c r="M1032" i="14" s="1"/>
  <c r="C1032" i="24"/>
  <c r="B1032" i="24" a="1"/>
  <c r="AI1032" i="17" a="1"/>
  <c r="E1032" i="24" s="1"/>
  <c r="AI1031" i="17" a="1"/>
  <c r="E1031" i="24" s="1"/>
  <c r="C1032" i="14" a="1"/>
  <c r="C1031" i="14" a="1"/>
  <c r="F1030" i="24" a="1"/>
  <c r="F1031" i="24" a="1"/>
  <c r="D1031" i="24"/>
  <c r="M1031" i="14" s="1"/>
  <c r="C1031" i="24"/>
  <c r="B1031" i="24" a="1"/>
  <c r="H1023" i="14"/>
  <c r="G1023" i="19"/>
  <c r="H1022" i="14"/>
  <c r="G1022" i="19"/>
  <c r="H1021" i="14"/>
  <c r="G1021" i="19"/>
  <c r="AI1030" i="17" a="1"/>
  <c r="E1030" i="24" s="1"/>
  <c r="D1030" i="24"/>
  <c r="B1030" i="24" a="1"/>
  <c r="C1030" i="24"/>
  <c r="C1030" i="14" a="1"/>
  <c r="C1001" i="19"/>
  <c r="D1001" i="14" a="1"/>
  <c r="AI1029" i="17" a="1"/>
  <c r="E1029" i="24" s="1"/>
  <c r="C1029" i="14" a="1"/>
  <c r="C1029" i="24"/>
  <c r="B1029" i="24" a="1"/>
  <c r="D1029" i="24"/>
  <c r="F1029" i="24" a="1"/>
  <c r="H1028" i="14"/>
  <c r="AI1028" i="17" a="1"/>
  <c r="E1028" i="24" s="1"/>
  <c r="H1020" i="14"/>
  <c r="G1020" i="19"/>
  <c r="M1029" i="14"/>
  <c r="F1028" i="24" a="1"/>
  <c r="D1028" i="24"/>
  <c r="M1028" i="14" s="1"/>
  <c r="C1028" i="24"/>
  <c r="B1028" i="24" a="1"/>
  <c r="AI1027" i="17" a="1"/>
  <c r="E1027" i="24" s="1"/>
  <c r="C1028" i="14" a="1"/>
  <c r="C998" i="19"/>
  <c r="D998" i="14" a="1"/>
  <c r="C1027" i="14" a="1"/>
  <c r="D1027" i="24"/>
  <c r="M1027" i="14" s="1"/>
  <c r="C1027" i="24"/>
  <c r="B1027" i="24" a="1"/>
  <c r="F1027" i="24" a="1"/>
  <c r="H1027" i="14"/>
  <c r="C1089" i="24"/>
  <c r="F1026" i="24" a="1"/>
  <c r="D1026" i="24"/>
  <c r="M1026" i="14" s="1"/>
  <c r="C1026" i="24"/>
  <c r="B1026" i="24" a="1"/>
  <c r="AI1026" i="17" a="1"/>
  <c r="E1026" i="24" s="1"/>
  <c r="C1026" i="1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C997" i="19"/>
  <c r="D997" i="14" a="1"/>
  <c r="H1025" i="14"/>
  <c r="AI1025" i="17" a="1"/>
  <c r="E1025" i="24" s="1"/>
  <c r="F1025" i="24" a="1"/>
  <c r="D1025" i="24"/>
  <c r="M1025" i="14" s="1"/>
  <c r="C1025" i="24"/>
  <c r="B1025" i="24" a="1"/>
  <c r="C1025" i="1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G1019" i="19"/>
  <c r="H1018" i="14"/>
  <c r="G1018" i="19"/>
  <c r="F1021" i="24" a="1"/>
  <c r="D1021" i="24"/>
  <c r="C1021" i="24"/>
  <c r="B1021" i="24" a="1"/>
  <c r="F1020" i="24" a="1"/>
  <c r="D1020" i="24"/>
  <c r="M1020" i="14" s="1"/>
  <c r="C1020" i="24"/>
  <c r="B1020" i="24" a="1"/>
  <c r="AI1020" i="17" a="1"/>
  <c r="E1020" i="24" s="1"/>
  <c r="C1020" i="14" a="1"/>
  <c r="F1019" i="24" a="1"/>
  <c r="D1019" i="24"/>
  <c r="M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M1018" i="14" s="1"/>
  <c r="C1018" i="24"/>
  <c r="B1018" i="24" a="1"/>
  <c r="G1017" i="19"/>
  <c r="G1014" i="19"/>
  <c r="G1015" i="19"/>
  <c r="G1016" i="19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H1043" i="24"/>
  <c r="J1043" i="24"/>
  <c r="K1043" i="24"/>
  <c r="L1043" i="24"/>
  <c r="N1043" i="24"/>
  <c r="O1043" i="24"/>
  <c r="G1043" i="24"/>
  <c r="I1043" i="24"/>
  <c r="M1043" i="24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G1004" i="19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H1015" i="1"/>
  <c r="AH1016" i="1"/>
  <c r="AI1016" i="17" s="1" a="1"/>
  <c r="E1016" i="24" s="1"/>
  <c r="G1009" i="19"/>
  <c r="G1008" i="19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M1015" i="14" s="1"/>
  <c r="C1015" i="24"/>
  <c r="B1015" i="24" a="1"/>
  <c r="H1010" i="14"/>
  <c r="G1010" i="19"/>
  <c r="D1014" i="24"/>
  <c r="M1014" i="14" s="1"/>
  <c r="C1014" i="24"/>
  <c r="B1014" i="24" a="1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G996" i="19"/>
  <c r="G994" i="19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AI1010" i="17" s="1" a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C990" i="19"/>
  <c r="D990" i="14" a="1"/>
  <c r="C993" i="19"/>
  <c r="D993" i="14" a="1"/>
  <c r="C992" i="19"/>
  <c r="D992" i="14" a="1"/>
  <c r="C991" i="19"/>
  <c r="D991" i="14" a="1"/>
  <c r="C967" i="19"/>
  <c r="D967" i="14" a="1"/>
  <c r="D1011" i="24"/>
  <c r="C1011" i="24"/>
  <c r="B1011" i="24" a="1"/>
  <c r="H1011" i="14"/>
  <c r="G1026" i="19"/>
  <c r="G1025" i="19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H1009" i="14"/>
  <c r="H1000" i="14"/>
  <c r="G1000" i="19"/>
  <c r="C1009" i="14" a="1"/>
  <c r="D1009" i="24"/>
  <c r="B1009" i="24" a="1"/>
  <c r="C1009" i="24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H1006" i="14"/>
  <c r="D1006" i="24"/>
  <c r="C1006" i="24"/>
  <c r="B1006" i="24" a="1"/>
  <c r="AH54" i="1"/>
  <c r="C977" i="19"/>
  <c r="D977" i="14" a="1"/>
  <c r="AH1004" i="1"/>
  <c r="AH1003" i="1"/>
  <c r="D1005" i="24"/>
  <c r="C1005" i="24"/>
  <c r="B1005" i="24" a="1"/>
  <c r="C887" i="19"/>
  <c r="D887" i="14" a="1"/>
  <c r="D24" i="14" a="1"/>
  <c r="C24" i="19"/>
  <c r="D23" i="14" a="1"/>
  <c r="C23" i="19"/>
  <c r="D22" i="14" a="1"/>
  <c r="C22" i="19"/>
  <c r="H1004" i="14"/>
  <c r="AH244" i="1"/>
  <c r="AH241" i="1"/>
  <c r="D21" i="14" a="1"/>
  <c r="C21" i="19"/>
  <c r="D20" i="14" a="1"/>
  <c r="C20" i="19"/>
  <c r="C1004" i="24"/>
  <c r="D1004" i="24"/>
  <c r="B1004" i="24" a="1"/>
  <c r="H995" i="14"/>
  <c r="G995" i="19"/>
  <c r="G696" i="19"/>
  <c r="H696" i="14"/>
  <c r="AH605" i="1"/>
  <c r="AH47" i="1"/>
  <c r="AH603" i="1"/>
  <c r="AH606" i="1"/>
  <c r="AH600" i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C966" i="19"/>
  <c r="D966" i="14" a="1"/>
  <c r="D786" i="14" a="1"/>
  <c r="C786" i="19"/>
  <c r="D785" i="14" a="1"/>
  <c r="C785" i="19"/>
  <c r="D555" i="14" a="1"/>
  <c r="C555" i="19"/>
  <c r="D554" i="14" a="1"/>
  <c r="C554" i="19"/>
  <c r="D1002" i="24"/>
  <c r="C1002" i="24"/>
  <c r="B1002" i="24" a="1"/>
  <c r="AH9" i="1"/>
  <c r="AH141" i="1"/>
  <c r="C713" i="19"/>
  <c r="D713" i="14" a="1"/>
  <c r="C712" i="19"/>
  <c r="D712" i="14" a="1"/>
  <c r="D13" i="14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C779" i="19"/>
  <c r="D695" i="14" a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C471" i="19"/>
  <c r="D470" i="14" a="1"/>
  <c r="C470" i="19"/>
  <c r="D469" i="14" a="1"/>
  <c r="C469" i="19"/>
  <c r="D468" i="14" a="1"/>
  <c r="C468" i="19"/>
  <c r="D467" i="14" a="1"/>
  <c r="C467" i="19"/>
  <c r="D466" i="14" a="1"/>
  <c r="C466" i="19"/>
  <c r="D465" i="14" a="1"/>
  <c r="C465" i="19"/>
  <c r="D464" i="14" a="1"/>
  <c r="C464" i="19"/>
  <c r="D463" i="14" a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C834" i="19"/>
  <c r="D834" i="14" a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H941" i="14"/>
  <c r="C941" i="24"/>
  <c r="G941" i="19"/>
  <c r="G940" i="19"/>
  <c r="H940" i="14"/>
  <c r="C940" i="24"/>
  <c r="C939" i="24"/>
  <c r="H939" i="14"/>
  <c r="G939" i="19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G653" i="19"/>
  <c r="G652" i="19"/>
  <c r="G651" i="19"/>
  <c r="G650" i="19"/>
  <c r="G649" i="19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AI1011" i="17" l="1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M282" i="14"/>
  <c r="M1036" i="14"/>
  <c r="E1036" i="24"/>
  <c r="E1037" i="24"/>
  <c r="AI1017" i="17" a="1"/>
  <c r="E1017" i="24" s="1"/>
  <c r="C1017" i="14" a="1"/>
  <c r="M286" i="14"/>
  <c r="M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M1033" i="14"/>
  <c r="M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M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M754" i="14"/>
  <c r="M1030" i="14"/>
  <c r="AI314" i="17" a="1"/>
  <c r="E314" i="24" s="1"/>
  <c r="AI911" i="17" a="1"/>
  <c r="E911" i="24" s="1"/>
  <c r="C997" i="14" a="1"/>
  <c r="M1023" i="14"/>
  <c r="M1022" i="14"/>
  <c r="AI802" i="17" a="1"/>
  <c r="E802" i="24" s="1"/>
  <c r="AI799" i="17" a="1"/>
  <c r="E799" i="24" s="1"/>
  <c r="M742" i="14"/>
  <c r="M1024" i="14"/>
  <c r="AI800" i="17" a="1"/>
  <c r="E800" i="24" s="1"/>
  <c r="AI798" i="17" a="1"/>
  <c r="E798" i="24" s="1"/>
  <c r="M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M728" i="14"/>
  <c r="M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M608" i="14"/>
  <c r="M1012" i="14"/>
  <c r="C999" i="14" a="1"/>
  <c r="C1000" i="14" a="1"/>
  <c r="E1010" i="24"/>
  <c r="E994" i="24"/>
  <c r="M984" i="14"/>
  <c r="M928" i="14"/>
  <c r="C973" i="14" a="1"/>
  <c r="E998" i="24"/>
  <c r="M983" i="14"/>
  <c r="M867" i="14"/>
  <c r="M866" i="14"/>
  <c r="M865" i="14"/>
  <c r="M864" i="14"/>
  <c r="M863" i="14"/>
  <c r="M862" i="14"/>
  <c r="M861" i="1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1006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M1003" i="14"/>
  <c r="M1007" i="14"/>
  <c r="C974" i="14" a="1"/>
  <c r="C870" i="14" a="1"/>
  <c r="M611" i="14"/>
  <c r="M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<sst xmlns="http://schemas.openxmlformats.org/spreadsheetml/2006/main" count="20150" uniqueCount="3707">
  <si>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</si>
  <si>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</si>
  <si>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</si>
  <si>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</si>
  <si>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</si>
  <si>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</si>
  <si>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</si>
  <si>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</si>
  <si>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</si>
  <si>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</si>
  <si>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</si>
  <si>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</si>
  <si>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</si>
  <si>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</si>
  <si>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</si>
  <si>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</si>
  <si>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</si>
  <si>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</si>
  <si>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</si>
  <si>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</si>
  <si>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</si>
  <si>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</si>
  <si>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</si>
  <si>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</si>
  <si>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</si>
  <si>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</si>
  <si>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</si>
  <si>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</si>
  <si>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</si>
  <si>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</si>
  <si>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</si>
  <si>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</si>
  <si>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</si>
  <si>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</si>
  <si>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</si>
  <si>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</si>
  <si>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</si>
  <si>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</si>
  <si>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</si>
  <si>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</si>
  <si>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</si>
  <si>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</si>
  <si>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</si>
  <si>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</si>
  <si>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</si>
  <si>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</si>
  <si>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</si>
  <si>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</si>
  <si>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</si>
  <si>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</si>
  <si>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</si>
  <si>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</si>
  <si>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</si>
  <si>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</si>
  <si>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</si>
  <si>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</si>
  <si>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</si>
  <si>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</si>
  <si>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</si>
  <si>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</si>
  <si>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</si>
  <si>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</si>
  <si>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</si>
  <si>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</si>
  <si>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</si>
  <si>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</si>
  <si>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</si>
  <si>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</si>
  <si>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</si>
  <si>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</si>
  <si>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</si>
  <si>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</si>
  <si>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</si>
  <si>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</si>
  <si>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</si>
  <si>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</si>
  <si>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</si>
  <si>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</si>
  <si>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</si>
  <si>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</si>
  <si>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</si>
  <si>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</si>
  <si>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</si>
  <si>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</si>
  <si>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</si>
  <si>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</si>
  <si>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</si>
  <si>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</si>
  <si>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</si>
  <si>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</si>
  <si>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</si>
  <si>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</si>
  <si>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</si>
  <si>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</si>
  <si>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</si>
  <si>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</si>
  <si>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</si>
  <si>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</si>
  <si>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</si>
  <si>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</si>
  <si>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</si>
  <si>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</si>
  <si>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</si>
  <si>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</si>
  <si>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</si>
  <si>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</si>
  <si>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</si>
  <si>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</si>
  <si>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</si>
  <si>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</si>
  <si>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</si>
  <si>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</si>
  <si>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</si>
  <si>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</si>
  <si>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</si>
  <si>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</si>
  <si>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</si>
  <si>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</si>
  <si>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</si>
  <si>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</si>
  <si>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</si>
  <si>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</si>
  <si>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</si>
  <si>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</si>
  <si>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</si>
  <si>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</si>
  <si>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</si>
  <si>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</si>
  <si>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</si>
  <si>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</si>
  <si>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</si>
  <si>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</si>
  <si>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</si>
  <si>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</si>
  <si>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</si>
  <si>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</si>
  <si>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</si>
  <si>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</si>
  <si>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</si>
  <si>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</si>
  <si>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</si>
  <si>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</si>
  <si>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</si>
  <si>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</si>
  <si>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</si>
  <si>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</si>
  <si>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</si>
  <si>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</si>
  <si>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</si>
  <si>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</si>
  <si>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</si>
  <si>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</si>
  <si>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</si>
  <si>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</si>
  <si>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</si>
  <si>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</si>
  <si>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</si>
  <si>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</si>
  <si>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</si>
  <si>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</si>
  <si>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</si>
  <si>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</si>
  <si>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</si>
  <si>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</si>
  <si>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</si>
  <si>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</si>
  <si>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</si>
  <si>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</si>
  <si>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</si>
  <si>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</si>
  <si>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</si>
  <si>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</si>
  <si>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</si>
  <si>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</si>
  <si>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</si>
  <si>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</si>
  <si>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</si>
  <si>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</si>
  <si>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</si>
  <si>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</si>
  <si>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</si>
  <si>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</si>
  <si>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</si>
  <si>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</si>
  <si>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</si>
  <si>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</si>
  <si>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</si>
  <si>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</si>
  <si>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</si>
  <si>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</si>
  <si>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</si>
  <si>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</si>
  <si>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</si>
  <si>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</si>
  <si>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</si>
  <si>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</si>
  <si>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</si>
  <si>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</si>
  <si>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</si>
  <si>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</si>
  <si>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</si>
  <si>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</si>
  <si>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</si>
  <si>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</si>
  <si>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</si>
  <si>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</si>
  <si>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</si>
  <si>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</si>
  <si>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</si>
  <si>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</si>
  <si>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</si>
  <si>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</si>
  <si>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</si>
  <si>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</si>
  <si>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</si>
  <si>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</si>
  <si>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</si>
  <si>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</si>
  <si>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</si>
  <si>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</si>
  <si>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</si>
  <si>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</si>
  <si>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</si>
  <si>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</si>
  <si>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</si>
  <si>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</si>
  <si>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</si>
  <si>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</si>
  <si>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</si>
  <si>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</si>
  <si>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</si>
  <si>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</si>
  <si>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</si>
  <si>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</si>
  <si>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</si>
  <si>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</si>
  <si>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</si>
  <si>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</si>
  <si>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</si>
  <si>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</si>
  <si>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</si>
  <si>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</si>
  <si>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</si>
  <si>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</si>
  <si>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</si>
  <si>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</si>
  <si>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</si>
  <si>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</si>
  <si>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</si>
  <si>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</si>
  <si>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</si>
  <si>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</si>
  <si>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</si>
  <si>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</si>
  <si>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</si>
  <si>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</si>
  <si>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</si>
  <si>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</si>
  <si>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</si>
  <si>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</si>
  <si>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</si>
  <si>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</si>
  <si>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</si>
  <si>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</si>
  <si>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</si>
  <si>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</si>
  <si>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</si>
  <si>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</si>
  <si>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</si>
  <si>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</si>
  <si>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</si>
  <si>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</si>
  <si>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</si>
  <si>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</si>
  <si>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</si>
  <si>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</si>
  <si>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</si>
  <si>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</si>
  <si>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</si>
  <si>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</si>
  <si>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</si>
  <si>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</si>
  <si>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</si>
  <si>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</si>
  <si>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</si>
  <si>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</si>
  <si>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</si>
  <si>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</si>
  <si>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</si>
  <si>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</si>
  <si>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</si>
  <si>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</si>
  <si>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</si>
  <si>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</si>
  <si>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</si>
  <si>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</si>
  <si>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</si>
  <si>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</si>
  <si>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</si>
  <si>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</si>
  <si>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</si>
  <si>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</si>
  <si>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</si>
  <si>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</si>
  <si>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</si>
  <si>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</si>
  <si>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</si>
  <si>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</si>
  <si>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</si>
  <si>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</si>
  <si>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</si>
  <si>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</si>
  <si>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</si>
  <si>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</si>
  <si>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</si>
  <si>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</si>
  <si>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</si>
  <si>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</si>
  <si>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</si>
  <si>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</si>
  <si>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</si>
  <si>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</si>
  <si>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</si>
  <si>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</si>
  <si>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</si>
  <si>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</si>
  <si>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</si>
  <si>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</si>
  <si>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</si>
  <si>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</si>
  <si>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</si>
  <si>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</si>
  <si>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</si>
  <si>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</si>
  <si>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</si>
  <si>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</si>
  <si>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</si>
  <si>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</si>
  <si>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</si>
  <si>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</si>
  <si>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</si>
  <si>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</si>
  <si>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</si>
  <si>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</si>
  <si>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</si>
  <si>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</si>
  <si>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</si>
  <si>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</si>
  <si>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</si>
  <si>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</si>
  <si>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</si>
  <si>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</si>
  <si>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</si>
  <si>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</si>
  <si>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</si>
  <si>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</si>
  <si>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</si>
  <si>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</si>
  <si>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</si>
  <si>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</si>
  <si>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</si>
  <si>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</si>
  <si>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</si>
  <si>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</si>
  <si>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</si>
  <si>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</si>
  <si>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</si>
  <si>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</si>
  <si>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</si>
  <si>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</si>
  <si>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</si>
  <si>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</si>
  <si>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</si>
  <si>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</si>
  <si>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</si>
  <si>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</si>
  <si>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</si>
  <si>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</si>
  <si>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</si>
  <si>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</si>
  <si>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</si>
  <si>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</si>
  <si>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</si>
  <si>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</si>
  <si>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</si>
  <si>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</si>
  <si>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</si>
  <si>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</si>
  <si>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</si>
  <si>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</si>
  <si>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</si>
  <si>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</si>
  <si>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</si>
  <si>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</si>
  <si>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</si>
  <si>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</si>
  <si>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</si>
  <si>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</si>
  <si>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</si>
  <si>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</si>
  <si>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</si>
  <si>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</si>
  <si>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</si>
  <si>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</si>
  <si>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</si>
  <si>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</si>
  <si>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</si>
  <si>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</si>
  <si>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</si>
  <si>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</si>
  <si>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</si>
  <si>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</si>
  <si>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</si>
  <si>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</si>
  <si>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</si>
  <si>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</si>
  <si>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</si>
  <si>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</si>
  <si>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</si>
  <si>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</si>
  <si>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</si>
  <si>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</si>
  <si>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</si>
  <si>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</si>
  <si>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</si>
  <si>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</si>
  <si>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</si>
  <si>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</si>
  <si>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</si>
  <si>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</si>
  <si>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</si>
  <si>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</si>
  <si>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</si>
  <si>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</si>
  <si>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</si>
  <si>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</si>
  <si>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</si>
  <si>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</si>
  <si>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</si>
  <si>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</si>
  <si>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</si>
  <si>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</si>
  <si>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</si>
  <si>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</si>
  <si>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</si>
  <si>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</si>
  <si>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</si>
  <si>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</si>
  <si>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</si>
  <si>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</si>
  <si>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</si>
  <si>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</si>
  <si>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</si>
  <si>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</si>
  <si>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</si>
  <si>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</si>
  <si>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</si>
  <si>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</si>
  <si>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</si>
  <si>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</si>
  <si>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</si>
  <si>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</si>
  <si>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</si>
  <si>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</si>
  <si>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</si>
  <si>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</si>
  <si>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</si>
  <si>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</si>
  <si>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</si>
  <si>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</si>
  <si>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</si>
  <si>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</si>
  <si>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</si>
  <si>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</si>
  <si>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</si>
  <si>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</si>
  <si>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</si>
  <si>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</si>
  <si>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</si>
  <si>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</si>
  <si>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</si>
  <si>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</si>
  <si>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</si>
  <si>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</si>
  <si>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</si>
  <si>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</si>
  <si>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</si>
  <si>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</si>
  <si>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</si>
  <si>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</si>
  <si>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</si>
  <si>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</si>
  <si>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</si>
  <si>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</si>
  <si>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</si>
  <si>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</si>
  <si>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</si>
  <si>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</si>
  <si>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</si>
  <si>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</si>
  <si>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</si>
  <si>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</si>
  <si>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</si>
  <si>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</si>
  <si>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</si>
  <si>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</si>
  <si>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</si>
  <si>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</si>
  <si>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</si>
  <si>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</si>
  <si>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</si>
  <si>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</si>
  <si>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</si>
  <si>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</si>
  <si>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</si>
  <si>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</si>
  <si>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</si>
  <si>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</si>
  <si>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</si>
  <si>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</si>
  <si>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</si>
  <si>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</si>
  <si>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</si>
  <si>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</si>
  <si>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</si>
  <si>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</si>
  <si>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</si>
  <si>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</si>
  <si>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</si>
  <si>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</si>
  <si>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</si>
  <si>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</si>
  <si>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</si>
  <si>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</si>
  <si>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</si>
  <si>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</si>
  <si>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</si>
  <si>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</si>
  <si>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</si>
  <si>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</si>
  <si>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</si>
  <si>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</si>
  <si>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</si>
  <si>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</si>
  <si>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</si>
  <si>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</si>
  <si>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</si>
  <si>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</si>
  <si>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</si>
  <si>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</si>
  <si>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</si>
  <si>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</si>
  <si>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</si>
  <si>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</si>
  <si>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</si>
  <si>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</si>
  <si>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</si>
  <si>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</si>
  <si>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</si>
  <si>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</si>
  <si>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</si>
  <si>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</si>
  <si>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</si>
  <si>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</si>
  <si>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</si>
  <si>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</si>
  <si>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</si>
  <si>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</si>
  <si>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</si>
  <si>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</si>
  <si>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</si>
  <si>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</si>
  <si>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</si>
  <si>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</si>
  <si>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</si>
  <si>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</si>
  <si>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</si>
  <si>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</si>
  <si>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</si>
  <si>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</si>
  <si>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</si>
  <si>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</si>
  <si>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</si>
  <si>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</si>
  <si>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</si>
  <si>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</si>
  <si>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</si>
  <si>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</si>
  <si>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</si>
  <si>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</si>
  <si>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</si>
  <si>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</si>
  <si>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</si>
  <si>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</si>
  <si>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</si>
  <si>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</si>
  <si>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</si>
  <si>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</si>
  <si>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</si>
  <si>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</si>
  <si>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</si>
  <si>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</si>
  <si>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</si>
  <si>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</si>
  <si>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</si>
  <si>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</si>
  <si>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</si>
  <si>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</si>
  <si>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</si>
  <si>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</si>
  <si>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</si>
  <si>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</si>
  <si>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</si>
  <si>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</si>
  <si>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</si>
  <si>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</si>
  <si>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</si>
  <si>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</si>
  <si>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</si>
  <si>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</si>
  <si>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</si>
  <si>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</si>
  <si>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</si>
  <si>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</si>
  <si>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</si>
  <si>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</si>
  <si>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</si>
  <si>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</si>
  <si>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</si>
  <si>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</si>
  <si>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</si>
  <si>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</si>
  <si>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</si>
  <si>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</si>
  <si>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</si>
  <si>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</si>
  <si>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</si>
  <si>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</si>
  <si>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</si>
  <si>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</si>
  <si>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</si>
  <si>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</si>
  <si>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</si>
  <si>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</si>
  <si>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</si>
  <si>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</si>
  <si>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</si>
  <si>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</si>
  <si>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</si>
  <si>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</si>
  <si>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</si>
  <si>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</si>
  <si>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</si>
  <si>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</si>
  <si>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</si>
  <si>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</si>
  <si>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</si>
  <si>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</si>
  <si>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</si>
  <si>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</si>
  <si>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</si>
  <si>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</si>
  <si>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</si>
  <si>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</si>
  <si>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</si>
  <si>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</si>
  <si>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</si>
  <si>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</si>
  <si>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</si>
  <si>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</si>
  <si>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</si>
  <si>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</si>
  <si>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</si>
  <si>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</si>
  <si>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</si>
  <si>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</si>
  <si>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</si>
  <si>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</si>
  <si>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</si>
  <si>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</si>
  <si>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</si>
  <si>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</si>
  <si>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</si>
  <si>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</si>
  <si>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</si>
  <si>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</si>
  <si>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</si>
  <si>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</si>
  <si>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</si>
  <si>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</si>
  <si>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</si>
  <si>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</si>
  <si>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</si>
  <si>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</si>
  <si>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</si>
  <si>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</si>
  <si>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</si>
  <si>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</si>
  <si>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</si>
  <si>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</si>
  <si>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</si>
  <si>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</si>
  <si>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</si>
  <si>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</si>
  <si>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</si>
  <si>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</si>
  <si>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</si>
  <si>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</si>
  <si>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</si>
  <si>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</si>
  <si>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</si>
  <si>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</si>
  <si>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</si>
  <si>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</si>
  <si>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</si>
  <si>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</si>
  <si>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</si>
  <si>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</si>
  <si>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</si>
  <si>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</si>
  <si>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</si>
  <si>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</si>
  <si>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</si>
  <si>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</si>
  <si>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</si>
  <si>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</si>
  <si>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</si>
  <si>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</si>
  <si>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</si>
  <si>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</si>
  <si>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</si>
  <si>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</si>
  <si>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</si>
  <si>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</si>
  <si>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</si>
  <si>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</si>
  <si>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</si>
  <si>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</si>
  <si>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</si>
  <si>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</si>
  <si>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</si>
  <si>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</si>
  <si>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</si>
  <si>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</si>
  <si>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</si>
  <si>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</si>
  <si>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</si>
  <si>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</si>
  <si>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</si>
  <si>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</si>
  <si>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</si>
  <si>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</si>
  <si>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</si>
  <si>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</si>
  <si>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</si>
  <si>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</si>
  <si>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</si>
  <si>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</si>
  <si>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</si>
  <si>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</si>
  <si>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</si>
  <si>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</si>
  <si>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</si>
  <si>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</si>
  <si>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</si>
  <si>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</si>
  <si>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</si>
  <si>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</si>
  <si>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</si>
  <si>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</si>
  <si>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</si>
  <si>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</si>
  <si>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</si>
  <si>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</si>
  <si>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</si>
  <si>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</si>
  <si>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</si>
  <si>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</si>
  <si>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</si>
  <si>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</si>
  <si>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</si>
  <si>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</si>
  <si>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</si>
  <si>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</si>
  <si>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</si>
  <si>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</si>
  <si>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</si>
  <si>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</si>
  <si>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</si>
  <si>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</si>
  <si>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</si>
  <si>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</si>
  <si>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</si>
  <si>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</si>
  <si>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</si>
  <si>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</si>
  <si>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</si>
  <si>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</si>
  <si>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</si>
  <si>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</si>
  <si>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</si>
  <si>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</si>
  <si>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</si>
  <si>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</si>
  <si>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</si>
  <si>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</si>
  <si>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</si>
  <si>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</si>
  <si>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</si>
  <si>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</si>
  <si>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</si>
  <si>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</si>
  <si>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</si>
  <si>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</si>
  <si>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</si>
  <si>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</si>
  <si>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</si>
  <si>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</si>
  <si>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</si>
  <si>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</si>
  <si>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</si>
  <si>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</si>
  <si>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</si>
  <si>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</si>
  <si>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</si>
  <si>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</si>
  <si>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</si>
  <si>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</si>
  <si>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</si>
  <si>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</si>
  <si>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</si>
  <si>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</si>
  <si>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</si>
  <si>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</si>
  <si>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</si>
  <si>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</si>
  <si>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</si>
  <si>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</si>
  <si>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</si>
  <si>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</si>
  <si>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</si>
  <si>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</si>
  <si>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</si>
  <si>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</si>
  <si>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</si>
  <si>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</si>
  <si>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</si>
  <si>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</si>
  <si>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</si>
  <si>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</si>
  <si>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</si>
  <si>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</si>
  <si>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</si>
  <si>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</si>
  <si>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</si>
  <si>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</si>
  <si>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</si>
  <si>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</si>
  <si>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</si>
  <si>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</si>
  <si>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</si>
  <si>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</si>
  <si>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</si>
  <si>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</si>
  <si>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</si>
  <si>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</si>
  <si>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</si>
  <si>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</si>
  <si>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</si>
  <si>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</si>
  <si>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</si>
  <si>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</si>
  <si>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</si>
  <si>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</si>
  <si>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</si>
  <si>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</si>
  <si>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</si>
  <si>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</si>
  <si>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</si>
  <si>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</si>
  <si>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</si>
  <si>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</si>
  <si>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</si>
  <si>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</si>
  <si>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</si>
  <si>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</si>
  <si>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</si>
  <si>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</si>
  <si>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</si>
  <si>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</si>
  <si>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</si>
  <si>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</si>
  <si>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</si>
  <si>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</si>
  <si>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</si>
  <si>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</si>
  <si>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</si>
  <si>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</si>
  <si>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</si>
  <si>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</si>
  <si>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</si>
  <si>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</si>
  <si>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</si>
  <si>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</si>
  <si>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</si>
  <si>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</si>
  <si>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</si>
  <si>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</si>
  <si>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</si>
  <si>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</si>
  <si>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</si>
  <si>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</si>
  <si>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</si>
  <si>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</si>
  <si>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</si>
  <si>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</si>
  <si>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</si>
  <si>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</si>
  <si>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</si>
  <si>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</si>
  <si>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</si>
  <si>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</si>
  <si>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</si>
  <si>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</si>
  <si>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</si>
  <si>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</si>
  <si>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</si>
  <si>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</si>
  <si>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</si>
  <si>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</si>
  <si>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</si>
  <si>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</si>
  <si>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</si>
  <si>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</si>
  <si>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</si>
  <si>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</si>
  <si>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</si>
  <si>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</si>
  <si>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</si>
  <si>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</si>
  <si>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</si>
  <si>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</si>
  <si>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</si>
  <si>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</si>
  <si>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</si>
  <si>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</si>
  <si>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</si>
  <si>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</si>
  <si>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</si>
  <si>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</si>
  <si>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</si>
  <si>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</si>
  <si>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</si>
  <si>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</si>
  <si>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</si>
  <si>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</si>
  <si>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</si>
  <si>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</si>
  <si>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</si>
  <si>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</si>
  <si>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</si>
  <si>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</si>
  <si>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</si>
  <si>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</si>
  <si>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</si>
  <si>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</si>
  <si>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</si>
  <si>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</si>
  <si>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</si>
  <si>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</si>
  <si>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</si>
  <si>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</si>
  <si>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</si>
  <si>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</si>
  <si>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</si>
  <si>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</si>
  <si>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</si>
  <si>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</si>
  <si>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</si>
  <si>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</si>
  <si>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</si>
  <si>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</si>
  <si>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</si>
  <si>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</si>
  <si>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</si>
  <si>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</si>
  <si>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</si>
  <si>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</si>
  <si>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</si>
  <si>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</si>
  <si>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</si>
  <si>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</si>
  <si>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</si>
  <si>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</si>
  <si>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</si>
  <si>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</si>
  <si>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</si>
  <si>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</si>
  <si>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</si>
  <si>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</si>
  <si>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</si>
  <si>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</si>
  <si>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</si>
  <si>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</si>
  <si>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</si>
  <si>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</si>
  <si>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</si>
  <si>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</si>
  <si>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</si>
  <si>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</si>
  <si>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</si>
  <si>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</si>
  <si>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</si>
  <si>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</si>
  <si>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</si>
  <si>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</si>
  <si>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</si>
  <si>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</si>
  <si>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</si>
  <si>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</si>
  <si>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</si>
  <si>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</si>
  <si>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</si>
  <si>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</si>
  <si>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</si>
  <si>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</si>
  <si>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</si>
  <si>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</si>
  <si>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</si>
  <si>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</si>
  <si>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</si>
  <si>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</si>
  <si>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</si>
  <si>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</si>
  <si>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</si>
  <si>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</si>
  <si>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</si>
  <si>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</si>
  <si>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</si>
  <si>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</si>
  <si>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</si>
  <si>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</si>
  <si>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</si>
  <si>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</si>
  <si>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</si>
  <si>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</si>
  <si>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</si>
  <si>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</si>
  <si>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</si>
  <si>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</si>
  <si>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</si>
  <si>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</si>
  <si>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</si>
  <si>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</si>
  <si>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</si>
  <si>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</si>
  <si>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</si>
  <si>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</si>
  <si>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</si>
  <si>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</si>
  <si>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</si>
  <si>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</si>
  <si>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</si>
  <si>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</si>
  <si>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</si>
  <si>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</si>
  <si>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</si>
  <si>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</si>
  <si>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</si>
  <si>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</si>
  <si>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</si>
  <si>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</si>
  <si>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</si>
  <si>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</si>
  <si>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</si>
  <si>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</si>
  <si>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</si>
  <si>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</si>
  <si>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</si>
  <si>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</si>
  <si>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</si>
  <si>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</si>
  <si>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</si>
  <si>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</si>
  <si>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</si>
  <si>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</si>
  <si>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</si>
  <si>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</si>
  <si>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</si>
  <si>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</si>
  <si>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</si>
  <si>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</si>
  <si>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</si>
  <si>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</si>
  <si>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</si>
  <si>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</si>
  <si>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</si>
  <si>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</si>
  <si>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</si>
  <si>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</si>
  <si>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</si>
  <si>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</si>
  <si>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</si>
  <si>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</si>
  <si>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</si>
  <si>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</si>
  <si>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</si>
  <si>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</si>
  <si>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</si>
  <si>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</si>
  <si>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</si>
  <si>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</si>
  <si>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</si>
  <si>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</si>
  <si>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</si>
  <si>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</si>
  <si>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</si>
  <si>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</si>
  <si>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</si>
  <si>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</si>
  <si>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</si>
  <si>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</si>
  <si>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</si>
  <si>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</si>
  <si>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</si>
  <si>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</si>
  <si>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</si>
  <si>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</si>
  <si>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</si>
  <si>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</si>
  <si>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</si>
  <si>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</si>
  <si>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</si>
  <si>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</si>
  <si>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</si>
  <si>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</si>
  <si>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</si>
  <si>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</si>
  <si>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</si>
  <si>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</si>
  <si>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</si>
  <si>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</si>
  <si>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</si>
  <si>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</si>
  <si>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</si>
  <si>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</si>
  <si>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</si>
  <si>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</si>
  <si>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</si>
  <si>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</si>
  <si>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</si>
  <si>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</si>
  <si>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</si>
  <si>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</si>
  <si>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</si>
  <si>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</si>
  <si>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</si>
  <si>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</si>
  <si>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</si>
  <si>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</si>
  <si>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</si>
  <si>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</si>
  <si>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</si>
  <si>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</si>
  <si>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</si>
  <si>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</si>
  <si>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</si>
  <si>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</si>
  <si>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</si>
  <si>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</si>
  <si>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</si>
  <si>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</si>
  <si>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</si>
  <si>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</si>
  <si>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</si>
  <si>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</si>
  <si>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</si>
  <si>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</si>
  <si>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</si>
  <si>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</si>
  <si>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</si>
  <si>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</si>
  <si>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</si>
  <si>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</si>
  <si>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</si>
  <si>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</si>
  <si>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</si>
  <si>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</si>
  <si>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</si>
  <si>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</si>
  <si>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</si>
  <si>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</si>
  <si>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</si>
  <si>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</si>
  <si>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</si>
  <si>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</si>
  <si>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</si>
  <si>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</si>
  <si>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</si>
  <si>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</si>
  <si>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</si>
  <si>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</si>
  <si>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</si>
  <si>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</si>
  <si>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</si>
  <si>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</si>
  <si>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</si>
  <si>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</si>
  <si>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</si>
  <si>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</si>
  <si>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</si>
  <si>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</si>
  <si>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</si>
  <si>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</si>
  <si>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</si>
  <si>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</si>
  <si>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</si>
  <si>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</si>
  <si>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</si>
  <si>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</si>
  <si>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</si>
  <si>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</si>
  <si>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</si>
  <si>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</si>
  <si>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</si>
  <si>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</si>
  <si>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</si>
  <si>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</si>
  <si>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</si>
  <si>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</si>
  <si>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</si>
  <si>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</si>
  <si>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</si>
  <si>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</si>
  <si>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</si>
  <si>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</si>
  <si>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</si>
  <si>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</si>
  <si>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</si>
  <si>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</si>
  <si>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</si>
  <si>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</si>
  <si>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</si>
  <si>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</si>
  <si>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</si>
  <si>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</si>
  <si>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</si>
  <si>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</si>
  <si>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</si>
  <si>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</si>
  <si>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</si>
  <si>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</si>
  <si>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</si>
  <si>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</si>
  <si>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</si>
  <si>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</si>
  <si>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</si>
  <si>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</si>
  <si>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</si>
  <si>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</si>
  <si>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</si>
  <si>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</si>
  <si>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</si>
  <si>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</si>
  <si>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</si>
  <si>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</si>
  <si>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</si>
  <si>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</si>
  <si>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</si>
  <si>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</si>
  <si>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</si>
  <si>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</si>
  <si>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</si>
  <si>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</si>
  <si>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</si>
  <si>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</si>
  <si>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</si>
  <si>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</si>
  <si>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</si>
  <si>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</si>
  <si>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</si>
  <si>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</si>
  <si>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</si>
  <si>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</si>
  <si>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</si>
  <si>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</si>
  <si>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</si>
  <si>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</si>
  <si>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</si>
  <si>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</si>
  <si>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</si>
  <si>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</si>
  <si>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</si>
  <si>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</si>
  <si>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</si>
  <si>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</si>
  <si>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</si>
  <si>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</si>
  <si>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</si>
  <si>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</si>
  <si>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</si>
  <si>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</si>
  <si>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</si>
  <si>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</si>
  <si>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</si>
  <si>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</si>
  <si>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</si>
  <si>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</si>
  <si>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</si>
  <si>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</si>
  <si>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</si>
  <si>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</si>
  <si>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</si>
  <si>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</si>
  <si>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</si>
  <si>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</si>
  <si>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</si>
  <si>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</si>
  <si>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</si>
  <si>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</si>
  <si>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</si>
  <si>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</si>
  <si>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</si>
  <si>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</si>
  <si>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</si>
  <si>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</si>
  <si>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</si>
  <si>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</si>
  <si>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</si>
  <si>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</si>
  <si>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</si>
  <si>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</si>
  <si>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</si>
  <si>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</si>
  <si>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</si>
  <si>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</si>
  <si>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</si>
  <si>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</si>
  <si>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</si>
  <si>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</si>
  <si>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</si>
  <si>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</si>
  <si>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</si>
  <si>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</si>
  <si>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</si>
  <si>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</si>
  <si>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</si>
  <si>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</si>
  <si>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</si>
  <si>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</si>
  <si>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</si>
  <si>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</si>
  <si>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</si>
  <si>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</si>
  <si>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</si>
  <si>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</si>
  <si>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</si>
  <si>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</si>
  <si>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</si>
  <si>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</si>
  <si>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</si>
  <si>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</si>
  <si>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</si>
  <si>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</si>
  <si>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</si>
  <si>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</si>
  <si>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</si>
  <si>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</si>
  <si>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</si>
  <si>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</si>
  <si>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</si>
  <si>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</si>
  <si>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</si>
  <si>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</si>
  <si>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</si>
  <si>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</si>
  <si>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</si>
  <si>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</si>
  <si>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</si>
  <si>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</si>
  <si>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</si>
  <si>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</si>
  <si>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</si>
  <si>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</si>
  <si>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</si>
  <si>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</si>
  <si>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</si>
  <si>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</si>
  <si>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</si>
  <si>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</si>
  <si>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</si>
  <si>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</si>
  <si>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</si>
  <si>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</si>
  <si>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</si>
  <si>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</si>
  <si>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</si>
  <si>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</si>
  <si>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</si>
  <si>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</si>
  <si>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</si>
  <si>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</si>
  <si>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</si>
  <si>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</si>
  <si>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</si>
  <si>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</si>
  <si>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</si>
  <si>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</si>
  <si>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</si>
  <si>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</si>
  <si>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</si>
  <si>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</si>
  <si>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</si>
  <si>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</si>
  <si>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</si>
  <si>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</si>
  <si>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</si>
  <si>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</si>
  <si>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</si>
  <si>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</si>
  <si>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</si>
  <si>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</si>
  <si>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</si>
  <si>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</si>
  <si>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</si>
  <si>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</si>
  <si>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</si>
  <si>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</si>
  <si>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</si>
  <si>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</si>
  <si>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</si>
  <si>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</si>
  <si>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</si>
  <si>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</si>
  <si>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</si>
  <si>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</si>
  <si>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</si>
  <si>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</si>
  <si>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</si>
  <si>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</si>
  <si>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</si>
  <si>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</si>
  <si>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</si>
  <si>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</si>
  <si>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</si>
  <si>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</si>
  <si>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</si>
  <si>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</si>
  <si>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</si>
  <si>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</si>
  <si>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</si>
  <si>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</si>
  <si>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</si>
  <si>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</si>
  <si>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</si>
  <si>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</si>
  <si>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</si>
  <si>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</si>
  <si>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</si>
  <si>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</si>
  <si>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</si>
  <si>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</si>
  <si>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</si>
  <si>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</si>
  <si>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</si>
  <si>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</si>
  <si>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</si>
  <si>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</si>
  <si>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</si>
  <si>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</si>
  <si>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</si>
  <si>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</si>
  <si>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</si>
  <si>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</si>
  <si>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</si>
  <si>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</si>
  <si>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</si>
  <si>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</si>
  <si>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</si>
  <si>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</si>
  <si>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</si>
  <si>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</si>
  <si>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</si>
  <si>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</si>
  <si>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</si>
  <si>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</si>
  <si>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</si>
  <si>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</si>
  <si>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</si>
  <si>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</si>
  <si>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</si>
  <si>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</si>
  <si>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</si>
  <si>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</si>
  <si>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</si>
  <si>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</si>
  <si>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</si>
  <si>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</si>
  <si>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</si>
  <si>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</si>
  <si>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</si>
  <si>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</si>
  <si>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</si>
  <si>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</si>
  <si>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</si>
  <si>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</si>
  <si>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</si>
  <si>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</si>
  <si>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</si>
  <si>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</si>
  <si>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</si>
  <si>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</si>
  <si>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</si>
  <si>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</si>
  <si>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</si>
  <si>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</si>
  <si>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</si>
  <si>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</si>
  <si>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</si>
  <si>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</si>
  <si>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</si>
  <si>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</si>
  <si>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</si>
  <si>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</si>
  <si>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</si>
  <si>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</si>
  <si>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</si>
  <si>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</si>
  <si>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</si>
  <si>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</si>
  <si>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</si>
  <si>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</si>
  <si>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</si>
  <si>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</si>
  <si>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</si>
  <si>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</si>
  <si>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</si>
  <si>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</si>
  <si>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</si>
  <si>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</si>
  <si>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</si>
  <si>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</si>
  <si>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</si>
  <si>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</si>
  <si>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</si>
  <si>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</si>
  <si>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</si>
  <si>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</si>
  <si>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</si>
  <si>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</si>
  <si>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</si>
  <si>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</si>
  <si>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</si>
  <si>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</si>
  <si>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</si>
  <si>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</si>
  <si>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</si>
  <si>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</si>
  <si>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</si>
  <si>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</si>
  <si>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</si>
  <si>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</si>
  <si>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</si>
  <si>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</si>
  <si>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</si>
  <si>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</si>
  <si>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</si>
  <si>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</si>
  <si>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</si>
  <si>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</si>
  <si>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</si>
  <si>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</si>
  <si>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</si>
  <si>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</si>
  <si>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</si>
  <si>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</si>
  <si>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</si>
  <si>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</si>
  <si>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</si>
  <si>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</si>
  <si>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</si>
  <si>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</si>
  <si>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</si>
  <si>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</si>
  <si>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</si>
  <si>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</si>
  <si>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</si>
  <si>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</si>
  <si>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</si>
  <si>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</si>
  <si>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</si>
  <si>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</si>
  <si>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</si>
  <si>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</si>
  <si>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</si>
  <si>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</si>
  <si>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</si>
  <si>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</si>
  <si>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</si>
  <si>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</si>
  <si>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</si>
  <si>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</si>
  <si>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</si>
  <si>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</si>
  <si>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</si>
  <si>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</si>
  <si>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</si>
  <si>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</si>
  <si>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</si>
  <si>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</si>
  <si>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</si>
  <si>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</si>
  <si>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</si>
  <si>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</si>
  <si>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</si>
  <si>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</si>
  <si>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</si>
  <si>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</si>
  <si>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</si>
  <si>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</si>
  <si>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</si>
  <si>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</si>
  <si>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</si>
  <si>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</si>
  <si>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</si>
  <si>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</si>
  <si>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</si>
  <si>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</si>
  <si>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</si>
  <si>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</si>
  <si>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</si>
  <si>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</si>
  <si>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</si>
  <si>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</si>
  <si>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</si>
  <si>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</si>
  <si>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</si>
  <si>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</si>
  <si>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</si>
  <si>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</si>
  <si>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</si>
  <si>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</si>
  <si>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</si>
  <si>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</si>
  <si>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</si>
  <si>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</si>
  <si>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</si>
  <si>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</si>
  <si>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</si>
  <si>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</si>
  <si>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</si>
  <si>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</si>
  <si>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</si>
  <si>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</si>
  <si>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</si>
  <si>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</si>
  <si>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</si>
  <si>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</si>
  <si>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</si>
  <si>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</si>
  <si>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</si>
  <si>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</si>
  <si>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</si>
  <si>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</si>
  <si>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</si>
  <si>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</si>
  <si>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</si>
  <si>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</si>
  <si>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</si>
  <si>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</si>
  <si>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</si>
  <si>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</si>
  <si>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</si>
  <si>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</si>
  <si>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</si>
  <si>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</si>
  <si>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</si>
  <si>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</si>
  <si>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</si>
  <si>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</si>
  <si>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</si>
  <si>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</si>
  <si>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</si>
  <si>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</si>
  <si>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</si>
  <si>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</si>
  <si>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</si>
  <si>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</si>
  <si>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</si>
  <si>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</si>
  <si>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</si>
  <si>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</si>
  <si>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</si>
  <si>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</si>
  <si>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</si>
  <si>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</si>
  <si>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</si>
  <si>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</si>
  <si>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</si>
  <si>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</si>
  <si>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</si>
  <si>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</si>
  <si>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</si>
  <si>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</si>
  <si>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</si>
  <si>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</si>
  <si>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</si>
  <si>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</si>
  <si>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</si>
  <si>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</si>
  <si>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</si>
  <si>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</si>
  <si>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</si>
  <si>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</si>
  <si>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</si>
  <si>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</si>
  <si>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</si>
  <si>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</si>
  <si>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</si>
  <si>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</si>
  <si>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</si>
  <si>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</si>
  <si>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</si>
  <si>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</si>
  <si>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</si>
  <si>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</si>
  <si>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</si>
  <si>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</si>
  <si>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</si>
  <si>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</si>
  <si>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</si>
  <si>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</si>
  <si>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</si>
  <si>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</si>
  <si>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</si>
  <si>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</si>
  <si>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</si>
  <si>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</si>
  <si>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</si>
  <si>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</si>
  <si>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</si>
  <si>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</si>
  <si>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</si>
  <si>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</si>
  <si>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</si>
  <si>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</si>
  <si>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</si>
  <si>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</si>
  <si>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</si>
  <si>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</si>
  <si>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</si>
  <si>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</si>
  <si>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</si>
  <si>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</si>
  <si>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</si>
  <si>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</si>
  <si>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</si>
  <si>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</si>
  <si>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</si>
  <si>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</si>
  <si>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</si>
  <si>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</si>
  <si>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</si>
  <si>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</si>
  <si>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</si>
  <si>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</si>
  <si>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</si>
  <si>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</si>
  <si>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</si>
  <si>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</si>
  <si>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</si>
  <si>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</si>
  <si>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</si>
  <si>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</si>
  <si>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</si>
  <si>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</si>
  <si>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</si>
  <si>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</si>
  <si>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</si>
  <si>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</si>
  <si>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</si>
  <si>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</si>
  <si>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</si>
  <si>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</si>
  <si>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</si>
  <si>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</si>
  <si>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</si>
  <si>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</si>
  <si>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</si>
  <si>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</si>
  <si>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</si>
  <si>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</si>
  <si>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</si>
  <si>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</si>
  <si>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</si>
  <si>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</si>
  <si>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</si>
  <si>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</si>
  <si>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</si>
  <si>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</si>
  <si>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</si>
  <si>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</si>
  <si>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</si>
  <si>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</si>
  <si>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</si>
  <si>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</si>
  <si>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</si>
  <si>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</si>
  <si>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</si>
  <si>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</si>
  <si>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</si>
  <si>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</si>
  <si>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</si>
  <si>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</si>
  <si>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</si>
  <si>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</si>
  <si>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</si>
  <si>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</si>
  <si>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</si>
  <si>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</si>
  <si>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</si>
  <si>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</si>
  <si>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</si>
  <si>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</si>
  <si>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</si>
  <si>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</si>
  <si>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</si>
  <si>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</si>
  <si>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</si>
  <si>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</si>
  <si>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</si>
  <si>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</si>
  <si>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</si>
  <si>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</si>
  <si>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</si>
  <si>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</si>
  <si>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</si>
  <si>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</si>
  <si>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</si>
  <si>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</si>
  <si>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</si>
  <si>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</si>
  <si>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</si>
  <si>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</si>
  <si>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</si>
  <si>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</si>
  <si>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</si>
  <si>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</si>
  <si>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</si>
  <si>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</si>
  <si>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</si>
  <si>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</si>
  <si>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</si>
  <si>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</si>
  <si>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</si>
  <si>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</si>
  <si>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</si>
  <si>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</si>
  <si>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</si>
  <si>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</si>
  <si>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</si>
  <si>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</si>
  <si>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</si>
  <si>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</si>
  <si>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</si>
  <si>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</si>
  <si>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</si>
  <si>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</si>
  <si>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</si>
  <si>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</si>
  <si>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</si>
  <si>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</si>
  <si>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</si>
  <si>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</si>
  <si>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</si>
  <si>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</si>
  <si>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</si>
  <si>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</si>
  <si>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</si>
  <si>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</si>
  <si>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</si>
  <si>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</si>
  <si>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</si>
  <si>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</si>
  <si>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</si>
  <si>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</si>
  <si>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</si>
  <si>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</si>
  <si>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</si>
  <si>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</si>
  <si>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</si>
  <si>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</si>
  <si>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</si>
  <si>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</si>
  <si>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</si>
  <si>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</si>
  <si>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</si>
  <si>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</si>
  <si>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</si>
  <si>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</si>
  <si>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</si>
  <si>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</si>
  <si>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</si>
  <si>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</si>
  <si>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</si>
  <si>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</si>
  <si>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</si>
  <si>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</si>
  <si>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</si>
  <si>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</si>
  <si>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</si>
  <si>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</si>
  <si>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</si>
  <si>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</si>
  <si>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</si>
  <si>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</si>
  <si>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</si>
  <si>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</si>
  <si>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</si>
  <si>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</si>
  <si>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</si>
  <si>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</si>
  <si>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</si>
  <si>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</si>
  <si>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</si>
  <si>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</si>
  <si>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</si>
  <si>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</si>
  <si>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</si>
  <si>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</si>
  <si>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</si>
  <si>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</si>
  <si>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</si>
  <si>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</si>
  <si>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</si>
  <si>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</si>
  <si>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</si>
  <si>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</si>
  <si>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</si>
  <si>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</si>
  <si>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</si>
  <si>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</si>
  <si>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</si>
  <si>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</si>
  <si>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</si>
  <si>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</si>
  <si>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</si>
  <si>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</si>
  <si>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</si>
  <si>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</si>
  <si>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</si>
  <si>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</si>
  <si>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</si>
  <si>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</si>
  <si>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</si>
  <si>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</si>
  <si>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</si>
  <si>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</si>
  <si>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</si>
  <si>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</si>
  <si>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</si>
  <si>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</si>
  <si>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</si>
  <si>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</si>
  <si>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</si>
  <si>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</si>
  <si>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</si>
  <si>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</si>
  <si>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</si>
  <si>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</si>
  <si>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</si>
  <si>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</si>
  <si>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</si>
  <si>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</si>
  <si>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</si>
  <si>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</si>
  <si>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</si>
  <si>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</si>
  <si>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</si>
  <si>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</si>
  <si>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</si>
  <si>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</si>
  <si>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</si>
  <si>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</si>
  <si>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</si>
  <si>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</si>
  <si>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</si>
  <si>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</si>
  <si>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</si>
  <si>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</si>
  <si>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</si>
  <si>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</si>
  <si>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</si>
  <si>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</si>
  <si>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</si>
  <si>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</si>
  <si>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</si>
  <si>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</si>
  <si>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</si>
  <si>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</si>
  <si>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</si>
  <si>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</si>
  <si>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</si>
  <si>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</si>
  <si>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</si>
  <si>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</si>
  <si>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</si>
  <si>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</si>
  <si>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</si>
  <si>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</si>
  <si>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</si>
  <si>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</si>
  <si>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</si>
  <si>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</si>
  <si>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</si>
  <si>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</si>
  <si>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</si>
  <si>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</si>
  <si>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</si>
  <si>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</si>
  <si>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</si>
  <si>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</si>
  <si>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</si>
  <si>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</si>
  <si>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</si>
  <si>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</si>
  <si>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</si>
  <si>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</si>
  <si>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</si>
  <si>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</si>
  <si>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</si>
  <si>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</si>
  <si>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</si>
  <si>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</si>
  <si>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</si>
  <si>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</si>
  <si>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</si>
  <si>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</si>
  <si>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</si>
  <si>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</si>
  <si>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</si>
  <si>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</si>
  <si>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</si>
  <si>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</si>
  <si>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</si>
  <si>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</si>
  <si>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</si>
  <si>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</si>
  <si>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</si>
  <si>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</si>
  <si>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</si>
  <si>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</si>
  <si>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</si>
  <si>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</si>
  <si>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</si>
  <si>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</si>
  <si>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</si>
  <si>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</si>
  <si>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</si>
  <si>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</si>
  <si>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</si>
  <si>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</si>
  <si>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</si>
  <si>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</si>
  <si>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</si>
  <si>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</si>
  <si>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</si>
  <si>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</si>
  <si>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</si>
  <si>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</si>
  <si>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</si>
  <si>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</si>
  <si>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</si>
  <si>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</si>
  <si>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</si>
  <si>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</si>
  <si>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</si>
  <si>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</si>
  <si>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</si>
  <si>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</si>
  <si>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</si>
  <si>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</si>
  <si>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</si>
  <si>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</si>
  <si>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</si>
  <si>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</si>
  <si>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</si>
  <si>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</si>
  <si>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</si>
  <si>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</si>
  <si>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</si>
  <si>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</si>
  <si>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</si>
  <si>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</si>
  <si>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</si>
  <si>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</si>
  <si>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</si>
  <si>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</si>
  <si>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</si>
  <si>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</si>
  <si>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</si>
  <si>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</si>
  <si>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</si>
  <si>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</si>
  <si>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</si>
  <si>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</si>
  <si>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</si>
  <si>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</si>
  <si>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</si>
  <si>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</si>
  <si>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</si>
  <si>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</si>
  <si>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</si>
  <si>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</si>
  <si>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</si>
  <si>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</si>
  <si>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</si>
  <si>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</si>
  <si>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</si>
  <si>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</si>
  <si>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</si>
  <si>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</si>
  <si>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</si>
  <si>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</si>
  <si>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</si>
  <si>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</si>
  <si>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</si>
  <si>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</si>
  <si>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</si>
  <si>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</si>
  <si>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</si>
  <si>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</si>
  <si>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</si>
  <si>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</si>
  <si>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</si>
  <si>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</si>
  <si>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</si>
  <si>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</si>
  <si>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</si>
  <si>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</si>
  <si>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</si>
  <si>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</si>
  <si>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</si>
  <si>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</si>
  <si>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</si>
  <si>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</si>
  <si>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</si>
  <si>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</si>
  <si>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</si>
  <si>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</si>
  <si>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</si>
  <si>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</si>
  <si>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</si>
  <si>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</si>
  <si>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</si>
  <si>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</si>
  <si>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</si>
  <si>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</si>
  <si>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</si>
  <si>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</si>
  <si>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</si>
  <si>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</si>
  <si>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</si>
  <si>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</si>
  <si>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</si>
  <si>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</si>
  <si>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</si>
  <si>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</si>
  <si>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</si>
  <si>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</si>
  <si>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</si>
  <si>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</si>
  <si>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</si>
  <si>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</si>
  <si>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</si>
  <si>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</si>
  <si>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</si>
  <si>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</si>
  <si>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</si>
  <si>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</si>
  <si>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</si>
  <si>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</si>
  <si>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</si>
  <si>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</si>
  <si>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</si>
  <si>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</si>
  <si>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</si>
  <si>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</si>
  <si>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</si>
  <si>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</si>
  <si>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</si>
  <si>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</si>
  <si>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</si>
  <si>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</si>
  <si>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</si>
  <si>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</si>
  <si>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</si>
  <si>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</si>
  <si>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</si>
  <si>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</si>
  <si>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</si>
  <si>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</si>
  <si>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</si>
  <si>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</si>
  <si>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</si>
  <si>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</si>
  <si>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</si>
  <si>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</si>
  <si>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</si>
  <si>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</si>
  <si>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</si>
  <si>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</si>
  <si>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</si>
  <si>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</si>
  <si>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</si>
  <si>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</si>
  <si>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</si>
  <si>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</si>
  <si>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</si>
  <si>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</si>
  <si>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</si>
  <si>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</si>
  <si>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</si>
  <si>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</si>
  <si>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</si>
  <si>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</si>
  <si>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</si>
  <si>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</si>
  <si>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</si>
  <si>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</si>
  <si>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</si>
  <si>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</si>
  <si>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</si>
  <si>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</si>
  <si>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</si>
  <si>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</si>
  <si>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</si>
  <si>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</si>
  <si>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</si>
  <si>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</si>
  <si>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</si>
  <si>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</si>
  <si>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</si>
  <si>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</si>
  <si>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</si>
  <si>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</si>
  <si>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</si>
  <si>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</si>
  <si>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</si>
  <si>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</si>
  <si>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</si>
  <si>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</si>
  <si>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</si>
  <si>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</si>
  <si>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</si>
  <si>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</si>
  <si>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</si>
  <si>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</si>
  <si>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</si>
  <si>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</si>
  <si>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</si>
  <si>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</si>
  <si>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</si>
  <si>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</si>
  <si>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</si>
  <si>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</si>
  <si>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</si>
  <si>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</si>
  <si>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</si>
  <si>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</si>
  <si>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</si>
  <si>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</si>
  <si>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</si>
  <si>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</si>
  <si>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</si>
  <si>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</si>
  <si>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</si>
  <si>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</si>
  <si>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</si>
  <si>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</si>
  <si>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</si>
  <si>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</si>
  <si>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</si>
  <si>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</si>
  <si>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</si>
  <si>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</si>
  <si>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</si>
  <si>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</si>
  <si>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</si>
  <si>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</si>
  <si>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</si>
  <si>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</si>
  <si>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</si>
  <si>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</si>
  <si>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</si>
  <si>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</si>
  <si>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</si>
  <si>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</si>
  <si>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</si>
  <si>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</si>
  <si>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</si>
  <si>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</si>
  <si>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</si>
  <si>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</si>
  <si>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</si>
  <si>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</si>
  <si>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</si>
  <si>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</si>
  <si>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</si>
  <si>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</si>
  <si>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</si>
  <si>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</si>
  <si>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</si>
  <si>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</si>
  <si>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</si>
  <si>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</si>
  <si>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</si>
  <si>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</si>
  <si>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</si>
  <si>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</si>
  <si>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</si>
  <si>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</si>
  <si>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</si>
  <si>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</si>
  <si>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</si>
  <si>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</si>
  <si>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</si>
  <si>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</si>
  <si>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</si>
  <si>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</si>
  <si>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</si>
  <si>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</si>
  <si>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</si>
  <si>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</si>
  <si>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</si>
  <si>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</si>
  <si>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</si>
  <si>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</si>
  <si>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</si>
  <si>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</si>
  <si>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</si>
  <si>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</si>
  <si>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</si>
  <si>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</si>
  <si>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</si>
  <si>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</si>
  <si>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</si>
  <si>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</si>
  <si>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</si>
  <si>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</si>
  <si>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</si>
  <si>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</si>
  <si>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</si>
  <si>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</si>
  <si>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</si>
  <si>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</si>
  <si>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</si>
  <si>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</si>
  <si>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</si>
  <si>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</si>
  <si>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</si>
  <si>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</si>
  <si>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</si>
  <si>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</si>
  <si>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</si>
  <si>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</si>
  <si>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</si>
  <si>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</si>
  <si>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</si>
  <si>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</si>
  <si>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</si>
  <si>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</si>
  <si>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</si>
  <si>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</si>
  <si>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</si>
  <si>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</si>
  <si>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</si>
  <si>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</si>
  <si>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</si>
  <si>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</si>
  <si>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</si>
  <si>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</si>
  <si>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</si>
  <si>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</si>
  <si>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</si>
  <si>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</si>
  <si>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</si>
  <si>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</si>
  <si>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</si>
  <si>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</si>
  <si>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</si>
  <si>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</si>
  <si>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</si>
  <si>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</si>
  <si>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</si>
  <si>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</si>
  <si>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</si>
  <si>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</si>
  <si>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</si>
  <si>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</si>
  <si>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</si>
  <si>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</si>
  <si>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</si>
  <si>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</si>
  <si>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</si>
  <si>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</si>
  <si>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</si>
  <si>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</si>
  <si>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</si>
  <si>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</si>
  <si>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</si>
  <si>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</si>
  <si>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</si>
  <si>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</si>
  <si>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</si>
  <si>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</si>
  <si>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</si>
  <si>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</si>
  <si>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</si>
  <si>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</si>
  <si>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</si>
  <si>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</si>
  <si>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</si>
  <si>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</si>
  <si>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</si>
  <si>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</si>
  <si>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</si>
  <si>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</si>
  <si>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</si>
  <si>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</si>
  <si>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</si>
  <si>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</si>
  <si>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</si>
  <si>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</si>
  <si>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</si>
  <si>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</si>
  <si>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</si>
  <si>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</si>
  <si>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</si>
  <si>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</si>
  <si>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</si>
  <si>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</si>
  <si>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</si>
  <si>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</si>
  <si>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</si>
  <si>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</si>
  <si>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</si>
  <si>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</si>
  <si>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</si>
  <si>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</si>
  <si>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</si>
  <si>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</si>
  <si>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</si>
  <si>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</si>
  <si>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</si>
  <si>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</si>
  <si>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</si>
  <si>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</si>
  <si>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</si>
  <si>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</si>
  <si>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</si>
  <si>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</si>
  <si>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</si>
  <si>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</si>
  <si>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</si>
  <si>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</si>
  <si>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</si>
  <si>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</si>
  <si>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</si>
  <si>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</si>
  <si>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</si>
  <si>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</si>
  <si>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</si>
  <si>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</si>
  <si>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</si>
  <si>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</si>
  <si>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</si>
  <si>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</si>
  <si>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</si>
  <si>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</si>
  <si>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</si>
  <si>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</si>
  <si>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</si>
  <si>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</si>
  <si>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</si>
  <si>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</si>
  <si>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</si>
  <si>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</si>
  <si>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</si>
  <si>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</si>
  <si>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</si>
  <si>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</si>
  <si>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</si>
  <si>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</si>
  <si>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</si>
  <si>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</si>
  <si>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</si>
  <si>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</si>
  <si>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</si>
  <si>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</si>
  <si>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</si>
  <si>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</si>
  <si>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</si>
  <si>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</si>
  <si>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</si>
  <si>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</si>
  <si>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</si>
  <si>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</si>
  <si>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</si>
  <si>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</si>
  <si>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</si>
  <si>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</si>
  <si>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</si>
  <si>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</si>
  <si>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</si>
  <si>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</si>
  <si>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</si>
  <si>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</si>
  <si>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</si>
  <si>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</si>
  <si>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</si>
  <si>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</si>
  <si>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</si>
  <si>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</si>
  <si>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</si>
  <si>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</si>
  <si>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</si>
  <si>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</si>
  <si>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</si>
  <si>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</si>
  <si>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</si>
  <si>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</si>
  <si>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</si>
  <si>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</si>
  <si>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</si>
  <si>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</si>
  <si>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</si>
  <si>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</si>
  <si>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</si>
  <si>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</si>
  <si>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</si>
  <si>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</si>
  <si>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</si>
  <si>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</si>
  <si>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</si>
  <si>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</si>
  <si>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</si>
  <si>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</si>
  <si>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</si>
  <si>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</si>
  <si>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</si>
  <si>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</si>
  <si>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</si>
  <si>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</si>
  <si>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</si>
  <si>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</si>
  <si>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</si>
  <si>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</si>
  <si>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</si>
  <si>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</si>
  <si>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</si>
  <si>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</si>
  <si>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</si>
  <si>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</si>
  <si>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</si>
  <si>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</si>
  <si>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</si>
  <si>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</si>
  <si>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</si>
  <si>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</si>
  <si>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</si>
  <si>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</si>
  <si>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</si>
  <si>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</si>
  <si>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</si>
  <si>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</si>
  <si>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</si>
  <si>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</si>
  <si>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</si>
  <si>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</si>
  <si>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</si>
  <si>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</si>
  <si>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</si>
  <si>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</si>
  <si>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</si>
  <si>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</si>
  <si>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</si>
  <si>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</si>
  <si>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</si>
  <si>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</si>
  <si>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</si>
  <si>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</si>
  <si>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</si>
  <si>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</si>
  <si>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</si>
  <si>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</si>
  <si>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</si>
  <si>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</si>
  <si>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</si>
  <si>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</si>
  <si>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</si>
  <si>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</si>
  <si>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</si>
  <si>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</si>
  <si>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</si>
  <si>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</si>
  <si>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</si>
  <si>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</si>
  <si>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</si>
  <si>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</si>
  <si>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</si>
  <si>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</si>
  <si>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</si>
  <si>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</si>
  <si>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</si>
  <si>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</si>
  <si>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</si>
  <si>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</si>
  <si>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</si>
  <si>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</si>
  <si>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</si>
  <si>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</si>
  <si>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</si>
  <si>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</si>
  <si>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</si>
  <si>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</si>
  <si>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</si>
  <si>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</si>
  <si>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</si>
  <si>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</si>
  <si>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</si>
  <si>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</si>
  <si>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</si>
  <si>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</si>
  <si>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</si>
  <si>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</si>
  <si>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</si>
  <si>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</si>
  <si>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</si>
  <si>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</si>
  <si>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</si>
  <si>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</si>
  <si>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</si>
  <si>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</si>
  <si>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</si>
  <si>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</si>
  <si>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</si>
  <si>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</si>
  <si>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</si>
  <si>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</si>
  <si>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</si>
  <si>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</si>
  <si>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</si>
  <si>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</si>
  <si>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</si>
  <si>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</si>
  <si>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</si>
  <si>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</si>
  <si>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</si>
  <si>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</si>
  <si>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</si>
  <si>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</si>
  <si>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</si>
  <si>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</si>
  <si>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</si>
  <si>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</si>
  <si>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</si>
  <si>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</si>
  <si>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</si>
  <si>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</si>
  <si>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</si>
  <si>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</si>
  <si>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</si>
  <si>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</si>
  <si>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</si>
  <si>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</si>
  <si>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</si>
  <si>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</si>
  <si>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</si>
  <si>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</si>
  <si>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</si>
  <si>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</si>
  <si>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</si>
  <si>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</si>
  <si>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</si>
  <si>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</si>
  <si>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</si>
  <si>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</si>
  <si>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</si>
  <si>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</si>
  <si>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</si>
  <si>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</si>
  <si>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</si>
  <si>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</si>
  <si>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</si>
  <si>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</si>
  <si>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</si>
  <si>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</si>
  <si>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</si>
  <si>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</si>
  <si>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</si>
  <si>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</si>
  <si>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</si>
  <si>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</si>
  <si>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</si>
  <si>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</si>
  <si>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</si>
  <si>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</si>
  <si>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</si>
  <si>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</si>
  <si>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</si>
  <si>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</si>
  <si>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</si>
  <si>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</si>
  <si>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</si>
  <si>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</si>
  <si>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</si>
  <si>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</si>
  <si>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</si>
  <si>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</si>
  <si>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</si>
  <si>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</si>
  <si>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</si>
  <si>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</si>
  <si>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</si>
  <si>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</si>
  <si>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</si>
  <si>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</si>
  <si>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</si>
  <si>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</si>
  <si>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</si>
  <si>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</si>
  <si>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</si>
  <si>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</si>
  <si>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</si>
  <si>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</si>
  <si>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</si>
  <si>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</si>
  <si>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</si>
  <si>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</si>
  <si>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</si>
  <si>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</si>
  <si>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</si>
  <si>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</si>
  <si>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</si>
  <si>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</si>
  <si>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</si>
  <si>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</si>
  <si>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</si>
  <si>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</si>
  <si>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</si>
  <si>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</si>
  <si>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</si>
  <si>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</si>
  <si>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</si>
  <si>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</si>
  <si>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</si>
  <si>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</si>
  <si>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</si>
  <si>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</si>
  <si>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</si>
  <si>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</si>
  <si>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</si>
  <si>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</si>
  <si>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</si>
  <si>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</si>
  <si>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</si>
  <si>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</si>
  <si>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</si>
  <si>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</si>
  <si>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</si>
  <si>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</si>
  <si>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</si>
  <si>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</si>
  <si>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</si>
  <si>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</si>
  <si>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</si>
  <si>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</si>
  <si>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</si>
  <si>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</si>
  <si>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</si>
  <si>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</si>
  <si>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</si>
  <si>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</si>
  <si>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</si>
  <si>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</si>
  <si>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</si>
  <si>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</si>
  <si>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</si>
  <si>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</si>
  <si>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</si>
  <si>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</si>
  <si>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</si>
  <si>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</si>
  <si>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</si>
  <si>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</si>
  <si>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</si>
  <si>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</si>
  <si>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</si>
  <si>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</si>
  <si>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</si>
  <si>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</si>
  <si>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</si>
  <si>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</si>
  <si>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</si>
  <si>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</si>
  <si>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</si>
  <si>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</si>
  <si>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</si>
  <si>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</si>
  <si>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</si>
  <si>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</si>
  <si>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</si>
  <si>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</si>
  <si>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</si>
  <si>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</si>
  <si>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</si>
  <si>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</si>
  <si>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</si>
  <si>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</si>
  <si>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</si>
  <si>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</si>
  <si>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</si>
  <si>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</si>
  <si>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</si>
  <si>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</si>
  <si>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</si>
  <si>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</si>
  <si>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</si>
  <si>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</si>
  <si>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</si>
  <si>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</si>
  <si>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</si>
  <si>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</si>
  <si>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</si>
  <si>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</si>
  <si>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</si>
  <si>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</si>
  <si>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</si>
  <si>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</si>
  <si>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</si>
  <si>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</si>
  <si>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</si>
  <si>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</si>
  <si>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</si>
  <si>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</si>
  <si>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</si>
  <si>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</si>
  <si>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</si>
  <si>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</si>
  <si>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</si>
  <si>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</si>
  <si>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</si>
  <si>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</si>
  <si>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</si>
  <si>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</si>
  <si>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</si>
  <si>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</si>
  <si>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</si>
  <si>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</si>
  <si>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</si>
  <si>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</si>
  <si>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</si>
  <si>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</si>
  <si>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</si>
  <si>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</si>
  <si>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</si>
  <si>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</si>
  <si>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</si>
  <si>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</si>
  <si>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</si>
  <si>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</si>
  <si>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</si>
  <si>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</si>
  <si>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</si>
  <si>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</si>
  <si>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</si>
  <si>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</si>
  <si>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</si>
  <si>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</si>
  <si>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</si>
  <si>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</si>
  <si>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</si>
  <si>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</si>
  <si>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</si>
  <si>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</si>
  <si>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</si>
  <si>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</si>
  <si>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</si>
  <si>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</si>
  <si>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</si>
  <si>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</si>
  <si>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</si>
  <si>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</si>
  <si>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</si>
  <si>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</si>
  <si>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</si>
  <si>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</si>
  <si>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</si>
  <si>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</si>
  <si>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</si>
  <si>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</si>
  <si>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</si>
  <si>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</si>
  <si>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</si>
  <si>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</si>
  <si>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</si>
  <si>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</si>
  <si>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</si>
  <si>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</si>
  <si>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</si>
  <si>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</si>
  <si>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</si>
  <si>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</si>
  <si>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</si>
  <si>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</si>
  <si>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</si>
  <si>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</si>
  <si>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</si>
  <si>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</si>
  <si>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</si>
  <si>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</si>
  <si>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</si>
  <si>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</si>
  <si>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</si>
  <si>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</si>
  <si>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</si>
  <si>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</si>
  <si>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</si>
  <si>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</si>
  <si>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</si>
  <si>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</si>
  <si>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</si>
  <si>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</si>
  <si>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</si>
  <si>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</si>
  <si>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</si>
  <si>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</si>
  <si>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</si>
  <si>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</si>
  <si>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</si>
  <si>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</si>
  <si>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</si>
  <si>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</si>
  <si>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</si>
  <si>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</si>
  <si>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</si>
  <si>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</si>
  <si>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</si>
  <si>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</si>
  <si>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</si>
  <si>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</si>
  <si>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</si>
  <si>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</si>
  <si>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</si>
  <si>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</si>
  <si>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</si>
  <si>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</si>
  <si>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</si>
  <si>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</si>
  <si>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</si>
  <si>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</si>
  <si>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</si>
  <si>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</si>
  <si>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</si>
  <si>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</si>
  <si>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</si>
  <si>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</si>
  <si>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</si>
  <si>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</si>
  <si>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</si>
  <si>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</si>
  <si>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</si>
  <si>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</si>
  <si>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</si>
  <si>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</si>
  <si>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</si>
  <si>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</si>
  <si>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</si>
  <si>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</si>
  <si>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</si>
  <si>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</si>
  <si>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</si>
  <si>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</si>
  <si>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</si>
  <si>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</si>
  <si>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</si>
  <si>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</si>
  <si>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</si>
  <si>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</si>
  <si>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</si>
  <si>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</si>
  <si>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</si>
  <si>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</si>
  <si>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</si>
  <si>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</si>
  <si>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</si>
  <si>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</si>
  <si>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</si>
  <si>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</si>
  <si>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</si>
  <si>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</si>
  <si>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</si>
  <si>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</si>
  <si>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</si>
  <si>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</si>
  <si>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</si>
  <si>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</si>
  <si>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</si>
  <si>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</si>
  <si>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</si>
  <si>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</si>
  <si>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</si>
  <si>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</si>
  <si>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</si>
  <si>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</si>
  <si>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</si>
  <si>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</si>
  <si>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</si>
  <si>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</si>
  <si>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</si>
  <si>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</si>
  <si>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</si>
  <si>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</si>
  <si>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</si>
  <si>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</si>
  <si>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</si>
  <si>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</si>
  <si>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</si>
  <si>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</si>
  <si>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</si>
  <si>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</si>
  <si>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</si>
  <si>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</si>
  <si>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</si>
  <si>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</si>
  <si>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</si>
  <si>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</si>
  <si>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</si>
  <si>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</si>
  <si>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</si>
  <si>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</si>
  <si>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</si>
  <si>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</si>
  <si>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</si>
  <si>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</si>
  <si>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</si>
  <si>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</si>
  <si>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</si>
  <si>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</si>
  <si>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</si>
  <si>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</si>
  <si>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</si>
  <si>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</si>
  <si>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</si>
  <si>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</si>
  <si>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</si>
  <si>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</si>
  <si>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</si>
  <si>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</si>
  <si>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</si>
  <si>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</si>
  <si>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</si>
  <si>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</si>
  <si>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</si>
  <si>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</si>
  <si>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</si>
  <si>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</si>
  <si>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</si>
  <si>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</si>
  <si>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</si>
  <si>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</si>
  <si>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</si>
  <si>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</si>
  <si>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</si>
  <si>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</si>
  <si>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</si>
  <si>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</si>
  <si>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</si>
  <si>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</si>
  <si>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</si>
  <si>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</si>
  <si>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</si>
  <si>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</si>
  <si>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</si>
  <si>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</si>
  <si>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</si>
  <si>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</si>
  <si>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</si>
  <si>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</si>
  <si>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</si>
  <si>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</si>
  <si>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</si>
  <si>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</si>
  <si>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</si>
  <si>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</si>
  <si>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</si>
  <si>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</si>
  <si>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</si>
  <si>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</si>
  <si>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</si>
  <si>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</si>
  <si>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</si>
  <si>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</si>
  <si>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</si>
  <si>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</si>
  <si>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</si>
  <si>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</si>
  <si>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</si>
  <si>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</si>
  <si>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</si>
  <si>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</si>
  <si>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</si>
  <si>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</si>
  <si>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</si>
  <si>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</si>
  <si>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</si>
  <si>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</si>
  <si>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</si>
  <si>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</si>
  <si>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</si>
  <si>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</si>
  <si>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</si>
  <si>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</si>
  <si>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</si>
  <si>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</si>
  <si>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</si>
  <si>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</si>
  <si>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</si>
  <si>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</si>
  <si>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</si>
  <si>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</si>
  <si>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</si>
  <si>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</si>
  <si>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</si>
  <si>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</si>
  <si>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</si>
  <si>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</si>
  <si>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</si>
  <si>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</si>
  <si>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</si>
  <si>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</si>
  <si>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</si>
  <si>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</si>
  <si>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</si>
  <si>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</si>
  <si>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</si>
  <si>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</si>
  <si>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</si>
  <si>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</si>
  <si>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</si>
  <si>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</si>
  <si>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</si>
  <si>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</si>
  <si>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</si>
  <si>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</si>
  <si>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</si>
  <si>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</si>
  <si>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</si>
  <si>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</si>
  <si>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</si>
  <si>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</si>
  <si>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</si>
  <si>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</si>
  <si>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</si>
  <si>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</si>
  <si>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</si>
  <si>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</si>
  <si>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</si>
  <si>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</si>
  <si>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</si>
  <si>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</si>
  <si>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</si>
  <si>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</si>
  <si>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</si>
  <si>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</si>
  <si>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</si>
  <si>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</si>
  <si>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</si>
  <si>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</si>
  <si>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</si>
  <si>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</si>
  <si>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</si>
  <si>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</si>
  <si>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</si>
  <si>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</si>
  <si>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</si>
  <si>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</si>
  <si>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</si>
  <si>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</si>
  <si>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</si>
  <si>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</si>
  <si>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</si>
  <si>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</si>
  <si>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</si>
  <si>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</si>
  <si>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</si>
  <si>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</si>
  <si>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</si>
  <si>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</si>
  <si>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</si>
  <si>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</si>
  <si>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</si>
  <si>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</si>
  <si>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</si>
  <si>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</si>
  <si>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</si>
  <si>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</si>
  <si>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</si>
  <si>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</si>
  <si>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</si>
  <si>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</si>
  <si>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</si>
  <si>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</si>
  <si>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</si>
  <si>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</si>
  <si>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</si>
  <si>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</si>
  <si>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</si>
  <si>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</si>
  <si>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</si>
  <si>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</si>
  <si>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</si>
  <si>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</si>
  <si>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</si>
  <si>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</si>
  <si>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</si>
  <si>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</si>
  <si>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</si>
  <si>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</si>
  <si>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</si>
  <si>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</si>
  <si>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</si>
  <si>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</si>
  <si>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</si>
  <si>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</si>
  <si>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</si>
  <si>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</si>
  <si>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</si>
  <si>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</si>
  <si>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</si>
  <si>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</si>
  <si>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</si>
  <si>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</si>
  <si>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</si>
  <si>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</si>
  <si>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</si>
  <si>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</si>
  <si>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</si>
  <si>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</si>
  <si>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</si>
  <si>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</si>
  <si>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</si>
  <si>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</si>
  <si>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</si>
  <si>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</si>
  <si>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</si>
  <si>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</si>
  <si>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</si>
  <si>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</si>
  <si>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</si>
  <si>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</si>
  <si>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</si>
  <si>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</si>
  <si>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</si>
  <si>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</si>
  <si>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</si>
  <si>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</si>
  <si>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</si>
  <si>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</si>
  <si>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</si>
  <si>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</si>
  <si>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</si>
  <si>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</si>
  <si>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</si>
  <si>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</si>
  <si>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</si>
  <si>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</si>
  <si>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</si>
  <si>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</si>
  <si>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</si>
  <si>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</si>
  <si>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</si>
  <si>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</si>
  <si>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</si>
  <si>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</si>
  <si>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</si>
  <si>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</si>
  <si>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</si>
  <si>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</si>
  <si>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</si>
  <si>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</si>
  <si>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</si>
  <si>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</si>
  <si>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</si>
  <si>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</si>
  <si>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</si>
  <si>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</si>
  <si>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</si>
  <si>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</si>
  <si>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</si>
  <si>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</si>
  <si>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</si>
  <si>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</si>
  <si>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</si>
  <si>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</si>
  <si>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</si>
  <si>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</si>
  <si>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</si>
  <si>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</si>
  <si>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</si>
  <si>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</si>
  <si>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</si>
  <si>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</si>
  <si>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</si>
  <si>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</si>
  <si>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</si>
  <si>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</si>
  <si>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</si>
  <si>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</si>
  <si>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</si>
  <si>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</si>
  <si>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</si>
  <si>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</si>
  <si>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</si>
  <si>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</si>
  <si>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</si>
  <si>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</si>
  <si>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</si>
  <si>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</si>
  <si>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</si>
  <si>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</si>
  <si>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</si>
  <si>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</si>
  <si>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</si>
  <si>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</si>
  <si>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</si>
  <si>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</si>
  <si>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</si>
  <si>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</si>
  <si>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</si>
  <si>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</si>
  <si>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</si>
  <si>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</si>
  <si>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</si>
  <si>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</si>
  <si>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</si>
  <si>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</si>
  <si>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</si>
  <si>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</si>
  <si>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</si>
  <si>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</si>
  <si>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</si>
  <si>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</si>
  <si>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</si>
  <si>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</si>
  <si>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</si>
  <si>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</si>
  <si>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</si>
  <si>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</si>
  <si>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</si>
  <si>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</si>
  <si>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</si>
  <si>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</si>
  <si>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</si>
  <si>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</si>
  <si>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</si>
  <si>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</si>
  <si>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</si>
  <si>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</si>
  <si>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</si>
  <si>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</si>
  <si>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</si>
  <si>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</si>
  <si>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</si>
  <si>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</si>
  <si>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</si>
  <si>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</si>
  <si>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</si>
  <si>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</si>
  <si>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</si>
  <si>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</si>
  <si>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</si>
  <si>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</si>
  <si>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</si>
  <si>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</si>
  <si>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</si>
  <si>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</si>
  <si>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</si>
  <si>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</si>
  <si>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</si>
  <si>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</si>
  <si>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</si>
  <si>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</si>
  <si>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</si>
  <si>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</si>
  <si>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</si>
  <si>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</si>
  <si>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</si>
  <si>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</si>
  <si>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</si>
  <si>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</si>
  <si>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</si>
  <si>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</si>
  <si>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</si>
  <si>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</si>
  <si>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</si>
  <si>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</si>
  <si>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</si>
  <si>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</si>
  <si>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</si>
  <si>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</si>
  <si>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</si>
  <si>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</si>
  <si>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</si>
  <si>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</si>
  <si>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</si>
  <si>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</si>
  <si>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</si>
  <si>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</si>
  <si>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</si>
  <si>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</si>
  <si>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</si>
  <si>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</si>
  <si>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</si>
  <si>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</si>
  <si>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</si>
  <si>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</si>
  <si>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</si>
  <si>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</si>
  <si>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</si>
  <si>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</si>
  <si>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</si>
  <si>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</si>
  <si>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</si>
  <si>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</si>
  <si>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</si>
  <si>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</si>
  <si>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</si>
  <si>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</si>
  <si>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</si>
  <si>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</si>
  <si>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</si>
  <si>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</si>
  <si>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</si>
  <si>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</si>
  <si>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</si>
  <si>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</si>
  <si>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</si>
  <si>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</si>
  <si>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</si>
  <si>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</si>
  <si>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</si>
  <si>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</si>
  <si>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</si>
  <si>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</si>
  <si>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</si>
  <si>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</si>
  <si>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</si>
  <si>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</si>
  <si>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</si>
  <si>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</si>
  <si>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</si>
  <si>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</si>
  <si>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</si>
  <si>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</si>
  <si>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</si>
  <si>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</si>
  <si>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</si>
  <si>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</si>
  <si>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</si>
  <si>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</si>
  <si>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</si>
  <si>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</si>
  <si>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</si>
  <si>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</si>
  <si>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</si>
  <si>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</si>
  <si>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</si>
  <si>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</si>
  <si>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</si>
  <si>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</si>
  <si>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</si>
  <si>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</si>
  <si>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</si>
  <si>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</si>
  <si>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</si>
  <si>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</si>
  <si>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</si>
  <si>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</si>
  <si>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</si>
  <si>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</si>
  <si>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</si>
  <si>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</si>
  <si>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</si>
  <si>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</si>
  <si>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</si>
  <si>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</si>
  <si>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</si>
  <si>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</si>
  <si>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</si>
  <si>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</si>
  <si>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</si>
  <si>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</si>
  <si>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</si>
  <si>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</si>
  <si>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</si>
  <si>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</si>
  <si>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</si>
  <si>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</si>
  <si>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</si>
  <si>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</si>
  <si>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</si>
  <si>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</si>
  <si>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</si>
  <si>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</si>
  <si>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</si>
  <si>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</si>
  <si>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</si>
  <si>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</si>
  <si>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</si>
  <si>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</si>
  <si>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</si>
  <si>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</si>
  <si>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</si>
  <si>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</si>
  <si>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</si>
  <si>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</si>
  <si>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</si>
  <si>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</si>
  <si>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</si>
  <si>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</si>
  <si>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</si>
  <si>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</si>
  <si>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</si>
  <si>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</si>
  <si>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</si>
  <si>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</si>
  <si>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</si>
  <si>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</si>
  <si>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</si>
  <si>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</si>
  <si>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</si>
  <si>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</si>
  <si>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</si>
  <si>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</si>
  <si>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</si>
  <si>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</si>
  <si>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</si>
  <si>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</si>
  <si>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</si>
  <si>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</si>
  <si>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</si>
  <si>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</si>
  <si>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</si>
  <si>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</si>
  <si>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</si>
  <si>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</si>
  <si>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</si>
  <si>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</si>
  <si>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</si>
  <si>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</si>
  <si>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</si>
  <si>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</si>
  <si>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</si>
  <si>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</si>
  <si>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</si>
  <si>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</si>
  <si>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</si>
  <si>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</si>
  <si>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</si>
  <si>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</si>
  <si>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</si>
  <si>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</si>
  <si>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</si>
  <si>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</si>
  <si>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</si>
  <si>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</si>
  <si>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</si>
  <si>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</si>
  <si>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</si>
  <si>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</si>
  <si>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</si>
  <si>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</si>
  <si>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</si>
  <si>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</si>
  <si>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</si>
  <si>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</si>
  <si>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</si>
  <si>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</si>
  <si>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</si>
  <si>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</si>
  <si>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</si>
  <si>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</si>
  <si>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</si>
  <si>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</si>
  <si>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</si>
  <si>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</si>
  <si>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</si>
  <si>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</si>
  <si>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</si>
  <si>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</si>
  <si>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</si>
  <si>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</si>
  <si>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</si>
  <si>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</si>
  <si>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</si>
  <si>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</si>
  <si>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</si>
  <si>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</si>
  <si>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</si>
  <si>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</si>
  <si>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</si>
  <si>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</si>
  <si>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</si>
  <si>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</si>
  <si>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</si>
  <si>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</si>
  <si>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</si>
  <si>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</si>
  <si>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</si>
  <si>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</si>
  <si>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</si>
  <si>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</si>
  <si>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</si>
  <si>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</si>
  <si>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</si>
  <si>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</si>
  <si>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</si>
  <si>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</si>
  <si>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</si>
  <si>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</si>
  <si>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</si>
  <si>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</si>
  <si>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</si>
  <si>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</si>
  <si>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</si>
  <si>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</si>
  <si>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</si>
  <si>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</si>
  <si>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</si>
  <si>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</si>
  <si>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</si>
  <si>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</si>
  <si>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</si>
  <si>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</si>
  <si>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</si>
  <si>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</si>
  <si>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</si>
  <si>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</si>
  <si>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</si>
  <si>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</si>
  <si>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</si>
  <si>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</si>
  <si>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</si>
  <si>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</si>
  <si>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</si>
  <si>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</si>
  <si>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</si>
  <si>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</si>
  <si>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</si>
  <si>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</si>
  <si>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</si>
  <si>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</si>
  <si>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</si>
  <si>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</si>
  <si>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</si>
  <si>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</si>
  <si>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</si>
  <si>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</si>
  <si>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</si>
  <si>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</si>
  <si>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</si>
  <si>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</si>
  <si>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</si>
  <si>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</si>
  <si>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</si>
  <si>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</si>
  <si>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</si>
  <si>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</si>
  <si>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</si>
  <si>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</si>
  <si>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</si>
  <si>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</si>
  <si>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</si>
  <si>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</si>
  <si>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</si>
  <si>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</si>
  <si>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</si>
  <si>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</si>
  <si>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</si>
  <si>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</si>
  <si>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</si>
  <si>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</si>
  <si>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</si>
  <si>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</si>
  <si>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</si>
  <si>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</si>
  <si>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</si>
  <si>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</si>
  <si>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</si>
  <si>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</si>
  <si>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</si>
  <si>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</si>
  <si>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LTZ TE10M</t>
  </si>
  <si>
    <t>LTZ TE126</t>
  </si>
  <si>
    <t>LTZ TE10Ut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</si>
</sst>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  <xf numFmtId="0" fontId="0" fillId="0" borderId="0" xfId="0" applyNumberFormat="1"/>
    <xf numFmtId="0" fontId="28" fillId="0" borderId="0" xfId="0" applyNumberFormat="1" applyFont="1"/>
    <xf numFmtId="0" fontId="0" fillId="0" borderId="10" xfId="0" applyNumberFormat="1" applyBorder="1"/>
    <xf numFmtId="0" fontId="25" fillId="0" borderId="0" xfId="0" applyNumberFormat="1" applyFont="1"/>
    <xf numFmtId="0" fontId="0" fillId="0" borderId="11" xfId="0" applyNumberForma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12">
      <pivotArea field="3" type="button" dataOnly="0" labelOnly="1" outline="0" axis="axisCol" fieldPosition="0"/>
    </format>
    <format dxfId="211">
      <pivotArea field="8" type="button" dataOnly="0" labelOnly="1" outline="0" axis="axisPage" fieldPosition="2"/>
    </format>
    <format dxfId="21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09">
      <pivotArea field="3" type="button" dataOnly="0" labelOnly="1" outline="0" axis="axisCol" fieldPosition="0"/>
    </format>
    <format dxfId="208">
      <pivotArea field="8" type="button" dataOnly="0" labelOnly="1" outline="0"/>
    </format>
    <format dxfId="20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15" type="button" dataOnly="0" labelOnly="1" outline="0" axis="axisPage" fieldPosition="2"/>
    </format>
    <format dxfId="20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03">
      <pivotArea field="3" type="button" dataOnly="0" labelOnly="1" outline="0" axis="axisCol" fieldPosition="0"/>
    </format>
    <format dxfId="202">
      <pivotArea field="9" type="button" dataOnly="0" labelOnly="1" outline="0" axis="axisPage" fieldPosition="1"/>
    </format>
    <format dxfId="20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00">
      <pivotArea field="3" type="button" dataOnly="0" labelOnly="1" outline="0" axis="axisCol" fieldPosition="0"/>
    </format>
    <format dxfId="199">
      <pivotArea field="16" type="button" dataOnly="0" labelOnly="1" outline="0" axis="axisPage" fieldPosition="2"/>
    </format>
    <format dxfId="19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97">
      <pivotArea field="3" type="button" dataOnly="0" labelOnly="1" outline="0" axis="axisCol" fieldPosition="0"/>
    </format>
    <format dxfId="196">
      <pivotArea field="12" type="button" dataOnly="0" labelOnly="1" outline="0" axis="axisPage" fieldPosition="2"/>
    </format>
    <format dxfId="19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94">
      <pivotArea field="3" type="button" dataOnly="0" labelOnly="1" outline="0" axis="axisCol" fieldPosition="0"/>
    </format>
    <format dxfId="193">
      <pivotArea field="12" type="button" dataOnly="0" labelOnly="1" outline="0"/>
    </format>
    <format dxfId="19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91">
      <pivotArea field="3" type="button" dataOnly="0" labelOnly="1" outline="0" axis="axisCol" fieldPosition="0"/>
    </format>
    <format dxfId="190">
      <pivotArea field="11" type="button" dataOnly="0" labelOnly="1" outline="0" axis="axisPage" fieldPosition="2"/>
    </format>
    <format dxfId="18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88">
      <pivotArea field="3" type="button" dataOnly="0" labelOnly="1" outline="0" axis="axisCol" fieldPosition="0"/>
    </format>
    <format dxfId="187">
      <pivotArea field="10" type="button" dataOnly="0" labelOnly="1" outline="0" axis="axisPage" fieldPosition="2"/>
    </format>
    <format dxfId="18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38" totalsRowShown="0" headerRowDxfId="272">
  <autoFilter ref="A1:R1038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71">
      <calculatedColumnFormula>_xlfn.TEXTAFTER(CONTROL[[#This Row],[VEHIDCODE]],"_")</calculatedColumnFormula>
    </tableColumn>
    <tableColumn id="3" xr3:uid="{58AEBD72-A51F-449B-AF75-94BF72F5E83B}" name="SAVE_TO" dataDxfId="27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6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68"/>
    <tableColumn id="17" xr3:uid="{52550B53-5A6E-4D0B-A358-FCA22B56CC77}" name="WEB"/>
    <tableColumn id="15" xr3:uid="{C9DBDDFF-A526-4383-A426-8408C4B17785}" name="IS_POWERED_UNPOWERED_SUNDRY" dataDxfId="26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66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65">
      <calculatedColumnFormula>ISNUMBER(_xlfn.XMATCH(CONTROL[[#This Row],[VEHIDCODE]],TRACK_TYPES[VEHIDCODE],0))</calculatedColumnFormula>
    </tableColumn>
    <tableColumn id="14" xr3:uid="{222C2DB1-CA5D-4369-995A-6A316AC5C947}" name="PROPERTIES" dataDxfId="264">
      <calculatedColumnFormula>ISNUMBER(_xlfn.XMATCH(CONTROL[[#This Row],[VEHIDCODE]],PROPERTIES[VEHIDCODE],0))</calculatedColumnFormula>
    </tableColumn>
    <tableColumn id="13" xr3:uid="{473FD571-A166-4EC8-8B7B-F1D30044570B}" name="FLAGS" dataDxfId="263">
      <calculatedColumnFormula>ISNUMBER(_xlfn.XMATCH(CONTROL[[#This Row],[VEHIDCODE]],FLAGS[VEHIDCODE],0))</calculatedColumnFormula>
    </tableColumn>
    <tableColumn id="11" xr3:uid="{B1BAE31E-1DA6-4159-9020-DBAE19ECF7C3}" name="ROSTER" dataDxfId="262">
      <calculatedColumnFormula>ISNUMBER(_xlfn.XLOOKUP(CONTROL[[#This Row],[VEHIDCODE]],roster!A:A,roster!D:D))</calculatedColumnFormula>
    </tableColumn>
    <tableColumn id="10" xr3:uid="{7783F713-60B4-45CF-AEB3-EE02271B3D6F}" name="GRAPHICS_PROPERTIES" dataDxfId="261">
      <calculatedColumnFormula>ISNUMBER(_xlfn.XMATCH(CONTROL[[#This Row],[VEHIDCODE]],GRAPHICS_PROPERTIES[VEHIDCODE],0))</calculatedColumnFormula>
    </tableColumn>
    <tableColumn id="9" xr3:uid="{7B229E25-CF6B-4C5F-B4A4-FEC34CB93E9B}" name="ITEM" dataDxfId="260">
      <calculatedColumnFormula>"item_"&amp;CONTROL[[#This Row],[VEHIDCODE]]</calculatedColumnFormula>
    </tableColumn>
    <tableColumn id="8" xr3:uid="{327E5CDA-51AE-4721-ACBD-5E8C3D890998}" name="NAME" dataDxfId="259">
      <calculatedColumnFormula>"str_"&amp;CONTROL[[#This Row],[VEHIDCODE]]</calculatedColumnFormula>
    </tableColumn>
    <tableColumn id="20" xr3:uid="{88FD7161-B830-4249-99C6-ED97733BD3B5}" name="CONCEPT_READONLY" dataDxfId="25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5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38" totalsRowShown="0" headerRowDxfId="292">
  <autoFilter ref="A1:AK1038" xr:uid="{6DCCB998-B5D1-4B0D-8701-BC0E171A94CA}"/>
  <tableColumns count="37">
    <tableColumn id="1" xr3:uid="{173D09BF-30BA-4FF2-B4FE-F09962415DA2}" name="VEHIDCODE" dataDxfId="29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90">
      <calculatedColumnFormula>_xlfn.XLOOKUP(PROPERTIES[[#This Row],[VEHIDCODE]],CONTROL[VEHIDCODE],CONTROL[ENGLISH])</calculatedColumnFormula>
    </tableColumn>
    <tableColumn id="17" xr3:uid="{17B46224-9CA1-4559-B300-6B5EA9CC33A4}" name="COUNTRY" dataDxfId="289"/>
    <tableColumn id="19" xr3:uid="{FD65B400-35DE-464D-97AA-B59BB7DAE7DB}" name="COUNTRY_CODE" dataDxfId="1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8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87"/>
    <tableColumn id="31" xr3:uid="{26514010-6CAE-4146-9174-85EE3D7D1091}" name="LOADINGSPEED" dataDxfId="11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9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8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85"/>
    <tableColumn id="24" xr3:uid="{FFD5C22B-7B16-440D-91CC-48C8761050DA}" name="TE_COEFFICIENT_CALC" dataDxfId="28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83"/>
    <tableColumn id="14" xr3:uid="{123AAB87-6D4C-406A-A5E1-A61DC2DDFFEE}" name="TE_COEFFICIENT" dataDxfId="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82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1"/>
    <tableColumn id="15" xr3:uid="{3558C882-A912-4F84-BDE6-BC0A2A676C4B}" name="WAGON_LENGTH" dataDxfId="280"/>
    <tableColumn id="30" xr3:uid="{235283C1-F061-434B-8C4A-AD474FB16FE8}" name="REGION1" dataDxfId="279"/>
    <tableColumn id="29" xr3:uid="{19EC58E3-4FB9-44BC-BFFA-4C7DCCC53DA8}" name="REGION2" dataDxfId="278"/>
    <tableColumn id="35" xr3:uid="{BABD5FE4-A781-4494-9E58-0659380B54F2}" name="REGION3"/>
    <tableColumn id="34" xr3:uid="{E252F46B-9ACE-4CDD-B00A-279ACE2DE71D}" name="REGION4" dataDxfId="277"/>
    <tableColumn id="27" xr3:uid="{C00DC499-0060-4E48-A71D-AE565097985F}" name="IS_CONCEPT" dataDxfId="276"/>
    <tableColumn id="56" xr3:uid="{188F57E8-1157-47DF-9E8F-B5F737649F6C}" name="PURCHASECOST_VALUE" dataDxfId="7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6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7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74"/>
    <tableColumn id="9" xr3:uid="{19FCF859-005A-4696-BB66-C378C763CAEF}" name="EXCLUDE" dataDxfId="2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38" totalsRowShown="0" headerRowDxfId="256">
  <autoFilter ref="A1:AH1038" xr:uid="{6DCCB998-B5D1-4B0D-8701-BC0E171A94CA}"/>
  <tableColumns count="34">
    <tableColumn id="1" xr3:uid="{CDEAF13A-A986-4600-A992-A08C1CA6142C}" name="VEHIDCODE" dataDxfId="255"/>
    <tableColumn id="6" xr3:uid="{80742CDB-5E6B-4140-B4FD-5D968A6B8D5E}" name="ENGLISH_READONLY" dataDxfId="254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53"/>
    <tableColumn id="54" xr3:uid="{5D83FD10-ABCB-4FE7-A7DB-4A857A58D719}" name="TRACK_TYPE_STANDARD_GAUGE_RAILTYPE_25KV" dataDxfId="252"/>
    <tableColumn id="53" xr3:uid="{56183170-0B7F-45FB-91B4-356C62C246AD}" name="TRACK_TYPE_STANDARD_GAUGE_RAILTYPE_15KV" dataDxfId="251"/>
    <tableColumn id="52" xr3:uid="{5B71BE07-0EB9-4DEB-A8E8-252C9D979AC2}" name="TRACK_TYPE_STANDARD_GAUGE_RAILTYPE_3KV" dataDxfId="250"/>
    <tableColumn id="51" xr3:uid="{5A6435EB-111E-4AED-A8E1-AEFF82C34393}" name="TRACK_TYPE_STANDARD_GAUGE_RAILTYPE_1500V" dataDxfId="249"/>
    <tableColumn id="50" xr3:uid="{14CA70EA-0EE7-44BA-9D77-FC902C0596DD}" name="TRACK_TYPE_STANDARD_GAUGE_RAILTYPE_3RD" dataDxfId="248"/>
    <tableColumn id="49" xr3:uid="{3A15447A-9663-43FB-8EFF-8F8034548FB0}" name="TRACK_TYPE_STANDARD_GAUGE_RAILTYPE_4TH" dataDxfId="247"/>
    <tableColumn id="47" xr3:uid="{FE3223C6-E685-4456-91E9-10AEB3B699E7}" name="TRACK_TYPE_STANDARD_GAUGE_RAILTYPE_NONE" dataDxfId="246"/>
    <tableColumn id="46" xr3:uid="{D39969E8-C0CA-4A59-A556-D29019991069}" name="TRACK_TYPE_NARROW_GAUGE_RAILTYPE_OHLE" dataDxfId="245"/>
    <tableColumn id="45" xr3:uid="{5266A9E9-D840-4460-AB81-A081897372F3}" name="TRACK_TYPE_NARROW_GAUGE_RAILTYPE_25KV" dataDxfId="244"/>
    <tableColumn id="44" xr3:uid="{7B4C44D1-C745-4291-86A0-777579742A84}" name="TRACK_TYPE_NARROW_GAUGE_RAILTYPE_15KV" dataDxfId="243"/>
    <tableColumn id="43" xr3:uid="{8736D285-A163-4DBE-84E1-870118B47F14}" name="TRACK_TYPE_NARROW_GAUGE_RAILTYPE_3KV" dataDxfId="242"/>
    <tableColumn id="42" xr3:uid="{6FBBA2FB-4743-4072-B4E0-C42BBDA1CC47}" name="TRACK_TYPE_NARROW_GAUGE_RAILTYPE_1500V" dataDxfId="241"/>
    <tableColumn id="41" xr3:uid="{D3ED2E70-19BF-4D92-A76B-0F0F03D31947}" name="TRACK_TYPE_NARROW_GAUGE_RAILTYPE_3RD" dataDxfId="240"/>
    <tableColumn id="40" xr3:uid="{F38AE7AF-B798-40A5-992A-13685296E710}" name="TRACK_TYPE_NARROW_GAUGE_RAILTYPE_4TH" dataDxfId="239"/>
    <tableColumn id="38" xr3:uid="{97037A15-9172-4057-863E-582804353817}" name="TRACK_TYPE_NARROW_GAUGE_RAILTYPE_NONE" dataDxfId="238"/>
    <tableColumn id="37" xr3:uid="{24999D59-5A4F-4A21-B8B4-EBDBF9F8BF1E}" name="TRACK_TYPE_BROAD_GAUGE_RAILTYPE_OHLE" dataDxfId="237"/>
    <tableColumn id="36" xr3:uid="{31AB3927-D18B-49AD-8EF5-C7E9FF4CEDF3}" name="TRACK_TYPE_BROAD_GAUGE_RAILTYPE_25KV" dataDxfId="236"/>
    <tableColumn id="35" xr3:uid="{CB3432E7-4DAE-4807-9CE5-4CB1ACECD395}" name="TRACK_TYPE_BROAD_GAUGE_RAILTYPE_15KV" dataDxfId="235"/>
    <tableColumn id="34" xr3:uid="{E3936FE4-2B46-4DC0-84C0-44C7892A0927}" name="TRACK_TYPE_BROAD_GAUGE_RAILTYPE_3KV" dataDxfId="234"/>
    <tableColumn id="33" xr3:uid="{A5FAA105-CF81-4A75-8967-5721104454E8}" name="TRACK_TYPE_BROAD_GAUGE_RAILTYPE_1500V" dataDxfId="233"/>
    <tableColumn id="32" xr3:uid="{439CDFDE-6BFC-446C-87CF-28C8FF65FCE0}" name="TRACK_TYPE_BROAD_GAUGE_RAILTYPE_3RD" dataDxfId="232"/>
    <tableColumn id="31" xr3:uid="{219AB5E3-CDFF-41B3-BD58-F7427606D15F}" name="TRACK_TYPE_BROAD_GAUGE_RAILTYPE_4TH" dataDxfId="231"/>
    <tableColumn id="29" xr3:uid="{32C384AB-18DB-4161-B29B-A363A2547BB2}" name="TRACK_TYPE_BROAD_GAUGE_RAILTYPE_NONE" dataDxfId="230"/>
    <tableColumn id="26" xr3:uid="{1CFC6F26-22A8-42EE-972B-0F7ED6623B5A}" name="TRACK_TYPE_MONO" dataDxfId="229"/>
    <tableColumn id="25" xr3:uid="{62939270-15C1-494E-9C53-6EA9E8209C3B}" name="TRACK_TYPE_MGLV" dataDxfId="228"/>
    <tableColumn id="24" xr3:uid="{9DA86EDA-F2AB-4C2D-918E-5260313FD8B3}" name="TRACK_TYPE_MTRO" dataDxfId="227"/>
    <tableColumn id="21" xr3:uid="{E6F11214-E912-4D1C-980D-A111C93B0BED}" name="CHECK_ANY_TT" dataDxfId="22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2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2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2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2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221">
  <autoFilter ref="A1:I1058" xr:uid="{6DCCB998-B5D1-4B0D-8701-BC0E171A94CA}"/>
  <tableColumns count="9">
    <tableColumn id="1" xr3:uid="{327CDBB6-E1D6-4B9F-9625-C81419775134}" name="VEHIDCODE" dataDxfId="220"/>
    <tableColumn id="101" xr3:uid="{78690AEB-EA8F-4FC7-9651-C84D8F318EE9}" name="MISC_FLAGS_TRAIN_FLAG_2CC" dataDxfId="219"/>
    <tableColumn id="100" xr3:uid="{90DBB1A2-A86F-42C6-B2B8-64A2FD6690AB}" name="MISC_FLAGS_TRAIN_FLAG_MU" dataDxfId="21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17"/>
    <tableColumn id="99" xr3:uid="{DA6644B2-20CC-47E2-B1B5-10210B43738A}" name="MISC_FLAGS_TRAIN_FLAG_AUTOREFIT" dataDxfId="216"/>
    <tableColumn id="2" xr3:uid="{A8915D24-2B2E-4529-B3DE-30BEE23C370F}" name="VEHICLE_FLAG_TRAIN_HAS_CAB" dataDxfId="215"/>
    <tableColumn id="108" xr3:uid="{980A5687-92C0-42A0-811D-C3D4EA0876D1}" name="VISUAL_EFFECT_1" dataDxfId="21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1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85" headerRowBorderDxfId="184" tableBorderDxfId="18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82" headerRowBorderDxfId="181" tableBorderDxfId="18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79" dataDxfId="17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77"/>
    <tableColumn id="2" xr3:uid="{CCC9A744-4F42-4023-A516-9395213016EB}" name="COUNTRY_DESCRIPTION" dataDxfId="176"/>
    <tableColumn id="3" xr3:uid="{01E32DA0-BF93-49AA-BE03-33EF914A0BCC}" name="COUNTS" dataDxfId="17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73" headerRowBorderDxfId="174" tableBorderDxfId="172" totalsRowBorderDxfId="171">
  <autoFilter ref="K1:K24" xr:uid="{686D0694-AFBC-4B91-A3D3-72E1CCF00B7D}"/>
  <tableColumns count="1">
    <tableColumn id="1" xr3:uid="{7F0999BD-E0C9-463F-A054-2DA49D41A9EE}" name="VEHID_ID_CATEGORY" dataDxfId="17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69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68"/>
    <tableColumn id="4" xr3:uid="{3DDC8685-BA3D-40E8-A910-1E59013A762D}" name="Range End" dataDxfId="16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66" dataDxfId="165">
  <autoFilter ref="A1:N16" xr:uid="{863AE95D-BE34-47D8-B01B-1170BF25FDF2}"/>
  <tableColumns count="14">
    <tableColumn id="1" xr3:uid="{5F487593-655E-41B5-B155-86F88B53946D}" name="COST_CAT" dataDxfId="164"/>
    <tableColumn id="2" xr3:uid="{33F9C454-EDB2-4DA7-BF7A-64CBC12EBC9B}" name="P1" dataDxfId="163"/>
    <tableColumn id="3" xr3:uid="{25FB11D0-082D-4DE3-9821-1367939D8742}" name="P2" dataDxfId="162"/>
    <tableColumn id="4" xr3:uid="{19CDF402-C641-4217-A953-2A851DF85ADB}" name="P3" dataDxfId="161"/>
    <tableColumn id="5" xr3:uid="{1EF59E2C-32FF-4712-AD89-CBF77E507832}" name="P4" dataDxfId="160"/>
    <tableColumn id="6" xr3:uid="{04250F90-183D-4392-BE27-C420F795E1DC}" name="P5" dataDxfId="159"/>
    <tableColumn id="7" xr3:uid="{F7062C4F-5B57-4110-A21E-BDC8820130D9}" name="P6" dataDxfId="158"/>
    <tableColumn id="8" xr3:uid="{B47621AA-9D6F-4396-B3D9-BD8CF656F30E}" name="P7" dataDxfId="157"/>
    <tableColumn id="9" xr3:uid="{7055539E-C4C8-407D-91F5-6CB021EDE84F}" name="R1" dataDxfId="156"/>
    <tableColumn id="10" xr3:uid="{D17981EB-EB8A-4630-958C-3792D72CD53F}" name="R2" dataDxfId="155"/>
    <tableColumn id="11" xr3:uid="{85EDD15A-812B-4C42-B03A-D558B807622E}" name="R3" dataDxfId="154"/>
    <tableColumn id="12" xr3:uid="{61A73E38-33EC-41D1-B899-56F15EDBDD59}" name="R4" dataDxfId="153"/>
    <tableColumn id="13" xr3:uid="{7A83ADCF-C18F-402F-81A8-0F935E928ED9}" name="R5" dataDxfId="152"/>
    <tableColumn id="14" xr3:uid="{1140F6C7-9C3D-4800-9F3B-DC6E6EBE9541}" name="R6" dataDxfId="15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38"/>
  <sheetViews>
    <sheetView zoomScaleNormal="100" workbookViewId="0">
      <pane xSplit="1" ySplit="1" topLeftCell="B1012" activePane="bottomRight" state="frozen"/>
      <selection pane="topRight" activeCell="B1" sqref="B1"/>
      <selection pane="bottomLeft" activeCell="A2" sqref="A2"/>
      <selection pane="bottomRight" activeCell="F1039" sqref="F1039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237</v>
      </c>
      <c r="C1" s="5" t="s">
        <v>52</v>
      </c>
      <c r="D1" s="5" t="s">
        <v>302</v>
      </c>
      <c r="E1" s="5" t="s">
        <v>258</v>
      </c>
      <c r="F1" s="36" t="s">
        <v>1252</v>
      </c>
      <c r="G1" s="4" t="s">
        <v>1095</v>
      </c>
      <c r="H1" s="5" t="s">
        <v>380</v>
      </c>
      <c r="I1" s="5" t="s">
        <v>255</v>
      </c>
      <c r="J1" s="5" t="s">
        <v>376</v>
      </c>
      <c r="K1" s="5" t="s">
        <v>379</v>
      </c>
      <c r="L1" s="5" t="s">
        <v>378</v>
      </c>
      <c r="M1" s="5" t="s">
        <v>1751</v>
      </c>
      <c r="N1" s="5" t="s">
        <v>377</v>
      </c>
      <c r="O1" s="5" t="s">
        <v>53</v>
      </c>
      <c r="P1" s="5" t="s">
        <v>54</v>
      </c>
      <c r="Q1" s="5" t="s">
        <v>2657</v>
      </c>
      <c r="R1" s="5" t="s">
        <v>1954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381</v>
      </c>
      <c r="G2" t="s">
        <v>561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381</v>
      </c>
      <c r="G3" t="s">
        <v>561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2730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2119</v>
      </c>
      <c r="G4" t="s">
        <v>1079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2731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2120</v>
      </c>
      <c r="G5" t="s">
        <v>1080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2732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382</v>
      </c>
      <c r="G6" t="s">
        <v>1081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2733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2121</v>
      </c>
      <c r="G7" t="s">
        <v>1082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2734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2122</v>
      </c>
      <c r="G8" t="s">
        <v>1084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2735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2123</v>
      </c>
      <c r="G9" t="s">
        <v>1083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2736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2124</v>
      </c>
      <c r="G10" t="s">
        <v>1085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2737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1755</v>
      </c>
      <c r="G11" t="s">
        <v>1087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2738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2125</v>
      </c>
      <c r="G12" t="s">
        <v>1086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2739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2710</v>
      </c>
      <c r="G13" t="s">
        <v>1088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2740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2126</v>
      </c>
      <c r="G14" t="s">
        <v>1089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2741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2127</v>
      </c>
      <c r="G15" t="s">
        <v>1090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2742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2128</v>
      </c>
      <c r="G16" t="s">
        <v>1091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2743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2129</v>
      </c>
      <c r="G17" t="s">
        <v>1092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2744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2085</v>
      </c>
      <c r="G18" t="s">
        <v>1093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2745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2130</v>
      </c>
      <c r="G19" t="s">
        <v>1094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2746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2131</v>
      </c>
      <c r="G20" t="s">
        <v>1096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2747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2132</v>
      </c>
      <c r="G21" t="s">
        <v>1097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2748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383</v>
      </c>
      <c r="G22" t="s">
        <v>1098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2749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2133</v>
      </c>
      <c r="G23" t="s">
        <v>1099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2750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2134</v>
      </c>
      <c r="G24" t="s">
        <v>1100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2751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2135</v>
      </c>
      <c r="G25" t="s">
        <v>1101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2752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2136</v>
      </c>
      <c r="G26" t="s">
        <v>1102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2753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2086</v>
      </c>
      <c r="G27" t="s">
        <v>2137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2754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2138</v>
      </c>
      <c r="G28" t="s">
        <v>1103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2755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2139</v>
      </c>
      <c r="G29" t="s">
        <v>1104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2756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2140</v>
      </c>
      <c r="G30" t="s">
        <v>1105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2757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384</v>
      </c>
      <c r="G31" t="s">
        <v>1106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2758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2141</v>
      </c>
      <c r="G32" t="s">
        <v>1107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2759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2142</v>
      </c>
      <c r="G33" t="s">
        <v>1108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2760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2146</v>
      </c>
      <c r="G34" t="s">
        <v>1109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2761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2143</v>
      </c>
      <c r="G35" t="s">
        <v>1110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2762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1113</v>
      </c>
      <c r="G36" t="s">
        <v>1112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2763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2144</v>
      </c>
      <c r="G37" t="s">
        <v>1111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2764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2145</v>
      </c>
      <c r="G38" t="s">
        <v>1114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2765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2147</v>
      </c>
      <c r="G39" t="s">
        <v>1115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2766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2148</v>
      </c>
      <c r="G40" t="s">
        <v>1116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2767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2149</v>
      </c>
      <c r="G41" t="s">
        <v>1117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2768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2150</v>
      </c>
      <c r="G42" t="s">
        <v>1118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2769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2151</v>
      </c>
      <c r="G43" t="s">
        <v>1119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2770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2152</v>
      </c>
      <c r="G44" t="s">
        <v>1120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2771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2626</v>
      </c>
      <c r="G45" t="s">
        <v>1121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2772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2087</v>
      </c>
      <c r="G46" t="s">
        <v>1122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2773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2153</v>
      </c>
      <c r="G47" t="s">
        <v>1123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3537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3544</v>
      </c>
      <c r="G48" t="s">
        <v>1124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2774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2154</v>
      </c>
      <c r="G49" t="s">
        <v>1125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2775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2155</v>
      </c>
      <c r="G50" t="s">
        <v>1126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2776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2156</v>
      </c>
      <c r="G51" t="s">
        <v>1127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2777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2157</v>
      </c>
      <c r="G52" t="s">
        <v>1128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3554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3555</v>
      </c>
      <c r="G53" t="s">
        <v>1130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2778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2158</v>
      </c>
      <c r="G54" t="s">
        <v>1129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2779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2159</v>
      </c>
      <c r="G55" t="s">
        <v>1131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2780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2160</v>
      </c>
      <c r="G56" t="s">
        <v>1132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2781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385</v>
      </c>
      <c r="G57" t="s">
        <v>1133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2782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566</v>
      </c>
      <c r="G58" t="s">
        <v>1134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2783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2031</v>
      </c>
      <c r="G59" t="s">
        <v>1135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2784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2161</v>
      </c>
      <c r="G60" t="s">
        <v>1136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2785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2162</v>
      </c>
      <c r="G61" t="s">
        <v>1137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2786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2163</v>
      </c>
      <c r="G62" t="s">
        <v>1138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2787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2164</v>
      </c>
      <c r="G63" t="s">
        <v>1139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2788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2165</v>
      </c>
      <c r="G64" t="s">
        <v>1140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2789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2166</v>
      </c>
      <c r="G65" t="s">
        <v>1141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2790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2167</v>
      </c>
      <c r="G66" t="s">
        <v>1142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2791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3593</v>
      </c>
      <c r="G67" t="s">
        <v>3594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2792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2168</v>
      </c>
      <c r="G68" t="s">
        <v>1143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2793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3595</v>
      </c>
      <c r="G69" t="s">
        <v>3596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2794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2169</v>
      </c>
      <c r="G70" t="s">
        <v>3597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2795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1753</v>
      </c>
      <c r="G71" t="s">
        <v>1144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2796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2170</v>
      </c>
      <c r="G72" t="s">
        <v>1145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2797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2171</v>
      </c>
      <c r="G73" t="s">
        <v>1146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2798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2172</v>
      </c>
      <c r="G74" t="s">
        <v>1147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2799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2173</v>
      </c>
      <c r="G75" t="s">
        <v>1148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2800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2174</v>
      </c>
      <c r="G76" t="s">
        <v>1149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2801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386</v>
      </c>
      <c r="G77" t="s">
        <v>1150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3533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3629</v>
      </c>
      <c r="G78" t="s">
        <v>1151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2802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387</v>
      </c>
      <c r="G79" t="s">
        <v>1152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2803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388</v>
      </c>
      <c r="G80" t="s">
        <v>1153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2804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2175</v>
      </c>
      <c r="G81" t="s">
        <v>1701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3556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3557</v>
      </c>
      <c r="G82" t="s">
        <v>1700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2805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1155</v>
      </c>
      <c r="G83" t="s">
        <v>1154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2806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1156</v>
      </c>
      <c r="G84" t="s">
        <v>1157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2807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2685</v>
      </c>
      <c r="G85" t="s">
        <v>1158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2808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2176</v>
      </c>
      <c r="G86" t="s">
        <v>1159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2809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2177</v>
      </c>
      <c r="G87" t="s">
        <v>1160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2810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389</v>
      </c>
      <c r="G88" t="s">
        <v>1161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2811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3589</v>
      </c>
      <c r="G89" t="s">
        <v>1162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2812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390</v>
      </c>
      <c r="G90" t="s">
        <v>1163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2813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2178</v>
      </c>
      <c r="G91" t="s">
        <v>1164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2814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2179</v>
      </c>
      <c r="G92" t="s">
        <v>1702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2815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2180</v>
      </c>
      <c r="G93" t="s">
        <v>1698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2816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2181</v>
      </c>
      <c r="G94" t="s">
        <v>1165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2817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2182</v>
      </c>
      <c r="G95" t="s">
        <v>1166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2818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3590</v>
      </c>
      <c r="G96" t="s">
        <v>1167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2819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2183</v>
      </c>
      <c r="G97" t="s">
        <v>1168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2820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2684</v>
      </c>
      <c r="G98" t="s">
        <v>1169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2821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2184</v>
      </c>
      <c r="G99" t="s">
        <v>1170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2822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2185</v>
      </c>
      <c r="G100" t="s">
        <v>1171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2823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2683</v>
      </c>
      <c r="G101" t="s">
        <v>1172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2824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3649</v>
      </c>
      <c r="G102" t="s">
        <v>1173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2825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391</v>
      </c>
      <c r="G103" t="s">
        <v>1174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2826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2186</v>
      </c>
      <c r="G104" t="s">
        <v>1175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2827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2187</v>
      </c>
      <c r="G105" t="s">
        <v>1176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2828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2211</v>
      </c>
      <c r="G106" t="s">
        <v>1177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2829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2212</v>
      </c>
      <c r="G107" t="s">
        <v>1178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2830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2353</v>
      </c>
      <c r="G108" t="s">
        <v>1179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2831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392</v>
      </c>
      <c r="G109" t="s">
        <v>1181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2832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2188</v>
      </c>
      <c r="G110" t="s">
        <v>1180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2833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2189</v>
      </c>
      <c r="G111" t="s">
        <v>1182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2834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2190</v>
      </c>
      <c r="G112" t="s">
        <v>1183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2835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2191</v>
      </c>
      <c r="G113" t="s">
        <v>1184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2836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2192</v>
      </c>
      <c r="G114" t="s">
        <v>1185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2837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393</v>
      </c>
      <c r="G115" t="s">
        <v>1186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2838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2193</v>
      </c>
      <c r="G116" t="s">
        <v>1187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2839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2195</v>
      </c>
      <c r="G117" t="s">
        <v>1188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2840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2194</v>
      </c>
      <c r="G118" t="s">
        <v>1189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2841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2196</v>
      </c>
      <c r="G119" t="s">
        <v>1190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2842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2210</v>
      </c>
      <c r="G120" t="s">
        <v>1191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2843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2213</v>
      </c>
      <c r="G121" t="s">
        <v>1192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2844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2354</v>
      </c>
      <c r="G122" t="s">
        <v>1193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2845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2197</v>
      </c>
      <c r="G123" t="s">
        <v>1194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3538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3545</v>
      </c>
      <c r="G124" t="s">
        <v>1195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2846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2198</v>
      </c>
      <c r="G125" t="s">
        <v>1196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2847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2355</v>
      </c>
      <c r="G126" t="s">
        <v>1197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2848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3613</v>
      </c>
      <c r="G127" t="s">
        <v>3612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2849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2199</v>
      </c>
      <c r="G128" t="s">
        <v>1198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2850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2200</v>
      </c>
      <c r="G129" t="s">
        <v>1199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2851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2201</v>
      </c>
      <c r="G130" t="s">
        <v>1200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2852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2202</v>
      </c>
      <c r="G131" t="s">
        <v>1699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2853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2203</v>
      </c>
      <c r="G132" t="s">
        <v>1201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2854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2204</v>
      </c>
      <c r="G133" t="s">
        <v>1202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2855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2205</v>
      </c>
      <c r="G134" t="s">
        <v>1203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2856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2356</v>
      </c>
      <c r="G135" t="s">
        <v>1204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2857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394</v>
      </c>
      <c r="G136" t="s">
        <v>1205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2858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2206</v>
      </c>
      <c r="G137" t="s">
        <v>1207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2859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2207</v>
      </c>
      <c r="G138" t="s">
        <v>1857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2860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2208</v>
      </c>
      <c r="G139" t="s">
        <v>1208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2861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2209</v>
      </c>
      <c r="G140" t="s">
        <v>1209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2862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2357</v>
      </c>
      <c r="G141" t="s">
        <v>1210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2863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2358</v>
      </c>
      <c r="G142" t="s">
        <v>1211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2864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2214</v>
      </c>
      <c r="G143" t="s">
        <v>1212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2865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2215</v>
      </c>
      <c r="G144" t="s">
        <v>1213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2866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2216</v>
      </c>
      <c r="G145" t="s">
        <v>1214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2867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2217</v>
      </c>
      <c r="G146" t="s">
        <v>1215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2868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2218</v>
      </c>
      <c r="G147" t="s">
        <v>1216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2869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2219</v>
      </c>
      <c r="G148" t="s">
        <v>1217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2870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2220</v>
      </c>
      <c r="G149" t="s">
        <v>1219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2871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2221</v>
      </c>
      <c r="G150" t="s">
        <v>1218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2872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2222</v>
      </c>
      <c r="G151" t="s">
        <v>1220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2873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395</v>
      </c>
      <c r="G152" t="s">
        <v>1221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2874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396</v>
      </c>
      <c r="G153" t="s">
        <v>1222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2875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2223</v>
      </c>
      <c r="G154" t="s">
        <v>1223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2876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2224</v>
      </c>
      <c r="G155" t="s">
        <v>1224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3558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3559</v>
      </c>
      <c r="G156" t="s">
        <v>1225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2877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2656</v>
      </c>
      <c r="G157" t="s">
        <v>1226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2878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2225</v>
      </c>
      <c r="G158" t="s">
        <v>1227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2879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2226</v>
      </c>
      <c r="G159" t="s">
        <v>1228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2880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2227</v>
      </c>
      <c r="G160" t="s">
        <v>1229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2881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2228</v>
      </c>
      <c r="G161" t="s">
        <v>1703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2882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2229</v>
      </c>
      <c r="G162" t="s">
        <v>1230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2883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2230</v>
      </c>
      <c r="G163" t="s">
        <v>1231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2884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2359</v>
      </c>
      <c r="G164" t="s">
        <v>1232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2885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2231</v>
      </c>
      <c r="G165" t="s">
        <v>1233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2886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2360</v>
      </c>
      <c r="G166" t="s">
        <v>1234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2887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1750</v>
      </c>
      <c r="G167" t="s">
        <v>1235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2888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2232</v>
      </c>
      <c r="G168" t="s">
        <v>1236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2889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2361</v>
      </c>
      <c r="G169" t="s">
        <v>1237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2890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1238</v>
      </c>
      <c r="G170" t="s">
        <v>1239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2891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2362</v>
      </c>
      <c r="G171" t="s">
        <v>1240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2892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3615</v>
      </c>
      <c r="G172" t="s">
        <v>1241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2893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1242</v>
      </c>
      <c r="G173" t="s">
        <v>1244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2894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2233</v>
      </c>
      <c r="G174" t="s">
        <v>1243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2895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2234</v>
      </c>
      <c r="G175" t="s">
        <v>1245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2896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2045</v>
      </c>
      <c r="G176" t="s">
        <v>1246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2897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2681</v>
      </c>
      <c r="G177" t="s">
        <v>1247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2898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2046</v>
      </c>
      <c r="G178" t="s">
        <v>1249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2899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2047</v>
      </c>
      <c r="G179" t="s">
        <v>1248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2900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2048</v>
      </c>
      <c r="G180" t="s">
        <v>1251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2901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3598</v>
      </c>
      <c r="G181" t="s">
        <v>1253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2902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2235</v>
      </c>
      <c r="G182" t="s">
        <v>1254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2903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2049</v>
      </c>
      <c r="G183" t="s">
        <v>1255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2904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397</v>
      </c>
      <c r="G184" t="s">
        <v>1205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2905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2050</v>
      </c>
      <c r="G185" t="s">
        <v>1256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2906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2236</v>
      </c>
      <c r="G186" t="s">
        <v>1257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2907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2237</v>
      </c>
      <c r="G187" t="s">
        <v>1258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2908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2051</v>
      </c>
      <c r="G188" t="s">
        <v>1259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2909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2052</v>
      </c>
      <c r="G189" t="s">
        <v>1260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2910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2667</v>
      </c>
      <c r="G190" t="s">
        <v>1250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3522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2700</v>
      </c>
      <c r="G191" t="s">
        <v>1261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3523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3524</v>
      </c>
      <c r="G192" t="s">
        <v>1262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2911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2238</v>
      </c>
      <c r="G193" t="s">
        <v>1263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2912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2053</v>
      </c>
      <c r="G194" t="s">
        <v>1264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2913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2032</v>
      </c>
      <c r="G195" t="s">
        <v>1265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2914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2682</v>
      </c>
      <c r="G196" t="s">
        <v>1266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2915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2054</v>
      </c>
      <c r="G197" t="s">
        <v>1267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2916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2055</v>
      </c>
      <c r="G198" t="s">
        <v>1268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2917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2080</v>
      </c>
      <c r="G199" t="s">
        <v>1269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2918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2056</v>
      </c>
      <c r="G200" t="s">
        <v>1270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2919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2239</v>
      </c>
      <c r="G201" t="s">
        <v>1271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2920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2057</v>
      </c>
      <c r="G202" t="s">
        <v>1272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2921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2240</v>
      </c>
      <c r="G203" t="s">
        <v>1273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2922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2241</v>
      </c>
      <c r="G204" t="s">
        <v>1274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2923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2247</v>
      </c>
      <c r="G205" t="s">
        <v>1275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2924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1779</v>
      </c>
      <c r="G206" t="s">
        <v>1276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2925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2058</v>
      </c>
      <c r="G207" t="s">
        <v>1277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2926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2687</v>
      </c>
      <c r="G208" t="s">
        <v>1278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2927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3603</v>
      </c>
      <c r="G209" t="s">
        <v>1279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2928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2059</v>
      </c>
      <c r="G210" t="s">
        <v>1280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2929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2686</v>
      </c>
      <c r="G211" t="s">
        <v>1281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2930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2060</v>
      </c>
      <c r="G212" t="s">
        <v>1282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2931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2242</v>
      </c>
      <c r="G213" t="s">
        <v>1283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2932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2061</v>
      </c>
      <c r="G214" t="s">
        <v>1284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2933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2062</v>
      </c>
      <c r="G215" t="s">
        <v>1285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2934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2243</v>
      </c>
      <c r="G216" t="s">
        <v>1286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2935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2088</v>
      </c>
      <c r="G217" t="s">
        <v>1287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2936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2244</v>
      </c>
      <c r="G218" t="s">
        <v>1288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2937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2245</v>
      </c>
      <c r="G219" t="s">
        <v>1289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2938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3591</v>
      </c>
      <c r="G220" t="s">
        <v>1290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2939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2688</v>
      </c>
      <c r="G221" t="s">
        <v>1291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2940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2063</v>
      </c>
      <c r="G222" t="s">
        <v>1292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2941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2246</v>
      </c>
      <c r="G223" t="s">
        <v>1293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2942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2082</v>
      </c>
      <c r="G224" t="s">
        <v>1705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3525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3526</v>
      </c>
      <c r="G225" t="s">
        <v>1294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2943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2037</v>
      </c>
      <c r="G226" t="s">
        <v>1295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2944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2038</v>
      </c>
      <c r="G227" t="s">
        <v>1296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2945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2089</v>
      </c>
      <c r="G228" t="s">
        <v>1297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2946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2090</v>
      </c>
      <c r="G229" t="s">
        <v>1298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2947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2248</v>
      </c>
      <c r="G230" t="s">
        <v>1299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2948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2091</v>
      </c>
      <c r="G231" t="s">
        <v>1300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2949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2249</v>
      </c>
      <c r="G232" t="s">
        <v>1301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2950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2092</v>
      </c>
      <c r="G233" t="s">
        <v>1303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2951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2093</v>
      </c>
      <c r="G234" t="s">
        <v>1304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2952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2250</v>
      </c>
      <c r="G235" t="s">
        <v>2251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2953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2081</v>
      </c>
      <c r="G236" t="s">
        <v>1305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2954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398</v>
      </c>
      <c r="G237" t="s">
        <v>1306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2955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2064</v>
      </c>
      <c r="G238" t="s">
        <v>1307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2956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2065</v>
      </c>
      <c r="G239" t="s">
        <v>1308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2957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2252</v>
      </c>
      <c r="G240" t="s">
        <v>1309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2958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399</v>
      </c>
      <c r="G241" t="s">
        <v>1310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2959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2066</v>
      </c>
      <c r="G242" t="s">
        <v>1311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2960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2067</v>
      </c>
      <c r="G243" t="s">
        <v>1312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2961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1754</v>
      </c>
      <c r="G244" t="s">
        <v>1313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2962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2068</v>
      </c>
      <c r="G245" t="s">
        <v>1314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2963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2069</v>
      </c>
      <c r="G246" t="s">
        <v>1315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2964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2253</v>
      </c>
      <c r="G247" t="s">
        <v>1317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2965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3601</v>
      </c>
      <c r="G248" t="s">
        <v>1316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2966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2254</v>
      </c>
      <c r="G249" t="s">
        <v>1318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2967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2653</v>
      </c>
      <c r="G250" t="s">
        <v>1319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2968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2689</v>
      </c>
      <c r="G251" t="s">
        <v>1320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1</v>
      </c>
    </row>
    <row r="252" spans="1:18">
      <c r="A252" s="2" t="s">
        <v>2969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2690</v>
      </c>
      <c r="G252" t="s">
        <v>1321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2970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2070</v>
      </c>
      <c r="G253" t="s">
        <v>1322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2971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2654</v>
      </c>
      <c r="G254" t="s">
        <v>1323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2972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2255</v>
      </c>
      <c r="G255" t="s">
        <v>1324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2973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2256</v>
      </c>
      <c r="G256" t="s">
        <v>1325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3534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3546</v>
      </c>
      <c r="G257" t="s">
        <v>1326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2974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2257</v>
      </c>
      <c r="G258" t="s">
        <v>1327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2975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2258</v>
      </c>
      <c r="G259" t="s">
        <v>1328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2976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2259</v>
      </c>
      <c r="G260" t="s">
        <v>1329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2977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2071</v>
      </c>
      <c r="G261" t="s">
        <v>1330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2978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2072</v>
      </c>
      <c r="G262" t="s">
        <v>1331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2979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3616</v>
      </c>
      <c r="G263" t="s">
        <v>1332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2980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2118</v>
      </c>
      <c r="G264" t="s">
        <v>1333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2981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2094</v>
      </c>
      <c r="G265" t="s">
        <v>1334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3553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3617</v>
      </c>
      <c r="G266" t="s">
        <v>1335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2982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2463</v>
      </c>
      <c r="G267" t="s">
        <v>1336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2983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400</v>
      </c>
      <c r="G268" t="s">
        <v>1235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2984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401</v>
      </c>
      <c r="G269" t="s">
        <v>1337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2985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2073</v>
      </c>
      <c r="G270" t="s">
        <v>1338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2986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2260</v>
      </c>
      <c r="G271" t="s">
        <v>1339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2987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2074</v>
      </c>
      <c r="G272" t="s">
        <v>1340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2988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3606</v>
      </c>
      <c r="G273" t="s">
        <v>1341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2989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3697</v>
      </c>
      <c r="G274" t="s">
        <v>1342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2990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2095</v>
      </c>
      <c r="G275" t="s">
        <v>1343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2991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2261</v>
      </c>
      <c r="G276" t="s">
        <v>1344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2992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3600</v>
      </c>
      <c r="G277" t="s">
        <v>3599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2993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2262</v>
      </c>
      <c r="G278" t="s">
        <v>1346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2994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2075</v>
      </c>
      <c r="G279" t="s">
        <v>1347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2995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3605</v>
      </c>
      <c r="G280" t="s">
        <v>3604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2996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2627</v>
      </c>
      <c r="G281" t="s">
        <v>1348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2997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2076</v>
      </c>
      <c r="G282" t="s">
        <v>1349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2998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2077</v>
      </c>
      <c r="G283" t="s">
        <v>1350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1</v>
      </c>
    </row>
    <row r="284" spans="1:18">
      <c r="A284" s="2" t="s">
        <v>2999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2035</v>
      </c>
      <c r="G284" t="s">
        <v>1351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3000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2078</v>
      </c>
      <c r="G285" t="s">
        <v>1352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1</v>
      </c>
    </row>
    <row r="286" spans="1:18">
      <c r="A286" s="2" t="s">
        <v>3001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2079</v>
      </c>
      <c r="G286" t="s">
        <v>1353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1</v>
      </c>
    </row>
    <row r="287" spans="1:18">
      <c r="A287" s="2" t="s">
        <v>3002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2263</v>
      </c>
      <c r="G287" t="s">
        <v>1354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3003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2264</v>
      </c>
      <c r="G288" t="s">
        <v>1355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3004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2083</v>
      </c>
      <c r="G289" t="s">
        <v>1356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3005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2084</v>
      </c>
      <c r="G290" t="s">
        <v>1357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3006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2265</v>
      </c>
      <c r="G291" t="s">
        <v>1358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3007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2036</v>
      </c>
      <c r="G292" t="s">
        <v>1359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3008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2096</v>
      </c>
      <c r="G293" t="s">
        <v>1360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3009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2266</v>
      </c>
      <c r="G294" t="s">
        <v>1361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3010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2267</v>
      </c>
      <c r="G295" t="s">
        <v>1362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3011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2268</v>
      </c>
      <c r="G296" t="s">
        <v>1363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3012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402</v>
      </c>
      <c r="G297" t="s">
        <v>1364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3013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2269</v>
      </c>
      <c r="G298" t="s">
        <v>1365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3014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2039</v>
      </c>
      <c r="G299" t="s">
        <v>1366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3015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2097</v>
      </c>
      <c r="G300" t="s">
        <v>1367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3016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403</v>
      </c>
      <c r="G301" t="s">
        <v>1369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3017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2272</v>
      </c>
      <c r="G302" t="s">
        <v>1370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3018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2270</v>
      </c>
      <c r="G303" t="s">
        <v>1371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3019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2302</v>
      </c>
      <c r="G304" t="s">
        <v>2271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3020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2273</v>
      </c>
      <c r="G305" t="s">
        <v>1372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3021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3640</v>
      </c>
      <c r="G306" t="s">
        <v>3641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3022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2274</v>
      </c>
      <c r="G307" t="s">
        <v>1373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3023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2275</v>
      </c>
      <c r="G308" t="s">
        <v>1374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3024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2276</v>
      </c>
      <c r="G309" t="s">
        <v>1375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3025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2277</v>
      </c>
      <c r="G310" t="s">
        <v>1376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3026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2278</v>
      </c>
      <c r="G311" t="s">
        <v>1377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3027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2650</v>
      </c>
      <c r="G312" t="s">
        <v>1378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3028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3639</v>
      </c>
      <c r="G313" t="s">
        <v>1379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3029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2279</v>
      </c>
      <c r="G314" t="s">
        <v>1380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3030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2280</v>
      </c>
      <c r="G315" t="s">
        <v>1381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3031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3635</v>
      </c>
      <c r="G316" t="s">
        <v>1368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3032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2289</v>
      </c>
      <c r="G317" t="s">
        <v>1382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3033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2281</v>
      </c>
      <c r="G318" t="s">
        <v>1383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3034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2282</v>
      </c>
      <c r="G319" t="s">
        <v>1384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3035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3636</v>
      </c>
      <c r="G320" t="s">
        <v>1385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3036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2283</v>
      </c>
      <c r="G321" t="s">
        <v>1386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3037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2284</v>
      </c>
      <c r="G322" t="s">
        <v>1387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3038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2285</v>
      </c>
      <c r="G323" t="s">
        <v>1388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3039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2286</v>
      </c>
      <c r="G324" t="s">
        <v>1389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3040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2303</v>
      </c>
      <c r="G325" t="s">
        <v>1390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3041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3637</v>
      </c>
      <c r="G326" t="s">
        <v>1391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3042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2287</v>
      </c>
      <c r="G327" t="s">
        <v>1392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3043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2288</v>
      </c>
      <c r="G328" t="s">
        <v>1393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3044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2290</v>
      </c>
      <c r="G329" t="s">
        <v>1394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3045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2291</v>
      </c>
      <c r="G330" t="s">
        <v>1395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3046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2292</v>
      </c>
      <c r="G331" t="s">
        <v>1396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3047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2293</v>
      </c>
      <c r="G332" t="s">
        <v>1397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3048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2294</v>
      </c>
      <c r="G333" t="s">
        <v>1398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3049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2295</v>
      </c>
      <c r="G334" t="s">
        <v>1399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3050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2296</v>
      </c>
      <c r="G335" t="s">
        <v>1400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3051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3638</v>
      </c>
      <c r="G336" t="s">
        <v>1401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3052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2297</v>
      </c>
      <c r="G337" t="s">
        <v>1402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3053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2298</v>
      </c>
      <c r="G338" t="s">
        <v>1403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3054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3642</v>
      </c>
      <c r="G339" t="s">
        <v>1404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3055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2299</v>
      </c>
      <c r="G340" t="s">
        <v>1405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3056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3643</v>
      </c>
      <c r="G341" t="s">
        <v>1406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3057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2300</v>
      </c>
      <c r="G342" t="s">
        <v>1407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3058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2301</v>
      </c>
      <c r="G343" t="s">
        <v>1408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3059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2304</v>
      </c>
      <c r="G344" t="s">
        <v>1409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3060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2305</v>
      </c>
      <c r="G345" t="s">
        <v>1410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3061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2306</v>
      </c>
      <c r="G346" t="s">
        <v>1411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3062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2307</v>
      </c>
      <c r="G347" t="s">
        <v>1412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3063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2308</v>
      </c>
      <c r="G348" t="s">
        <v>1413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3064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2309</v>
      </c>
      <c r="G349" t="s">
        <v>1414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3065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2310</v>
      </c>
      <c r="G350" t="s">
        <v>1415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3066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2311</v>
      </c>
      <c r="G351" t="s">
        <v>1416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3067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404</v>
      </c>
      <c r="G352" t="s">
        <v>1417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3068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405</v>
      </c>
      <c r="G353" t="s">
        <v>1418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3069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406</v>
      </c>
      <c r="G354" t="s">
        <v>1419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3070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2312</v>
      </c>
      <c r="G355" t="s">
        <v>1420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3071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2313</v>
      </c>
      <c r="G356" t="s">
        <v>1421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3072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2628</v>
      </c>
      <c r="G357" t="s">
        <v>1422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3073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407</v>
      </c>
      <c r="G358" t="s">
        <v>1423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3074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2314</v>
      </c>
      <c r="G359" t="s">
        <v>1424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3075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2315</v>
      </c>
      <c r="G360" t="s">
        <v>1425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3076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2316</v>
      </c>
      <c r="G361" t="s">
        <v>1426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3077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2330</v>
      </c>
      <c r="G362" t="s">
        <v>1427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3078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2317</v>
      </c>
      <c r="G363" t="s">
        <v>1428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3079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2318</v>
      </c>
      <c r="G364" t="s">
        <v>1429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3080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3588</v>
      </c>
      <c r="G365" t="s">
        <v>1430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3081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408</v>
      </c>
      <c r="G366" t="s">
        <v>1431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3082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2319</v>
      </c>
      <c r="G367" t="s">
        <v>1432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3083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2320</v>
      </c>
      <c r="G368" t="s">
        <v>1433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3084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3626</v>
      </c>
      <c r="G369" t="s">
        <v>561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3085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2321</v>
      </c>
      <c r="G370" t="s">
        <v>1434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3086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2322</v>
      </c>
      <c r="G371" t="s">
        <v>1435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3087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2019</v>
      </c>
      <c r="G372" t="s">
        <v>1436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3088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2022</v>
      </c>
      <c r="G373" t="s">
        <v>1437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3089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2024</v>
      </c>
      <c r="G374" t="s">
        <v>1438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3090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2026</v>
      </c>
      <c r="G375" t="s">
        <v>1439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3091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2323</v>
      </c>
      <c r="G376" t="s">
        <v>1440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3092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2324</v>
      </c>
      <c r="G377" t="s">
        <v>1441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3093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2325</v>
      </c>
      <c r="G378" t="s">
        <v>1442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3094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2326</v>
      </c>
      <c r="G379" t="s">
        <v>1443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3095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2327</v>
      </c>
      <c r="G380" t="s">
        <v>1444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3096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2328</v>
      </c>
      <c r="G381" t="s">
        <v>1445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3097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3625</v>
      </c>
      <c r="G382" t="s">
        <v>1856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3098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3623</v>
      </c>
      <c r="G383" t="s">
        <v>3624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3099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3608</v>
      </c>
      <c r="G384" t="s">
        <v>3609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3100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2329</v>
      </c>
      <c r="G385" t="s">
        <v>1446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3101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2331</v>
      </c>
      <c r="G386" t="s">
        <v>1447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3102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2105</v>
      </c>
      <c r="G387" t="s">
        <v>1448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3103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2023</v>
      </c>
      <c r="G388" t="s">
        <v>1449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3104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2332</v>
      </c>
      <c r="G389" t="s">
        <v>1450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3105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2333</v>
      </c>
      <c r="G390" t="s">
        <v>1451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3106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2334</v>
      </c>
      <c r="G391" t="s">
        <v>1452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3107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2335</v>
      </c>
      <c r="G392" t="s">
        <v>1453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3108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2336</v>
      </c>
      <c r="G393" t="s">
        <v>1454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3109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2337</v>
      </c>
      <c r="G394" t="s">
        <v>1455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3110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2338</v>
      </c>
      <c r="G395" t="s">
        <v>1456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3111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2620</v>
      </c>
      <c r="G396" t="s">
        <v>1457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3112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2621</v>
      </c>
      <c r="G397" t="s">
        <v>1458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3113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2339</v>
      </c>
      <c r="G398" t="s">
        <v>1459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3114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2340</v>
      </c>
      <c r="G399" t="s">
        <v>1460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3115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2341</v>
      </c>
      <c r="G400" t="s">
        <v>1461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3116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2025</v>
      </c>
      <c r="G401" t="s">
        <v>1462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3117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2343</v>
      </c>
      <c r="G402" t="s">
        <v>1463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3118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2622</v>
      </c>
      <c r="G403" t="s">
        <v>1464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3119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2623</v>
      </c>
      <c r="G404" t="s">
        <v>1465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3120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2344</v>
      </c>
      <c r="G405" t="s">
        <v>1466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3121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2027</v>
      </c>
      <c r="G406" t="s">
        <v>1467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3122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2345</v>
      </c>
      <c r="G407" t="s">
        <v>1468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3123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2651</v>
      </c>
      <c r="G408" t="s">
        <v>1469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3124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2691</v>
      </c>
      <c r="G409" t="s">
        <v>1470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3125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2346</v>
      </c>
      <c r="G410" t="s">
        <v>1471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3126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2642</v>
      </c>
      <c r="G411" t="s">
        <v>1472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3127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2641</v>
      </c>
      <c r="G412" t="s">
        <v>1473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3128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2347</v>
      </c>
      <c r="G413" t="s">
        <v>1474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3129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2348</v>
      </c>
      <c r="G414" t="s">
        <v>1475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3130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2624</v>
      </c>
      <c r="G415" t="s">
        <v>1476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3131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2625</v>
      </c>
      <c r="G416" t="s">
        <v>1477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3132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2349</v>
      </c>
      <c r="G417" t="s">
        <v>1478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3133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2350</v>
      </c>
      <c r="G418" t="s">
        <v>1479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3134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2351</v>
      </c>
      <c r="G419" t="s">
        <v>1480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3135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2352</v>
      </c>
      <c r="G420" t="s">
        <v>1481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3136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2365</v>
      </c>
      <c r="G421" t="s">
        <v>1482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3137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2692</v>
      </c>
      <c r="G422" t="s">
        <v>1483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3138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2693</v>
      </c>
      <c r="G423" t="s">
        <v>1484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3139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2629</v>
      </c>
      <c r="G424" t="s">
        <v>1485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3140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2363</v>
      </c>
      <c r="G425" t="s">
        <v>1486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3539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3570</v>
      </c>
      <c r="G426" t="s">
        <v>1487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3141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2106</v>
      </c>
      <c r="G427" t="s">
        <v>1488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3142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2020</v>
      </c>
      <c r="G428" t="s">
        <v>1489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3143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2364</v>
      </c>
      <c r="G429" t="s">
        <v>1490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3144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3567</v>
      </c>
      <c r="G430" t="s">
        <v>1491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3145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2366</v>
      </c>
      <c r="G431" t="s">
        <v>1492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3146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3565</v>
      </c>
      <c r="G432" t="s">
        <v>1493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3147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2107</v>
      </c>
      <c r="G433" t="s">
        <v>1494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3148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3572</v>
      </c>
      <c r="G434" t="s">
        <v>1495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3149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2367</v>
      </c>
      <c r="G435" t="s">
        <v>1496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3150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2108</v>
      </c>
      <c r="G436" t="s">
        <v>1497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3151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2630</v>
      </c>
      <c r="G437" t="s">
        <v>1499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3152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2368</v>
      </c>
      <c r="G438" t="s">
        <v>1498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3153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2631</v>
      </c>
      <c r="G439" t="s">
        <v>1500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3154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3568</v>
      </c>
      <c r="G440" t="s">
        <v>1501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3155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2369</v>
      </c>
      <c r="G441" t="s">
        <v>1502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3156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2109</v>
      </c>
      <c r="G442" t="s">
        <v>1503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3157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2110</v>
      </c>
      <c r="G443" t="s">
        <v>1504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3158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2028</v>
      </c>
      <c r="G444" t="s">
        <v>1505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3159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2370</v>
      </c>
      <c r="G445" t="s">
        <v>1506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3160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2709</v>
      </c>
      <c r="G446" t="s">
        <v>1507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3161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2371</v>
      </c>
      <c r="G447" t="s">
        <v>1508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3162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2372</v>
      </c>
      <c r="G448" t="s">
        <v>1509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3163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2373</v>
      </c>
      <c r="G449" t="s">
        <v>1510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3164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2111</v>
      </c>
      <c r="G450" t="s">
        <v>1511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3165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3566</v>
      </c>
      <c r="G451" t="s">
        <v>1512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3166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2632</v>
      </c>
      <c r="G452" t="s">
        <v>1513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3167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2374</v>
      </c>
      <c r="G453" t="s">
        <v>1521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3168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2375</v>
      </c>
      <c r="G454" t="s">
        <v>1514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3169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2376</v>
      </c>
      <c r="G455" t="s">
        <v>1515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3170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2377</v>
      </c>
      <c r="G456" t="s">
        <v>1516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3171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565</v>
      </c>
      <c r="G457" t="s">
        <v>1517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3172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3618</v>
      </c>
      <c r="G458" t="s">
        <v>1518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3173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2378</v>
      </c>
      <c r="G459" t="s">
        <v>1519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3174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2379</v>
      </c>
      <c r="G460" t="s">
        <v>1520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3175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3611</v>
      </c>
      <c r="G461" t="s">
        <v>3610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3176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2380</v>
      </c>
      <c r="G462" t="s">
        <v>1522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3177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2381</v>
      </c>
      <c r="G463" t="s">
        <v>1523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3178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2382</v>
      </c>
      <c r="G464" t="s">
        <v>1524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3179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2383</v>
      </c>
      <c r="G465" t="s">
        <v>1525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3180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2384</v>
      </c>
      <c r="G466" t="s">
        <v>1526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3181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2385</v>
      </c>
      <c r="G467" t="s">
        <v>1527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3182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2098</v>
      </c>
      <c r="G468" t="s">
        <v>1528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3183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2386</v>
      </c>
      <c r="G469" t="s">
        <v>1529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3184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2387</v>
      </c>
      <c r="G470" t="s">
        <v>1530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3185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2388</v>
      </c>
      <c r="G471" t="s">
        <v>1531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3186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2389</v>
      </c>
      <c r="G472" t="s">
        <v>1532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3187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2099</v>
      </c>
      <c r="G473" t="s">
        <v>1533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3188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2390</v>
      </c>
      <c r="G474" t="s">
        <v>1534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3189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2391</v>
      </c>
      <c r="G475" t="s">
        <v>1535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3190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2392</v>
      </c>
      <c r="G476" t="s">
        <v>1536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3191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2394</v>
      </c>
      <c r="G477" t="s">
        <v>2393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3192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2395</v>
      </c>
      <c r="G478" t="s">
        <v>1537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3193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409</v>
      </c>
      <c r="G479" t="s">
        <v>1538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3194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2396</v>
      </c>
      <c r="G480" t="s">
        <v>1539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3195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2397</v>
      </c>
      <c r="G481" t="s">
        <v>1540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3196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2398</v>
      </c>
      <c r="G482" t="s">
        <v>1541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3197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2399</v>
      </c>
      <c r="G483" t="s">
        <v>1542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3198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2400</v>
      </c>
      <c r="G484" t="s">
        <v>1543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3199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2401</v>
      </c>
      <c r="G485" t="s">
        <v>1544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3200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2402</v>
      </c>
      <c r="G486" t="s">
        <v>1545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3201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2403</v>
      </c>
      <c r="G487" t="s">
        <v>1546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3202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410</v>
      </c>
      <c r="G488" t="s">
        <v>1547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3203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2404</v>
      </c>
      <c r="G489" t="s">
        <v>1548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3204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2405</v>
      </c>
      <c r="G490" t="s">
        <v>1549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3205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2406</v>
      </c>
      <c r="G491" t="s">
        <v>1550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3206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2407</v>
      </c>
      <c r="G492" t="s">
        <v>1551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3207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2408</v>
      </c>
      <c r="G493" t="s">
        <v>1552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3208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2409</v>
      </c>
      <c r="G494" t="s">
        <v>1553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3209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2410</v>
      </c>
      <c r="G495" t="s">
        <v>1345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3210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2411</v>
      </c>
      <c r="G496" t="s">
        <v>1554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3211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2412</v>
      </c>
      <c r="G497" t="s">
        <v>1555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3212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2413</v>
      </c>
      <c r="G498" t="s">
        <v>1556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3213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2100</v>
      </c>
      <c r="G499" t="s">
        <v>1557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3214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2414</v>
      </c>
      <c r="G500" t="s">
        <v>1558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3215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2415</v>
      </c>
      <c r="G501" t="s">
        <v>1559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3216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2417</v>
      </c>
      <c r="G502" t="s">
        <v>1560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3217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2416</v>
      </c>
      <c r="G503" t="s">
        <v>1561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3218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2418</v>
      </c>
      <c r="G504" t="s">
        <v>1564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3219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2419</v>
      </c>
      <c r="G505" t="s">
        <v>1565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3220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2420</v>
      </c>
      <c r="G506" t="s">
        <v>1566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3221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2421</v>
      </c>
      <c r="G507" t="s">
        <v>1567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3222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2633</v>
      </c>
      <c r="G508" t="s">
        <v>1568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3223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2422</v>
      </c>
      <c r="G509" t="s">
        <v>1569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3224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2423</v>
      </c>
      <c r="G510" t="s">
        <v>1570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3225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2424</v>
      </c>
      <c r="G511" t="s">
        <v>1571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3226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2425</v>
      </c>
      <c r="G512" t="s">
        <v>1572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3227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2426</v>
      </c>
      <c r="G513" t="s">
        <v>1573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3228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2427</v>
      </c>
      <c r="G514" t="s">
        <v>1574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3229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2428</v>
      </c>
      <c r="G515" t="s">
        <v>1575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3230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2429</v>
      </c>
      <c r="G516" t="s">
        <v>1578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3231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3573</v>
      </c>
      <c r="G517" t="s">
        <v>1576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3232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2430</v>
      </c>
      <c r="G518" t="s">
        <v>1577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3233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2431</v>
      </c>
      <c r="G519" t="s">
        <v>1579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3234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2432</v>
      </c>
      <c r="G520" t="s">
        <v>1580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3235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2433</v>
      </c>
      <c r="G521" t="s">
        <v>1581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3236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2434</v>
      </c>
      <c r="G522" t="s">
        <v>1582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3237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2435</v>
      </c>
      <c r="G523" t="s">
        <v>1583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3238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2436</v>
      </c>
      <c r="G524" t="s">
        <v>1584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3239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2437</v>
      </c>
      <c r="G525" t="s">
        <v>1585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3240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2438</v>
      </c>
      <c r="G526" t="s">
        <v>1586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3241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3574</v>
      </c>
      <c r="G527" t="s">
        <v>1587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3242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2439</v>
      </c>
      <c r="G528" t="s">
        <v>1588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3243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2440</v>
      </c>
      <c r="G529" t="s">
        <v>1589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3244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2441</v>
      </c>
      <c r="G530" t="s">
        <v>1590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3245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2442</v>
      </c>
      <c r="G531" t="s">
        <v>1591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3246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2443</v>
      </c>
      <c r="G532" t="s">
        <v>1592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3247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2444</v>
      </c>
      <c r="G533" t="s">
        <v>1593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3248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2445</v>
      </c>
      <c r="G534" t="s">
        <v>1594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3249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2446</v>
      </c>
      <c r="G535" t="s">
        <v>1595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3250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2467</v>
      </c>
      <c r="G536" t="s">
        <v>1596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3251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2447</v>
      </c>
      <c r="G537" t="s">
        <v>1597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3252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2448</v>
      </c>
      <c r="G538" t="s">
        <v>1598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3253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2449</v>
      </c>
      <c r="G539" t="s">
        <v>1599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3254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2694</v>
      </c>
      <c r="G540" t="s">
        <v>1600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3255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2680</v>
      </c>
      <c r="G541" t="s">
        <v>561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3256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2450</v>
      </c>
      <c r="G542" t="s">
        <v>1601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3257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2451</v>
      </c>
      <c r="G543" t="s">
        <v>1602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3258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2452</v>
      </c>
      <c r="G544" s="39" t="s">
        <v>3622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3259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2453</v>
      </c>
      <c r="G545" t="s">
        <v>1603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3260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2454</v>
      </c>
      <c r="G546" t="s">
        <v>1604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3527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3528</v>
      </c>
      <c r="G547" t="s">
        <v>1605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3261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2455</v>
      </c>
      <c r="G548" t="s">
        <v>1606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3262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2634</v>
      </c>
      <c r="G549" t="s">
        <v>1607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3263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2456</v>
      </c>
      <c r="G550" t="s">
        <v>1608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3264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411</v>
      </c>
      <c r="G551" t="s">
        <v>1609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1</v>
      </c>
    </row>
    <row r="552" spans="1:18">
      <c r="A552" s="2" t="s">
        <v>3265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2457</v>
      </c>
      <c r="G552" t="s">
        <v>1610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3266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2458</v>
      </c>
      <c r="G553" t="s">
        <v>1611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3267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2459</v>
      </c>
      <c r="G554" t="s">
        <v>1612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3268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1615</v>
      </c>
      <c r="G555" t="s">
        <v>561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3269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2460</v>
      </c>
      <c r="G556" t="s">
        <v>1613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3270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2643</v>
      </c>
      <c r="G557" t="s">
        <v>1614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3271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2635</v>
      </c>
      <c r="G558" t="s">
        <v>1616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3272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2636</v>
      </c>
      <c r="G559" t="s">
        <v>1617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3273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2637</v>
      </c>
      <c r="G560" t="s">
        <v>1618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3274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2638</v>
      </c>
      <c r="G561" t="s">
        <v>1619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3275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2461</v>
      </c>
      <c r="G562" t="s">
        <v>1620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3276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2469</v>
      </c>
      <c r="G563" t="s">
        <v>1621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3277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1711</v>
      </c>
      <c r="G564" t="s">
        <v>1683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3278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2470</v>
      </c>
      <c r="G565" t="s">
        <v>1684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3279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412</v>
      </c>
      <c r="G566" t="s">
        <v>1685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3280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413</v>
      </c>
      <c r="G567" t="s">
        <v>1686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3281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2658</v>
      </c>
      <c r="G568" t="s">
        <v>561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3282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3569</v>
      </c>
      <c r="G569" t="s">
        <v>561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3283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2471</v>
      </c>
      <c r="G570" t="s">
        <v>1622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3284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2472</v>
      </c>
      <c r="G571" t="s">
        <v>1623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236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1720</v>
      </c>
      <c r="G572" t="s">
        <v>561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220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1735</v>
      </c>
      <c r="G573" t="s">
        <v>561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221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414</v>
      </c>
      <c r="G574" t="s">
        <v>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222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415</v>
      </c>
      <c r="G575" t="s">
        <v>561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223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416</v>
      </c>
      <c r="G576" t="s">
        <v>561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224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417</v>
      </c>
      <c r="G577" t="s">
        <v>561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225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418</v>
      </c>
      <c r="G578" t="s">
        <v>561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226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419</v>
      </c>
      <c r="G579" t="s">
        <v>561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227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420</v>
      </c>
      <c r="G580" t="s">
        <v>561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228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1721</v>
      </c>
      <c r="G581" t="s">
        <v>561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229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1736</v>
      </c>
      <c r="G582" t="s">
        <v>561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230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1722</v>
      </c>
      <c r="G583" t="s">
        <v>561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231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1737</v>
      </c>
      <c r="G584" t="s">
        <v>561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232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421</v>
      </c>
      <c r="G585" t="s">
        <v>561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233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422</v>
      </c>
      <c r="G586" t="s">
        <v>561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3285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2473</v>
      </c>
      <c r="G587" t="s">
        <v>1655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3286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2474</v>
      </c>
      <c r="G588" t="s">
        <v>1656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3287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3621</v>
      </c>
      <c r="G589" t="s">
        <v>3620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3288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2475</v>
      </c>
      <c r="G590" t="s">
        <v>1658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3289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423</v>
      </c>
      <c r="G591" t="s">
        <v>1657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3290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2476</v>
      </c>
      <c r="G592" t="s">
        <v>1659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3291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424</v>
      </c>
      <c r="G593" t="s">
        <v>3619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3292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425</v>
      </c>
      <c r="G594" t="s">
        <v>1660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3293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426</v>
      </c>
      <c r="G595" t="s">
        <v>1661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3294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2477</v>
      </c>
      <c r="G596" t="s">
        <v>1662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3295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2478</v>
      </c>
      <c r="G597" t="s">
        <v>1663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3296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2479</v>
      </c>
      <c r="G598" t="s">
        <v>1664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3297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2649</v>
      </c>
      <c r="G599" t="s">
        <v>1665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3298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2480</v>
      </c>
      <c r="G600" t="s">
        <v>1666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3299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2481</v>
      </c>
      <c r="G601" t="s">
        <v>1667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3300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2482</v>
      </c>
      <c r="G602" t="s">
        <v>1668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3301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2483</v>
      </c>
      <c r="G603" t="s">
        <v>1669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3302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2484</v>
      </c>
      <c r="G604" t="s">
        <v>1670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3303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2485</v>
      </c>
      <c r="G605" t="s">
        <v>1671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3304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2486</v>
      </c>
      <c r="G606" t="s">
        <v>1672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3305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2487</v>
      </c>
      <c r="G607" t="s">
        <v>1673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3306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3564</v>
      </c>
      <c r="G608" t="s">
        <v>1674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3307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2489</v>
      </c>
      <c r="G609" t="s">
        <v>1675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3308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2490</v>
      </c>
      <c r="G610" t="s">
        <v>1676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3309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2491</v>
      </c>
      <c r="G611" t="s">
        <v>1677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3310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2492</v>
      </c>
      <c r="G612" t="s">
        <v>1680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3311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2493</v>
      </c>
      <c r="G613" t="s">
        <v>1681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3312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2029</v>
      </c>
      <c r="G614" t="s">
        <v>2030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3313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2494</v>
      </c>
      <c r="G615" t="s">
        <v>1678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3314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2495</v>
      </c>
      <c r="G616" t="s">
        <v>1679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3315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2496</v>
      </c>
      <c r="G617" t="s">
        <v>1682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3316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2497</v>
      </c>
      <c r="G618" t="s">
        <v>1624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3317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2498</v>
      </c>
      <c r="G619" t="s">
        <v>1625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3318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2499</v>
      </c>
      <c r="G620" t="s">
        <v>1626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3319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2500</v>
      </c>
      <c r="G621" t="s">
        <v>1627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3320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427</v>
      </c>
      <c r="G622" t="s">
        <v>1628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3562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2501</v>
      </c>
      <c r="G623" t="s">
        <v>1629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3322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2502</v>
      </c>
      <c r="G624" t="s">
        <v>1630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3323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2503</v>
      </c>
      <c r="G625" t="s">
        <v>1631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3324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2504</v>
      </c>
      <c r="G626" t="s">
        <v>1632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3325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2505</v>
      </c>
      <c r="G627" t="s">
        <v>2506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3326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2507</v>
      </c>
      <c r="G628" t="s">
        <v>1633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3327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2112</v>
      </c>
      <c r="G629" t="s">
        <v>1639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3328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2113</v>
      </c>
      <c r="G630" t="s">
        <v>1640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3329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2101</v>
      </c>
      <c r="G631" t="s">
        <v>1641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3330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2114</v>
      </c>
      <c r="G632" t="s">
        <v>1642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3331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2018</v>
      </c>
      <c r="G633" t="s">
        <v>1643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3332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2115</v>
      </c>
      <c r="G634" t="s">
        <v>1644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3333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2508</v>
      </c>
      <c r="G635" t="s">
        <v>1645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3334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2116</v>
      </c>
      <c r="G636" t="s">
        <v>1646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3335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2117</v>
      </c>
      <c r="G637" t="s">
        <v>1647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3336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2509</v>
      </c>
      <c r="G638" t="s">
        <v>1648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3337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2021</v>
      </c>
      <c r="G639" t="s">
        <v>1649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3338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2465</v>
      </c>
      <c r="G640" t="s">
        <v>1650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3339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2464</v>
      </c>
      <c r="G641" t="s">
        <v>1651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3340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2510</v>
      </c>
      <c r="G642" t="s">
        <v>1652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3341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2511</v>
      </c>
      <c r="G643" t="s">
        <v>1653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3342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2040</v>
      </c>
      <c r="G644" t="s">
        <v>1654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3343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2468</v>
      </c>
      <c r="G645" t="s">
        <v>1634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3344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2512</v>
      </c>
      <c r="G646" t="s">
        <v>1635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3345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2513</v>
      </c>
      <c r="G647" t="s">
        <v>1636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3346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2514</v>
      </c>
      <c r="G648" t="s">
        <v>1637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428</v>
      </c>
      <c r="G649" t="s">
        <v>561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428</v>
      </c>
      <c r="G650" t="s">
        <v>561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429</v>
      </c>
      <c r="G651" t="s">
        <v>561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429</v>
      </c>
      <c r="G652" t="s">
        <v>561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430</v>
      </c>
      <c r="G653" t="s">
        <v>561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430</v>
      </c>
      <c r="G654" t="s">
        <v>561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431</v>
      </c>
      <c r="G655" t="s">
        <v>561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432</v>
      </c>
      <c r="G656" t="s">
        <v>561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433</v>
      </c>
      <c r="G657" t="s">
        <v>561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434</v>
      </c>
      <c r="G658" t="s">
        <v>561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162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435</v>
      </c>
      <c r="G659" t="s">
        <v>561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163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1723</v>
      </c>
      <c r="G660" t="s">
        <v>561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164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1738</v>
      </c>
      <c r="G661" t="s">
        <v>561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165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436</v>
      </c>
      <c r="G662" t="s">
        <v>561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166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437</v>
      </c>
      <c r="G663" t="s">
        <v>561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167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438</v>
      </c>
      <c r="G664" t="s">
        <v>561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168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439</v>
      </c>
      <c r="G665" t="s">
        <v>561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169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440</v>
      </c>
      <c r="G666" t="s">
        <v>561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170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1724</v>
      </c>
      <c r="G667" t="s">
        <v>561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171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1739</v>
      </c>
      <c r="G668" t="s">
        <v>561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172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441</v>
      </c>
      <c r="G669" t="s">
        <v>561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173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442</v>
      </c>
      <c r="G670" t="s">
        <v>561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174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1725</v>
      </c>
      <c r="G671" t="s">
        <v>561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175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1740</v>
      </c>
      <c r="G672" t="s">
        <v>561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176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443</v>
      </c>
      <c r="G673" t="s">
        <v>561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177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444</v>
      </c>
      <c r="G674" t="s">
        <v>561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178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445</v>
      </c>
      <c r="G675" t="s">
        <v>561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179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1726</v>
      </c>
      <c r="G676" t="s">
        <v>561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180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1741</v>
      </c>
      <c r="G677" t="s">
        <v>561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181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446</v>
      </c>
      <c r="G678" t="s">
        <v>561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182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447</v>
      </c>
      <c r="G679" t="s">
        <v>561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183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1727</v>
      </c>
      <c r="G680" t="s">
        <v>561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184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1742</v>
      </c>
      <c r="G681" t="s">
        <v>561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185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1728</v>
      </c>
      <c r="G682" t="s">
        <v>561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186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1743</v>
      </c>
      <c r="G683" t="s">
        <v>561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187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448</v>
      </c>
      <c r="G684" t="s">
        <v>561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188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449</v>
      </c>
      <c r="G685" t="s">
        <v>561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189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450</v>
      </c>
      <c r="G686" t="s">
        <v>561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190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451</v>
      </c>
      <c r="G687" t="s">
        <v>561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191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452</v>
      </c>
      <c r="G688" t="s">
        <v>561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192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1729</v>
      </c>
      <c r="G689" t="s">
        <v>561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193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1744</v>
      </c>
      <c r="G690" t="s">
        <v>561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194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453</v>
      </c>
      <c r="G691" t="s">
        <v>561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195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454</v>
      </c>
      <c r="G692" t="s">
        <v>561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196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1730</v>
      </c>
      <c r="G693" t="s">
        <v>561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197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1745</v>
      </c>
      <c r="G694" t="s">
        <v>561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198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1731</v>
      </c>
      <c r="G695" t="s">
        <v>561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199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1746</v>
      </c>
      <c r="G696" t="s">
        <v>561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200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455</v>
      </c>
      <c r="G697" t="s">
        <v>561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201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456</v>
      </c>
      <c r="G698" t="s">
        <v>561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202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457</v>
      </c>
      <c r="G699" t="s">
        <v>561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203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458</v>
      </c>
      <c r="G700" t="s">
        <v>561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204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459</v>
      </c>
      <c r="G701" t="s">
        <v>561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205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460</v>
      </c>
      <c r="G702" t="s">
        <v>561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206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461</v>
      </c>
      <c r="G703" t="s">
        <v>561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207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1732</v>
      </c>
      <c r="G704" t="s">
        <v>561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208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1747</v>
      </c>
      <c r="G705" t="s">
        <v>561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209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462</v>
      </c>
      <c r="G706" t="s">
        <v>561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210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463</v>
      </c>
      <c r="G707" t="s">
        <v>561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211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1733</v>
      </c>
      <c r="G708" t="s">
        <v>561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212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1748</v>
      </c>
      <c r="G709" t="s">
        <v>561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213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1734</v>
      </c>
      <c r="G710" t="s">
        <v>561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214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1749</v>
      </c>
      <c r="G711" t="s">
        <v>561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215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464</v>
      </c>
      <c r="G712" t="s">
        <v>561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216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465</v>
      </c>
      <c r="G713" t="s">
        <v>561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217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466</v>
      </c>
      <c r="G714" t="s">
        <v>561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218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467</v>
      </c>
      <c r="G715" t="s">
        <v>561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219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468</v>
      </c>
      <c r="G716" t="s">
        <v>561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234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3651</v>
      </c>
      <c r="G717" t="s">
        <v>561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235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3652</v>
      </c>
      <c r="G718" t="s">
        <v>561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469</v>
      </c>
      <c r="G719" t="s">
        <v>561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470</v>
      </c>
      <c r="G720" t="s">
        <v>561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471</v>
      </c>
      <c r="G721" t="s">
        <v>561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472</v>
      </c>
      <c r="G722" t="s">
        <v>561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473</v>
      </c>
      <c r="G723" t="s">
        <v>561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474</v>
      </c>
      <c r="G724" t="s">
        <v>561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475</v>
      </c>
      <c r="G725" t="s">
        <v>561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476</v>
      </c>
      <c r="G726" t="s">
        <v>561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477</v>
      </c>
      <c r="G727" t="s">
        <v>561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478</v>
      </c>
      <c r="G728" t="s">
        <v>561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479</v>
      </c>
      <c r="G729" t="s">
        <v>561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480</v>
      </c>
      <c r="G730" t="s">
        <v>561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481</v>
      </c>
      <c r="G731" t="s">
        <v>561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482</v>
      </c>
      <c r="G732" t="s">
        <v>561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483</v>
      </c>
      <c r="G733" t="s">
        <v>561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484</v>
      </c>
      <c r="G734" t="s">
        <v>561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485</v>
      </c>
      <c r="G735" t="s">
        <v>561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486</v>
      </c>
      <c r="G736" t="s">
        <v>561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487</v>
      </c>
      <c r="G737" t="s">
        <v>561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488</v>
      </c>
      <c r="G738" t="s">
        <v>561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489</v>
      </c>
      <c r="G739" t="s">
        <v>561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3665</v>
      </c>
      <c r="G740" t="s">
        <v>561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3666</v>
      </c>
      <c r="G741" t="s">
        <v>561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3667</v>
      </c>
      <c r="G742" t="s">
        <v>561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3654</v>
      </c>
      <c r="G743" t="s">
        <v>561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3655</v>
      </c>
      <c r="G744" t="s">
        <v>561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3656</v>
      </c>
      <c r="G745" t="s">
        <v>561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490</v>
      </c>
      <c r="G746" t="s">
        <v>561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491</v>
      </c>
      <c r="G747" t="s">
        <v>561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492</v>
      </c>
      <c r="G748" t="s">
        <v>561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493</v>
      </c>
      <c r="G749" t="s">
        <v>561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494</v>
      </c>
      <c r="G750" t="s">
        <v>561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495</v>
      </c>
      <c r="G751" t="s">
        <v>561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496</v>
      </c>
      <c r="G752" t="s">
        <v>561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497</v>
      </c>
      <c r="G753" t="s">
        <v>561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3688</v>
      </c>
      <c r="B754" s="26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3689</v>
      </c>
      <c r="G754" t="s">
        <v>561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item_mu_Coach_Gen4_Doppelstockwagen_Local_Coach</v>
      </c>
      <c r="P754" s="26" t="str">
        <f>"str_"&amp;CONTROL[[#This Row],[VEHIDCODE]]</f>
        <v>str_mu_Coach_Gen4_Doppelstockwagen_Local_Coach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127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498</v>
      </c>
      <c r="G755" t="s">
        <v>561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128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499</v>
      </c>
      <c r="G756" t="s">
        <v>561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129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500</v>
      </c>
      <c r="G757" t="s">
        <v>561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130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501</v>
      </c>
      <c r="G758" t="s">
        <v>561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131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502</v>
      </c>
      <c r="G759" t="s">
        <v>561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132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503</v>
      </c>
      <c r="G760" t="s">
        <v>561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133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504</v>
      </c>
      <c r="G761" t="s">
        <v>561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134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505</v>
      </c>
      <c r="G762" t="s">
        <v>561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135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506</v>
      </c>
      <c r="G763" t="s">
        <v>561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136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507</v>
      </c>
      <c r="G764" t="s">
        <v>561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137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1995</v>
      </c>
      <c r="G765" t="s">
        <v>561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138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508</v>
      </c>
      <c r="G766" t="s">
        <v>561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139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509</v>
      </c>
      <c r="G767" t="s">
        <v>561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140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510</v>
      </c>
      <c r="G768" t="s">
        <v>561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141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511</v>
      </c>
      <c r="G769" t="s">
        <v>561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142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512</v>
      </c>
      <c r="G770" t="s">
        <v>561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143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513</v>
      </c>
      <c r="G771" t="s">
        <v>561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144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514</v>
      </c>
      <c r="G772" t="s">
        <v>561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145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515</v>
      </c>
      <c r="G773" t="s">
        <v>561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146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516</v>
      </c>
      <c r="G774" t="s">
        <v>561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147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517</v>
      </c>
      <c r="G775" t="s">
        <v>561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148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518</v>
      </c>
      <c r="G776" t="s">
        <v>561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149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519</v>
      </c>
      <c r="G777" t="s">
        <v>561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150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520</v>
      </c>
      <c r="G778" t="s">
        <v>561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151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521</v>
      </c>
      <c r="G779" t="s">
        <v>561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152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522</v>
      </c>
      <c r="G780" t="s">
        <v>561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153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523</v>
      </c>
      <c r="G781" t="s">
        <v>561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154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524</v>
      </c>
      <c r="G782" t="s">
        <v>561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155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525</v>
      </c>
      <c r="G783" t="s">
        <v>561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156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526</v>
      </c>
      <c r="G784" t="s">
        <v>561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157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527</v>
      </c>
      <c r="G785" t="s">
        <v>561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158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528</v>
      </c>
      <c r="G786" t="s">
        <v>561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159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529</v>
      </c>
      <c r="G787" t="s">
        <v>561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160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530</v>
      </c>
      <c r="G788" t="s">
        <v>561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161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531</v>
      </c>
      <c r="G789" t="s">
        <v>561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3347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2639</v>
      </c>
      <c r="G790" t="s">
        <v>561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3348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2515</v>
      </c>
      <c r="G791" t="s">
        <v>1206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3349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2516</v>
      </c>
      <c r="G792" t="s">
        <v>1638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3350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2517</v>
      </c>
      <c r="G793" t="s">
        <v>1695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3351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2518</v>
      </c>
      <c r="G794" t="s">
        <v>1079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3352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2519</v>
      </c>
      <c r="G795" t="s">
        <v>1696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3529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3530</v>
      </c>
      <c r="G796" t="s">
        <v>1697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3353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2520</v>
      </c>
      <c r="G797" t="s">
        <v>1704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3354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2521</v>
      </c>
      <c r="G798" t="s">
        <v>1706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3355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2522</v>
      </c>
      <c r="G799" t="s">
        <v>1707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3356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2640</v>
      </c>
      <c r="G800" t="s">
        <v>1708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3357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3592</v>
      </c>
      <c r="G801" t="s">
        <v>561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3358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2041</v>
      </c>
      <c r="G802" t="s">
        <v>1709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3359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1778</v>
      </c>
      <c r="G803" t="s">
        <v>1710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3360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1712</v>
      </c>
      <c r="G804" t="s">
        <v>1683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1782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1780</v>
      </c>
      <c r="G805" t="s">
        <v>561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1783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1781</v>
      </c>
      <c r="G806" t="s">
        <v>561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1766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1767</v>
      </c>
      <c r="G807" t="s">
        <v>561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1761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1768</v>
      </c>
      <c r="G808" t="s">
        <v>561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1762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1769</v>
      </c>
      <c r="G809" t="s">
        <v>561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1763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1770</v>
      </c>
      <c r="G810" t="s">
        <v>561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1764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1771</v>
      </c>
      <c r="G811" t="s">
        <v>561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1765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1772</v>
      </c>
      <c r="G812" t="s">
        <v>561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1786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1773</v>
      </c>
      <c r="G813" t="s">
        <v>561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3361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2699</v>
      </c>
      <c r="G814" t="s">
        <v>1777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3362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2523</v>
      </c>
      <c r="G815" t="s">
        <v>1784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3363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2524</v>
      </c>
      <c r="G816" t="s">
        <v>1785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3364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2525</v>
      </c>
      <c r="G817" t="s">
        <v>1787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3365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2526</v>
      </c>
      <c r="G818" t="s">
        <v>1788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3366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2527</v>
      </c>
      <c r="G819" t="s">
        <v>1794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3367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2528</v>
      </c>
      <c r="G820" t="s">
        <v>1795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3368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1796</v>
      </c>
      <c r="G821" t="s">
        <v>561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3369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1798</v>
      </c>
      <c r="G822" t="s">
        <v>1797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3370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2529</v>
      </c>
      <c r="G823" t="s">
        <v>1799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3371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2530</v>
      </c>
      <c r="G824" t="s">
        <v>1800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3372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2042</v>
      </c>
      <c r="G825" t="s">
        <v>1801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1</v>
      </c>
    </row>
    <row r="826" spans="1:18">
      <c r="A826" t="s">
        <v>3696</v>
      </c>
      <c r="B826" s="26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3607</v>
      </c>
      <c r="G826" t="s">
        <v>1801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</v>
      </c>
      <c r="P826" s="26" t="str">
        <f>"str_"&amp;CONTROL[[#This Row],[VEHIDCODE]]</f>
        <v>str_diesel_GE_AC6000CW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3373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2532</v>
      </c>
      <c r="G827" t="s">
        <v>2531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3374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2533</v>
      </c>
      <c r="G828" t="s">
        <v>1802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3375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2534</v>
      </c>
      <c r="G829" t="s">
        <v>1803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3376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2535</v>
      </c>
      <c r="G830" t="s">
        <v>1804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3377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2536</v>
      </c>
      <c r="G831" t="s">
        <v>1805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3378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2537</v>
      </c>
      <c r="G832" t="s">
        <v>1806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3379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2538</v>
      </c>
      <c r="G833" t="s">
        <v>1807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3380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2539</v>
      </c>
      <c r="G834" t="s">
        <v>1808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3381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2540</v>
      </c>
      <c r="G835" t="s">
        <v>1809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3382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2541</v>
      </c>
      <c r="G836" t="s">
        <v>1810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3383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2542</v>
      </c>
      <c r="G837" t="s">
        <v>1811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3384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2543</v>
      </c>
      <c r="G838" s="39" t="s">
        <v>1812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3385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2544</v>
      </c>
      <c r="G839" s="39" t="s">
        <v>1813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3386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2545</v>
      </c>
      <c r="G840" s="39" t="s">
        <v>1814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3387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2546</v>
      </c>
      <c r="G841" s="39" t="s">
        <v>1815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3388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2547</v>
      </c>
      <c r="G842" s="39" t="s">
        <v>1816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3389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2548</v>
      </c>
      <c r="G843" t="s">
        <v>1817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3390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1818</v>
      </c>
      <c r="G844" t="s">
        <v>1819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3391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2549</v>
      </c>
      <c r="G845" t="s">
        <v>1820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3392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2550</v>
      </c>
      <c r="G846" t="s">
        <v>1821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3393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2551</v>
      </c>
      <c r="G847" t="s">
        <v>2004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3394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2552</v>
      </c>
      <c r="G848" t="s">
        <v>1822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3540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3547</v>
      </c>
      <c r="G849" t="s">
        <v>1823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3395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2553</v>
      </c>
      <c r="G850" t="s">
        <v>1824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3396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2554</v>
      </c>
      <c r="G851" t="s">
        <v>1825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3397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2466</v>
      </c>
      <c r="G852" t="s">
        <v>1826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3398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2462</v>
      </c>
      <c r="G853" t="s">
        <v>1827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3399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2556</v>
      </c>
      <c r="G854" t="s">
        <v>561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3400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2555</v>
      </c>
      <c r="G855" t="s">
        <v>561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3401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2557</v>
      </c>
      <c r="G856" t="s">
        <v>1828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3535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3548</v>
      </c>
      <c r="G857" s="39" t="s">
        <v>1829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3536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3549</v>
      </c>
      <c r="G858" t="s">
        <v>1326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3560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2558</v>
      </c>
      <c r="G859" s="39" t="s">
        <v>1830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3541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3550</v>
      </c>
      <c r="G860" t="s">
        <v>1831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3402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2558</v>
      </c>
      <c r="G861" t="s">
        <v>1832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3542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3551</v>
      </c>
      <c r="G862" t="s">
        <v>1833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3403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2559</v>
      </c>
      <c r="G863" t="s">
        <v>1834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3404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2560</v>
      </c>
      <c r="G864" t="s">
        <v>1834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3405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2561</v>
      </c>
      <c r="G865" t="s">
        <v>1834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3406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2562</v>
      </c>
      <c r="G866" s="39" t="s">
        <v>1835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3407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2563</v>
      </c>
      <c r="G867" s="39" t="s">
        <v>1836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3408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2564</v>
      </c>
      <c r="G868" t="s">
        <v>1946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3409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2565</v>
      </c>
      <c r="G869" s="39" t="s">
        <v>1837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3410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2567</v>
      </c>
      <c r="G870" t="s">
        <v>2566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3543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3552</v>
      </c>
      <c r="G871" t="s">
        <v>1838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3411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2695</v>
      </c>
      <c r="G872" t="s">
        <v>1839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3412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2696</v>
      </c>
      <c r="G873" t="s">
        <v>1840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3413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2721</v>
      </c>
      <c r="G874" t="s">
        <v>1841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3414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2697</v>
      </c>
      <c r="G875" s="39" t="s">
        <v>1842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3415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2698</v>
      </c>
      <c r="G876" s="39" t="s">
        <v>1843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3416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2568</v>
      </c>
      <c r="G877" s="39" t="s">
        <v>1844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3417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2569</v>
      </c>
      <c r="G878" t="s">
        <v>1845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3418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2571</v>
      </c>
      <c r="G879" t="s">
        <v>2570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3419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2572</v>
      </c>
      <c r="G880" s="39" t="s">
        <v>1846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3420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2573</v>
      </c>
      <c r="G881" s="39" t="s">
        <v>1847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3421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2574</v>
      </c>
      <c r="G882" s="39" t="s">
        <v>1848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3422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2575</v>
      </c>
      <c r="G883" t="s">
        <v>1849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3423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2576</v>
      </c>
      <c r="G884" t="s">
        <v>1850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3424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3630</v>
      </c>
      <c r="G885" t="s">
        <v>3631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3425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2577</v>
      </c>
      <c r="G886" t="s">
        <v>1851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3426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2578</v>
      </c>
      <c r="G887" t="s">
        <v>1852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3427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2342</v>
      </c>
      <c r="G888" t="s">
        <v>1853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3428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1855</v>
      </c>
      <c r="G889" t="s">
        <v>1856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3429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2579</v>
      </c>
      <c r="G890" t="s">
        <v>1858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3430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1859</v>
      </c>
      <c r="G891" t="s">
        <v>1860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3431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1862</v>
      </c>
      <c r="G892" t="s">
        <v>1861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3432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2580</v>
      </c>
      <c r="G893" t="s">
        <v>1863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3433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1864</v>
      </c>
      <c r="G894" t="s">
        <v>1865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3434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2581</v>
      </c>
      <c r="G895" s="39" t="s">
        <v>1866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3435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1874</v>
      </c>
      <c r="G896" t="s">
        <v>561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3436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2582</v>
      </c>
      <c r="G897" t="s">
        <v>1875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3437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1877</v>
      </c>
      <c r="G898" t="s">
        <v>561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3438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2583</v>
      </c>
      <c r="G899" t="s">
        <v>1878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3439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1879</v>
      </c>
      <c r="G900" t="s">
        <v>561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3440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1880</v>
      </c>
      <c r="G901" t="s">
        <v>1881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3441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2584</v>
      </c>
      <c r="G902" t="s">
        <v>1882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3442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2585</v>
      </c>
      <c r="G903" t="s">
        <v>1884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3443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1883</v>
      </c>
      <c r="G904" t="s">
        <v>1885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3444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2586</v>
      </c>
      <c r="G905" t="s">
        <v>1886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3445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2587</v>
      </c>
      <c r="G906" t="s">
        <v>1887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3446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2588</v>
      </c>
      <c r="G907" t="s">
        <v>1892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3447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1893</v>
      </c>
      <c r="G908" t="s">
        <v>1894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3448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2589</v>
      </c>
      <c r="G909" t="s">
        <v>1895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1896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3659</v>
      </c>
      <c r="G910" t="s">
        <v>561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1898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3660</v>
      </c>
      <c r="G911" t="s">
        <v>561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1899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1901</v>
      </c>
      <c r="G912" t="s">
        <v>561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1900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1902</v>
      </c>
      <c r="G913" t="s">
        <v>561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1903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1905</v>
      </c>
      <c r="G914" t="s">
        <v>561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1904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1906</v>
      </c>
      <c r="G915" t="s">
        <v>561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1907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2590</v>
      </c>
      <c r="G916" t="s">
        <v>1909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1908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2591</v>
      </c>
      <c r="G917" t="s">
        <v>1909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1910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1911</v>
      </c>
      <c r="G918" t="s">
        <v>561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1912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3632</v>
      </c>
      <c r="G919" t="s">
        <v>561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1913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1914</v>
      </c>
      <c r="G920" t="s">
        <v>561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1915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1916</v>
      </c>
      <c r="G921" t="s">
        <v>1937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1917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1918</v>
      </c>
      <c r="G922" t="s">
        <v>1937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1919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1921</v>
      </c>
      <c r="G923" t="s">
        <v>561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1920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1922</v>
      </c>
      <c r="G924" t="s">
        <v>561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1924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1923</v>
      </c>
      <c r="G925" t="s">
        <v>561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1926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1925</v>
      </c>
      <c r="G926" t="s">
        <v>1894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1927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1928</v>
      </c>
      <c r="G927" t="s">
        <v>1894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1929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1930</v>
      </c>
      <c r="G928" t="s">
        <v>1935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1931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1933</v>
      </c>
      <c r="G929" t="s">
        <v>1936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1932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1934</v>
      </c>
      <c r="G930" t="s">
        <v>1936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1940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1938</v>
      </c>
      <c r="G931" t="s">
        <v>1939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1941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1942</v>
      </c>
      <c r="G932" t="s">
        <v>1939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1943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1944</v>
      </c>
      <c r="G933" t="s">
        <v>1945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3449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2592</v>
      </c>
      <c r="G934" s="39" t="s">
        <v>1946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3321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2501</v>
      </c>
      <c r="G935" t="s">
        <v>1629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3450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2593</v>
      </c>
      <c r="G936" t="s">
        <v>1947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3451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3614</v>
      </c>
      <c r="G937" t="s">
        <v>1948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3452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2652</v>
      </c>
      <c r="G938" t="s">
        <v>1950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3453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2594</v>
      </c>
      <c r="G939" t="s">
        <v>1951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3454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2595</v>
      </c>
      <c r="G940" t="s">
        <v>1955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3455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2596</v>
      </c>
      <c r="G941" t="s">
        <v>1956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3456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2597</v>
      </c>
      <c r="G942" t="s">
        <v>1957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3457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2598</v>
      </c>
      <c r="G943" t="s">
        <v>1958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3458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2599</v>
      </c>
      <c r="G944" t="s">
        <v>1959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3459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2648</v>
      </c>
      <c r="G945" t="s">
        <v>1960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3460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2600</v>
      </c>
      <c r="G946" t="s">
        <v>1961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3461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2601</v>
      </c>
      <c r="G947" s="39" t="s">
        <v>1962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3462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2602</v>
      </c>
      <c r="G948" t="s">
        <v>1963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3463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2644</v>
      </c>
      <c r="G949" t="s">
        <v>1964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3464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1965</v>
      </c>
      <c r="G950" t="s">
        <v>1966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3465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2102</v>
      </c>
      <c r="G951" t="s">
        <v>1360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3466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1973</v>
      </c>
      <c r="G952" t="s">
        <v>1968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3467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1969</v>
      </c>
      <c r="G953" t="s">
        <v>1329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3468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2044</v>
      </c>
      <c r="G954" t="s">
        <v>1970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3469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2603</v>
      </c>
      <c r="G955" t="s">
        <v>1971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3470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2043</v>
      </c>
      <c r="G956" t="s">
        <v>1972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3561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1973</v>
      </c>
      <c r="G957" t="s">
        <v>1974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3471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2604</v>
      </c>
      <c r="G958" t="s">
        <v>1976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3472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2605</v>
      </c>
      <c r="G959" t="s">
        <v>1975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3473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2606</v>
      </c>
      <c r="G960" t="s">
        <v>1977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3474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2659</v>
      </c>
      <c r="G961" t="s">
        <v>1978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3475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2660</v>
      </c>
      <c r="G962" t="s">
        <v>1979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1980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2661</v>
      </c>
      <c r="G963" t="s">
        <v>561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1981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2662</v>
      </c>
      <c r="G964" t="s">
        <v>561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3476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2607</v>
      </c>
      <c r="G965" t="s">
        <v>1984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3477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2608</v>
      </c>
      <c r="G966" t="s">
        <v>1985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3478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2609</v>
      </c>
      <c r="G967" t="s">
        <v>1986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3479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2610</v>
      </c>
      <c r="G968" t="s">
        <v>1987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3480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2103</v>
      </c>
      <c r="G969" t="s">
        <v>1988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3481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2611</v>
      </c>
      <c r="G970" t="s">
        <v>1989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3482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2612</v>
      </c>
      <c r="G971" t="s">
        <v>1990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3483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2613</v>
      </c>
      <c r="G972" s="39" t="s">
        <v>1992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3484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2614</v>
      </c>
      <c r="G973" t="s">
        <v>1993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3485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2615</v>
      </c>
      <c r="G974" t="s">
        <v>1994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3486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1997</v>
      </c>
      <c r="G975" t="s">
        <v>1996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3487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1998</v>
      </c>
      <c r="G976" t="s">
        <v>1999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3488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2033</v>
      </c>
      <c r="G977" t="s">
        <v>1800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3489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2616</v>
      </c>
      <c r="G978" t="s">
        <v>2000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3490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2646</v>
      </c>
      <c r="G979" t="s">
        <v>2001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3491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2655</v>
      </c>
      <c r="G980" t="s">
        <v>2002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3492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2617</v>
      </c>
      <c r="G981" t="s">
        <v>2003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3493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2005</v>
      </c>
      <c r="G982" t="s">
        <v>1988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3494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2104</v>
      </c>
      <c r="G983" t="s">
        <v>2006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3495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2618</v>
      </c>
      <c r="G984" t="s">
        <v>2007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3496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2619</v>
      </c>
      <c r="G985" t="s">
        <v>2008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3497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2034</v>
      </c>
      <c r="G986" t="s">
        <v>2009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3498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2645</v>
      </c>
      <c r="G987" t="s">
        <v>2017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3499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2663</v>
      </c>
      <c r="G988" t="s">
        <v>561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3500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2664</v>
      </c>
      <c r="G989" t="s">
        <v>561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3501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2665</v>
      </c>
      <c r="G990" t="s">
        <v>561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3502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2666</v>
      </c>
      <c r="G991" t="s">
        <v>561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3503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2668</v>
      </c>
      <c r="G992" t="s">
        <v>561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3504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3698</v>
      </c>
      <c r="G993" t="s">
        <v>2669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3505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2671</v>
      </c>
      <c r="G994" t="s">
        <v>2670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3506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2672</v>
      </c>
      <c r="G995" t="s">
        <v>2673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3507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2674</v>
      </c>
      <c r="G996" t="s">
        <v>2675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3508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2676</v>
      </c>
      <c r="G997" t="s">
        <v>2677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3509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2678</v>
      </c>
      <c r="G998" t="s">
        <v>2679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3510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2701</v>
      </c>
      <c r="G999" t="s">
        <v>2704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3511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2705</v>
      </c>
      <c r="G1000" t="s">
        <v>2706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3512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2703</v>
      </c>
      <c r="G1001" t="s">
        <v>2702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3513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2707</v>
      </c>
      <c r="G1002" t="s">
        <v>2708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3514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2711</v>
      </c>
      <c r="G1003" t="s">
        <v>2712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3515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2713</v>
      </c>
      <c r="G1004" t="s">
        <v>2714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3516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2715</v>
      </c>
      <c r="G1005" t="s">
        <v>2716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3517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2717</v>
      </c>
      <c r="G1006" t="s">
        <v>2718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3518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2719</v>
      </c>
      <c r="G1007" t="s">
        <v>2720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3519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2722</v>
      </c>
      <c r="G1008" t="s">
        <v>2723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3520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2724</v>
      </c>
      <c r="G1009" t="s">
        <v>2725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3521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2726</v>
      </c>
      <c r="G1010" t="s">
        <v>2727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3571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2729</v>
      </c>
      <c r="G1011" t="s">
        <v>2728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3563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2488</v>
      </c>
      <c r="G1012" t="s">
        <v>1674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3575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3580</v>
      </c>
      <c r="G1013" t="s">
        <v>3585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3578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3579</v>
      </c>
      <c r="G1014" t="s">
        <v>3581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3583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3582</v>
      </c>
      <c r="G1015" t="s">
        <v>561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3576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3577</v>
      </c>
      <c r="G1016" t="s">
        <v>3584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3586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3587</v>
      </c>
      <c r="G1017" t="s">
        <v>1360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3627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3634</v>
      </c>
      <c r="G1018" t="s">
        <v>3628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3644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3645</v>
      </c>
      <c r="G1019" t="s">
        <v>3646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 t="b">
        <f>_xlfn.XLOOKUP(CONTROL[[#This Row],[VEHIDCODE]],PROPERTIES[VEHIDCODE],PROPERTIES[EXCLUDE])</f>
        <v>0</v>
      </c>
    </row>
    <row r="1020" spans="1:18">
      <c r="A1020" t="s">
        <v>3647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3650</v>
      </c>
      <c r="G1020" t="s">
        <v>3648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  <row r="1021" spans="1:18">
      <c r="A1021" s="2" t="s">
        <v>3657</v>
      </c>
      <c r="B1021" s="26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7" t="s">
        <v>3658</v>
      </c>
      <c r="G1021" t="s">
        <v>561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Row],[VEHIDCODE]],FLAGS[VEHIDCODE],0))</f>
        <v>1</v>
      </c>
      <c r="M1021" t="b">
        <f>ISNUMBER(_xlfn.XLOOKUP(CONTROL[[#This Row],[VEHIDCODE]],roster!A:A,roster!D:D))</f>
        <v>1</v>
      </c>
      <c r="N1021" t="b">
        <f>ISNUMBER(_xlfn.XMATCH(CONTROL[[#This Row],[VEHIDCODE]],GRAPHICS_PROPERTIES[VEHIDCODE],0))</f>
        <v>1</v>
      </c>
      <c r="O1021" s="26" t="str">
        <f>"item_"&amp;CONTROL[[#This Row],[VEHIDCODE]]</f>
        <v>item_mu_Coach_Gen2_Heavyweight_Regional_Coach</v>
      </c>
      <c r="P1021" s="26" t="str">
        <f>"str_"&amp;CONTROL[[#This Row],[VEHIDCODE]]</f>
        <v>str_mu_Coach_Gen2_Heavyweight_Regional_Coach</v>
      </c>
      <c r="Q1021" s="8" t="b">
        <f>_xlfn.XLOOKUP(CONTROL[[#This Row],[VEHIDCODE]],PROPERTIES[VEHIDCODE],PROPERTIES[IS_CONCEPT])="IS_CONCEPT"</f>
        <v>0</v>
      </c>
      <c r="R1021" s="8" t="b">
        <f>_xlfn.XLOOKUP(CONTROL[[#This Row],[VEHIDCODE]],PROPERTIES[VEHIDCODE],PROPERTIES[EXCLUDE])</f>
        <v>0</v>
      </c>
    </row>
    <row r="1022" spans="1:18">
      <c r="A1022" t="s">
        <v>3662</v>
      </c>
      <c r="B1022" s="26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7" t="s">
        <v>3663</v>
      </c>
      <c r="G1022" t="s">
        <v>561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Row],[VEHIDCODE]],FLAGS[VEHIDCODE],0))</f>
        <v>1</v>
      </c>
      <c r="M1022" t="b">
        <f>ISNUMBER(_xlfn.XLOOKUP(CONTROL[[#This Row],[VEHIDCODE]],roster!A:A,roster!D:D))</f>
        <v>1</v>
      </c>
      <c r="N1022" t="b">
        <f>ISNUMBER(_xlfn.XMATCH(CONTROL[[#This Row],[VEHIDCODE]],GRAPHICS_PROPERTIES[VEHIDCODE],0))</f>
        <v>1</v>
      </c>
      <c r="O1022" s="26" t="str">
        <f>"item_"&amp;CONTROL[[#This Row],[VEHIDCODE]]</f>
        <v>item_mu_Coach_Gen1_American_Style_Coach</v>
      </c>
      <c r="P1022" s="26" t="str">
        <f>"str_"&amp;CONTROL[[#This Row],[VEHIDCODE]]</f>
        <v>str_mu_Coach_Gen1_American_Style_Coach</v>
      </c>
      <c r="Q1022" s="47" t="b">
        <f>_xlfn.XLOOKUP(CONTROL[[#This Row],[VEHIDCODE]],PROPERTIES[VEHIDCODE],PROPERTIES[IS_CONCEPT])="IS_CONCEPT"</f>
        <v>0</v>
      </c>
      <c r="R1022" s="8" t="b">
        <f>_xlfn.XLOOKUP(CONTROL[[#This Row],[VEHIDCODE]],PROPERTIES[VEHIDCODE],PROPERTIES[EXCLUDE])</f>
        <v>0</v>
      </c>
    </row>
    <row r="1023" spans="1:18">
      <c r="A1023" t="s">
        <v>3661</v>
      </c>
      <c r="B1023" s="26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7" t="s">
        <v>3664</v>
      </c>
      <c r="G1023" t="s">
        <v>561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Row],[VEHIDCODE]],FLAGS[VEHIDCODE],0))</f>
        <v>1</v>
      </c>
      <c r="M1023" t="b">
        <f>ISNUMBER(_xlfn.XLOOKUP(CONTROL[[#This Row],[VEHIDCODE]],roster!A:A,roster!D:D))</f>
        <v>1</v>
      </c>
      <c r="N1023" t="b">
        <f>ISNUMBER(_xlfn.XMATCH(CONTROL[[#This Row],[VEHIDCODE]],GRAPHICS_PROPERTIES[VEHIDCODE],0))</f>
        <v>1</v>
      </c>
      <c r="O1023" s="26" t="str">
        <f>"item_"&amp;CONTROL[[#This Row],[VEHIDCODE]]</f>
        <v>item_mu_Coach_Gen1_American_Style_Mail_Coach</v>
      </c>
      <c r="P1023" s="26" t="str">
        <f>"str_"&amp;CONTROL[[#This Row],[VEHIDCODE]]</f>
        <v>str_mu_Coach_Gen1_American_Style_Mail_Coach</v>
      </c>
      <c r="Q1023" s="47" t="b">
        <f>_xlfn.XLOOKUP(CONTROL[[#This Row],[VEHIDCODE]],PROPERTIES[VEHIDCODE],PROPERTIES[IS_CONCEPT])="IS_CONCEPT"</f>
        <v>0</v>
      </c>
      <c r="R1023" s="8" t="b">
        <f>_xlfn.XLOOKUP(CONTROL[[#This Row],[VEHIDCODE]],PROPERTIES[VEHIDCODE],PROPERTIES[EXCLUDE])</f>
        <v>0</v>
      </c>
    </row>
    <row r="1024" spans="1:18">
      <c r="A1024" s="2" t="s">
        <v>3668</v>
      </c>
      <c r="B1024" s="26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7" t="s">
        <v>3669</v>
      </c>
      <c r="G1024" t="s">
        <v>561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Row],[VEHIDCODE]],FLAGS[VEHIDCODE],0))</f>
        <v>1</v>
      </c>
      <c r="M1024" t="b">
        <f>ISNUMBER(_xlfn.XLOOKUP(CONTROL[[#This Row],[VEHIDCODE]],roster!A:A,roster!D:D))</f>
        <v>1</v>
      </c>
      <c r="N1024" t="b">
        <f>ISNUMBER(_xlfn.XMATCH(CONTROL[[#This Row],[VEHIDCODE]],GRAPHICS_PROPERTIES[VEHIDCODE],0))</f>
        <v>1</v>
      </c>
      <c r="O1024" s="26" t="str">
        <f>"item_"&amp;CONTROL[[#This Row],[VEHIDCODE]]</f>
        <v>item_mu_Coach_Gen3_Steel_Lightweight_Commuter_Coach</v>
      </c>
      <c r="P1024" s="26" t="str">
        <f>"str_"&amp;CONTROL[[#This Row],[VEHIDCODE]]</f>
        <v>str_mu_Coach_Gen3_Steel_Lightweight_Commuter_Coach</v>
      </c>
      <c r="Q1024" s="47" t="b">
        <f>_xlfn.XLOOKUP(CONTROL[[#This Row],[VEHIDCODE]],PROPERTIES[VEHIDCODE],PROPERTIES[IS_CONCEPT])="IS_CONCEPT"</f>
        <v>0</v>
      </c>
      <c r="R1024" s="8" t="b">
        <f>_xlfn.XLOOKUP(CONTROL[[#This Row],[VEHIDCODE]],PROPERTIES[VEHIDCODE],PROPERTIES[EXCLUDE])</f>
        <v>0</v>
      </c>
    </row>
    <row r="1025" spans="1:18">
      <c r="A1025" t="s">
        <v>3670</v>
      </c>
      <c r="B1025" s="26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7" t="s">
        <v>3671</v>
      </c>
      <c r="G1025" t="s">
        <v>3672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Row],[VEHIDCODE]],FLAGS[VEHIDCODE],0))</f>
        <v>1</v>
      </c>
      <c r="M1025" t="b">
        <f>ISNUMBER(_xlfn.XLOOKUP(CONTROL[[#This Row],[VEHIDCODE]],roster!A:A,roster!D:D))</f>
        <v>1</v>
      </c>
      <c r="N1025" t="b">
        <f>ISNUMBER(_xlfn.XMATCH(CONTROL[[#This Row],[VEHIDCODE]],GRAPHICS_PROPERTIES[VEHIDCODE],0))</f>
        <v>1</v>
      </c>
      <c r="O1025" s="26" t="str">
        <f>"item_"&amp;CONTROL[[#This Row],[VEHIDCODE]]</f>
        <v>item_electric_ALCO_GE_T_Motor</v>
      </c>
      <c r="P1025" s="26" t="str">
        <f>"str_"&amp;CONTROL[[#This Row],[VEHIDCODE]]</f>
        <v>str_electric_ALCO_GE_T_Motor</v>
      </c>
      <c r="Q1025" s="47" t="b">
        <f>_xlfn.XLOOKUP(CONTROL[[#This Row],[VEHIDCODE]],PROPERTIES[VEHIDCODE],PROPERTIES[IS_CONCEPT])="IS_CONCEPT"</f>
        <v>0</v>
      </c>
      <c r="R1025" s="8" t="b">
        <f>_xlfn.XLOOKUP(CONTROL[[#This Row],[VEHIDCODE]],PROPERTIES[VEHIDCODE],PROPERTIES[EXCLUDE])</f>
        <v>0</v>
      </c>
    </row>
    <row r="1026" spans="1:18">
      <c r="A1026" t="s">
        <v>3673</v>
      </c>
      <c r="B1026" s="26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7" t="s">
        <v>3674</v>
      </c>
      <c r="G1026" t="s">
        <v>3675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Row],[VEHIDCODE]],FLAGS[VEHIDCODE],0))</f>
        <v>1</v>
      </c>
      <c r="M1026" t="b">
        <f>ISNUMBER(_xlfn.XLOOKUP(CONTROL[[#This Row],[VEHIDCODE]],roster!A:A,roster!D:D))</f>
        <v>1</v>
      </c>
      <c r="N1026" t="b">
        <f>ISNUMBER(_xlfn.XMATCH(CONTROL[[#This Row],[VEHIDCODE]],GRAPHICS_PROPERTIES[VEHIDCODE],0))</f>
        <v>1</v>
      </c>
      <c r="O1026" s="26" t="str">
        <f>"item_"&amp;CONTROL[[#This Row],[VEHIDCODE]]</f>
        <v>item_electric_Altoona_Works_DD1</v>
      </c>
      <c r="P1026" s="26" t="str">
        <f>"str_"&amp;CONTROL[[#This Row],[VEHIDCODE]]</f>
        <v>str_electric_Altoona_Works_DD1</v>
      </c>
      <c r="Q1026" s="47" t="b">
        <f>_xlfn.XLOOKUP(CONTROL[[#This Row],[VEHIDCODE]],PROPERTIES[VEHIDCODE],PROPERTIES[IS_CONCEPT])="IS_CONCEPT"</f>
        <v>0</v>
      </c>
      <c r="R1026" s="8" t="b">
        <f>_xlfn.XLOOKUP(CONTROL[[#This Row],[VEHIDCODE]],PROPERTIES[VEHIDCODE],PROPERTIES[EXCLUDE])</f>
        <v>0</v>
      </c>
    </row>
    <row r="1027" spans="1:18">
      <c r="A1027" t="s">
        <v>3678</v>
      </c>
      <c r="B1027" s="26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7" t="s">
        <v>3677</v>
      </c>
      <c r="G1027" t="s">
        <v>3676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Row],[VEHIDCODE]],FLAGS[VEHIDCODE],0))</f>
        <v>1</v>
      </c>
      <c r="M1027" t="b">
        <f>ISNUMBER(_xlfn.XLOOKUP(CONTROL[[#This Row],[VEHIDCODE]],roster!A:A,roster!D:D))</f>
        <v>1</v>
      </c>
      <c r="N1027" t="b">
        <f>ISNUMBER(_xlfn.XMATCH(CONTROL[[#This Row],[VEHIDCODE]],GRAPHICS_PROPERTIES[VEHIDCODE],0))</f>
        <v>1</v>
      </c>
      <c r="O1027" s="26" t="str">
        <f>"item_"&amp;CONTROL[[#This Row],[VEHIDCODE]]</f>
        <v>item_emu_PRR_MP_70</v>
      </c>
      <c r="P1027" s="26" t="str">
        <f>"str_"&amp;CONTROL[[#This Row],[VEHIDCODE]]</f>
        <v>str_emu_PRR_MP_70</v>
      </c>
      <c r="Q1027" s="47" t="b">
        <f>_xlfn.XLOOKUP(CONTROL[[#This Row],[VEHIDCODE]],PROPERTIES[VEHIDCODE],PROPERTIES[IS_CONCEPT])="IS_CONCEPT"</f>
        <v>0</v>
      </c>
      <c r="R1027" s="8" t="b">
        <f>_xlfn.XLOOKUP(CONTROL[[#This Row],[VEHIDCODE]],PROPERTIES[VEHIDCODE],PROPERTIES[EXCLUDE])</f>
        <v>0</v>
      </c>
    </row>
    <row r="1028" spans="1:18">
      <c r="A1028" t="s">
        <v>3679</v>
      </c>
      <c r="B1028" s="26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7" t="s">
        <v>3680</v>
      </c>
      <c r="G1028" t="s">
        <v>3681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Row],[VEHIDCODE]],FLAGS[VEHIDCODE],0))</f>
        <v>1</v>
      </c>
      <c r="M1028" t="b">
        <f>ISNUMBER(_xlfn.XLOOKUP(CONTROL[[#This Row],[VEHIDCODE]],roster!A:A,roster!D:D))</f>
        <v>1</v>
      </c>
      <c r="N1028" t="b">
        <f>ISNUMBER(_xlfn.XMATCH(CONTROL[[#This Row],[VEHIDCODE]],GRAPHICS_PROPERTIES[VEHIDCODE],0))</f>
        <v>1</v>
      </c>
      <c r="O1028" s="26" t="str">
        <f>"item_"&amp;CONTROL[[#This Row],[VEHIDCODE]]</f>
        <v>item_emu_Pullman_Standard_LIRR_MP75</v>
      </c>
      <c r="P1028" s="26" t="str">
        <f>"str_"&amp;CONTROL[[#This Row],[VEHIDCODE]]</f>
        <v>str_emu_Pullman_Standard_LIRR_MP75</v>
      </c>
      <c r="Q1028" s="47" t="b">
        <f>_xlfn.XLOOKUP(CONTROL[[#This Row],[VEHIDCODE]],PROPERTIES[VEHIDCODE],PROPERTIES[IS_CONCEPT])="IS_CONCEPT"</f>
        <v>0</v>
      </c>
      <c r="R1028" s="8" t="b">
        <f>_xlfn.XLOOKUP(CONTROL[[#This Row],[VEHIDCODE]],PROPERTIES[VEHIDCODE],PROPERTIES[EXCLUDE])</f>
        <v>0</v>
      </c>
    </row>
    <row r="1029" spans="1:18">
      <c r="A1029" t="s">
        <v>3683</v>
      </c>
      <c r="B1029" s="26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7" t="s">
        <v>3684</v>
      </c>
      <c r="G1029" t="s">
        <v>3682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Row],[VEHIDCODE]],FLAGS[VEHIDCODE],0))</f>
        <v>1</v>
      </c>
      <c r="M1029" t="b">
        <f>ISNUMBER(_xlfn.XLOOKUP(CONTROL[[#This Row],[VEHIDCODE]],roster!A:A,roster!D:D))</f>
        <v>1</v>
      </c>
      <c r="N1029" t="b">
        <f>ISNUMBER(_xlfn.XMATCH(CONTROL[[#This Row],[VEHIDCODE]],GRAPHICS_PROPERTIES[VEHIDCODE],0))</f>
        <v>1</v>
      </c>
      <c r="O1029" s="26" t="str">
        <f>"item_"&amp;CONTROL[[#This Row],[VEHIDCODE]]</f>
        <v>item_singlemtro_ACF_NYCC_Heavyweight</v>
      </c>
      <c r="P1029" s="26" t="str">
        <f>"str_"&amp;CONTROL[[#This Row],[VEHIDCODE]]</f>
        <v>str_singlemtro_ACF_NYCC_Heavyweight</v>
      </c>
      <c r="Q1029" s="47" t="b">
        <f>_xlfn.XLOOKUP(CONTROL[[#This Row],[VEHIDCODE]],PROPERTIES[VEHIDCODE],PROPERTIES[IS_CONCEPT])="IS_CONCEPT"</f>
        <v>0</v>
      </c>
      <c r="R1029" s="8" t="b">
        <f>_xlfn.XLOOKUP(CONTROL[[#This Row],[VEHIDCODE]],PROPERTIES[VEHIDCODE],PROPERTIES[EXCLUDE])</f>
        <v>0</v>
      </c>
    </row>
    <row r="1030" spans="1:18">
      <c r="A1030" s="2" t="s">
        <v>3685</v>
      </c>
      <c r="B1030" s="26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7" t="s">
        <v>3686</v>
      </c>
      <c r="G1030" t="s">
        <v>3687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Row],[VEHIDCODE]],FLAGS[VEHIDCODE],0))</f>
        <v>1</v>
      </c>
      <c r="M1030" t="b">
        <f>ISNUMBER(_xlfn.XLOOKUP(CONTROL[[#This Row],[VEHIDCODE]],roster!A:A,roster!D:D))</f>
        <v>1</v>
      </c>
      <c r="N1030" t="b">
        <f>ISNUMBER(_xlfn.XMATCH(CONTROL[[#This Row],[VEHIDCODE]],GRAPHICS_PROPERTIES[VEHIDCODE],0))</f>
        <v>1</v>
      </c>
      <c r="O1030" s="26" t="str">
        <f>"item_"&amp;CONTROL[[#This Row],[VEHIDCODE]]</f>
        <v>item_mu_Coach_Gen3_Goerlitz_Doppelstockwagen_Articulated_Coach</v>
      </c>
      <c r="P1030" s="26" t="str">
        <f>"str_"&amp;CONTROL[[#This Row],[VEHIDCODE]]</f>
        <v>str_mu_Coach_Gen3_Goerlitz_Doppelstockwagen_Articulated_Coach</v>
      </c>
      <c r="Q1030" s="47" t="b">
        <f>_xlfn.XLOOKUP(CONTROL[[#This Row],[VEHIDCODE]],PROPERTIES[VEHIDCODE],PROPERTIES[IS_CONCEPT])="IS_CONCEPT"</f>
        <v>0</v>
      </c>
      <c r="R1030" s="8" t="b">
        <f>_xlfn.XLOOKUP(CONTROL[[#This Row],[VEHIDCODE]],PROPERTIES[VEHIDCODE],PROPERTIES[EXCLUDE])</f>
        <v>0</v>
      </c>
    </row>
    <row r="1031" spans="1:18">
      <c r="A1031" s="2" t="s">
        <v>3690</v>
      </c>
      <c r="B1031" s="26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7" t="s">
        <v>411</v>
      </c>
      <c r="G1031" t="s">
        <v>1609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Row],[VEHIDCODE]],FLAGS[VEHIDCODE],0))</f>
        <v>1</v>
      </c>
      <c r="M1031" t="b">
        <f>ISNUMBER(_xlfn.XLOOKUP(CONTROL[[#This Row],[VEHIDCODE]],roster!A:A,roster!D:D))</f>
        <v>1</v>
      </c>
      <c r="N1031" t="b">
        <f>ISNUMBER(_xlfn.XMATCH(CONTROL[[#This Row],[VEHIDCODE]],GRAPHICS_PROPERTIES[VEHIDCODE],0))</f>
        <v>1</v>
      </c>
      <c r="O1031" s="26" t="str">
        <f>"item_"&amp;CONTROL[[#This Row],[VEHIDCODE]]</f>
        <v>item_emu_PRR_MP54_3RL</v>
      </c>
      <c r="P1031" s="26" t="str">
        <f>"str_"&amp;CONTROL[[#This Row],[VEHIDCODE]]</f>
        <v>str_emu_PRR_MP54_3RL</v>
      </c>
      <c r="Q1031" s="8" t="b">
        <f>_xlfn.XLOOKUP(CONTROL[[#This Row],[VEHIDCODE]],PROPERTIES[VEHIDCODE],PROPERTIES[IS_CONCEPT])="IS_CONCEPT"</f>
        <v>0</v>
      </c>
      <c r="R1031" s="8" t="b">
        <f>_xlfn.XLOOKUP(CONTROL[[#This Row],[VEHIDCODE]],PROPERTIES[VEHIDCODE],PROPERTIES[EXCLUDE])</f>
        <v>0</v>
      </c>
    </row>
    <row r="1032" spans="1:18">
      <c r="A1032" s="2" t="s">
        <v>3691</v>
      </c>
      <c r="B1032" s="26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7" t="s">
        <v>411</v>
      </c>
      <c r="G1032" t="s">
        <v>1609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Row],[VEHIDCODE]],FLAGS[VEHIDCODE],0))</f>
        <v>1</v>
      </c>
      <c r="M1032" t="b">
        <f>ISNUMBER(_xlfn.XLOOKUP(CONTROL[[#This Row],[VEHIDCODE]],roster!A:A,roster!D:D))</f>
        <v>1</v>
      </c>
      <c r="N1032" t="b">
        <f>ISNUMBER(_xlfn.XMATCH(CONTROL[[#This Row],[VEHIDCODE]],GRAPHICS_PROPERTIES[VEHIDCODE],0))</f>
        <v>1</v>
      </c>
      <c r="O1032" s="26" t="str">
        <f>"item_"&amp;CONTROL[[#This Row],[VEHIDCODE]]</f>
        <v>item_emu_PRR_MP54_OHLE</v>
      </c>
      <c r="P1032" s="26" t="str">
        <f>"str_"&amp;CONTROL[[#This Row],[VEHIDCODE]]</f>
        <v>str_emu_PRR_MP54_OHLE</v>
      </c>
      <c r="Q1032" s="8" t="b">
        <f>_xlfn.XLOOKUP(CONTROL[[#This Row],[VEHIDCODE]],PROPERTIES[VEHIDCODE],PROPERTIES[IS_CONCEPT])="IS_CONCEPT"</f>
        <v>0</v>
      </c>
      <c r="R1032" s="8" t="b">
        <f>_xlfn.XLOOKUP(CONTROL[[#This Row],[VEHIDCODE]],PROPERTIES[VEHIDCODE],PROPERTIES[EXCLUDE])</f>
        <v>0</v>
      </c>
    </row>
    <row r="1033" spans="1:18">
      <c r="A1033" s="2" t="s">
        <v>3693</v>
      </c>
      <c r="B1033" s="26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7" t="s">
        <v>3694</v>
      </c>
      <c r="G1033" t="s">
        <v>1609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Row],[VEHIDCODE]],FLAGS[VEHIDCODE],0))</f>
        <v>1</v>
      </c>
      <c r="M1033" t="b">
        <f>ISNUMBER(_xlfn.XLOOKUP(CONTROL[[#This Row],[VEHIDCODE]],roster!A:A,roster!D:D))</f>
        <v>1</v>
      </c>
      <c r="N1033" t="b">
        <f>ISNUMBER(_xlfn.XMATCH(CONTROL[[#This Row],[VEHIDCODE]],GRAPHICS_PROPERTIES[VEHIDCODE],0))</f>
        <v>1</v>
      </c>
      <c r="O1033" s="26" t="str">
        <f>"item_"&amp;CONTROL[[#This Row],[VEHIDCODE]]</f>
        <v>item_mu_Coach_Gen2_PRR_MP54_Commuter_Coach</v>
      </c>
      <c r="P1033" s="26" t="str">
        <f>"str_"&amp;CONTROL[[#This Row],[VEHIDCODE]]</f>
        <v>str_mu_Coach_Gen2_PRR_MP54_Commuter_Coach</v>
      </c>
      <c r="Q1033" s="47" t="b">
        <f>_xlfn.XLOOKUP(CONTROL[[#This Row],[VEHIDCODE]],PROPERTIES[VEHIDCODE],PROPERTIES[IS_CONCEPT])="IS_CONCEPT"</f>
        <v>0</v>
      </c>
      <c r="R1033" s="8" t="b">
        <f>_xlfn.XLOOKUP(CONTROL[[#This Row],[VEHIDCODE]],PROPERTIES[VEHIDCODE],PROPERTIES[EXCLUDE])</f>
        <v>0</v>
      </c>
    </row>
    <row r="1034" spans="1:18">
      <c r="A1034" s="2" t="s">
        <v>3692</v>
      </c>
      <c r="B1034" s="26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7" t="s">
        <v>3695</v>
      </c>
      <c r="G1034" t="s">
        <v>1609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Row],[VEHIDCODE]],FLAGS[VEHIDCODE],0))</f>
        <v>1</v>
      </c>
      <c r="M1034" t="b">
        <f>ISNUMBER(_xlfn.XLOOKUP(CONTROL[[#This Row],[VEHIDCODE]],roster!A:A,roster!D:D))</f>
        <v>1</v>
      </c>
      <c r="N1034" t="b">
        <f>ISNUMBER(_xlfn.XMATCH(CONTROL[[#This Row],[VEHIDCODE]],GRAPHICS_PROPERTIES[VEHIDCODE],0))</f>
        <v>1</v>
      </c>
      <c r="O1034" s="26" t="str">
        <f>"item_"&amp;CONTROL[[#This Row],[VEHIDCODE]]</f>
        <v>item_mu_Coach_Gen2_PRR_MP54_Mail_Coach</v>
      </c>
      <c r="P1034" s="26" t="str">
        <f>"str_"&amp;CONTROL[[#This Row],[VEHIDCODE]]</f>
        <v>str_mu_Coach_Gen2_PRR_MP54_Mail_Coach</v>
      </c>
      <c r="Q1034" s="47" t="b">
        <f>_xlfn.XLOOKUP(CONTROL[[#This Row],[VEHIDCODE]],PROPERTIES[VEHIDCODE],PROPERTIES[IS_CONCEPT])="IS_CONCEPT"</f>
        <v>0</v>
      </c>
      <c r="R1034" s="8" t="b">
        <f>_xlfn.XLOOKUP(CONTROL[[#This Row],[VEHIDCODE]],PROPERTIES[VEHIDCODE],PROPERTIES[EXCLUDE])</f>
        <v>0</v>
      </c>
    </row>
    <row r="1035" spans="1:18">
      <c r="A1035" s="2" t="s">
        <v>3699</v>
      </c>
      <c r="B1035" s="26" t="str">
        <f>_xlfn.TEXTAFTER(CONTROL[[#This Row],[VEHIDCODE]],"_")</f>
        <v>Coach_Gen3_PRR_P70_Bilevel_Coach</v>
      </c>
      <c r="C1035" s="50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s="50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7" t="s">
        <v>3700</v>
      </c>
      <c r="G1035" t="s">
        <v>561</v>
      </c>
      <c r="H1035" s="52" t="b">
        <f>AND(CONTROL[[#This Row],[IS_WAGON_OR_COACH]]=TRUE,OR(RIGHT(CONTROL[[#This Row],[VEHIDCODE]],7)="Powered",RIGHT(CONTROL[[#This Row],[VEHIDCODE]],9)="Unpowered"))</f>
        <v>0</v>
      </c>
      <c r="I1035" s="5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s="50" t="b">
        <f>ISNUMBER(_xlfn.XMATCH(CONTROL[[#This Row],[VEHIDCODE]],TRACK_TYPES[VEHIDCODE],0))</f>
        <v>1</v>
      </c>
      <c r="K1035" s="50" t="b">
        <f>ISNUMBER(_xlfn.XMATCH(CONTROL[[#This Row],[VEHIDCODE]],PROPERTIES[VEHIDCODE],0))</f>
        <v>1</v>
      </c>
      <c r="L1035" s="50" t="b">
        <f>ISNUMBER(_xlfn.XMATCH(CONTROL[[#This Row],[VEHIDCODE]],FLAGS[VEHIDCODE],0))</f>
        <v>1</v>
      </c>
      <c r="M1035" s="50" t="b">
        <f>ISNUMBER(_xlfn.XLOOKUP(CONTROL[[#This Row],[VEHIDCODE]],roster!A:A,roster!D:D))</f>
        <v>1</v>
      </c>
      <c r="N1035" s="50" t="b">
        <f>ISNUMBER(_xlfn.XMATCH(CONTROL[[#This Row],[VEHIDCODE]],GRAPHICS_PROPERTIES[VEHIDCODE],0))</f>
        <v>1</v>
      </c>
      <c r="O1035" s="53" t="str">
        <f>"item_"&amp;CONTROL[[#This Row],[VEHIDCODE]]</f>
        <v>item_mu_Coach_Gen3_PRR_P70_Bilevel_Coach</v>
      </c>
      <c r="P1035" s="53" t="str">
        <f>"str_"&amp;CONTROL[[#This Row],[VEHIDCODE]]</f>
        <v>str_mu_Coach_Gen3_PRR_P70_Bilevel_Coach</v>
      </c>
      <c r="Q1035" s="47" t="b">
        <f>_xlfn.XLOOKUP(CONTROL[[#This Row],[VEHIDCODE]],PROPERTIES[VEHIDCODE],PROPERTIES[IS_CONCEPT])="IS_CONCEPT"</f>
        <v>1</v>
      </c>
      <c r="R1035" s="8" t="b">
        <f>_xlfn.XLOOKUP(CONTROL[[#This Row],[VEHIDCODE]],PROPERTIES[VEHIDCODE],PROPERTIES[EXCLUDE])</f>
        <v>0</v>
      </c>
    </row>
    <row r="1036" spans="1:18">
      <c r="A1036" s="2" t="s">
        <v>3701</v>
      </c>
      <c r="B1036" s="26" t="str">
        <f>_xlfn.TEXTAFTER(CONTROL[[#This Row],[VEHIDCODE]],"_")</f>
        <v>LTZ_TE10M</v>
      </c>
      <c r="C1036" s="50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s="50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7" t="s">
        <v>3704</v>
      </c>
      <c r="G1036" t="s">
        <v>1350</v>
      </c>
      <c r="H1036" s="52" t="b">
        <f>AND(CONTROL[[#This Row],[IS_WAGON_OR_COACH]]=TRUE,OR(RIGHT(CONTROL[[#This Row],[VEHIDCODE]],7)="Powered",RIGHT(CONTROL[[#This Row],[VEHIDCODE]],9)="Unpowered"))</f>
        <v>0</v>
      </c>
      <c r="I1036" s="5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s="50" t="b">
        <f>ISNUMBER(_xlfn.XMATCH(CONTROL[[#This Row],[VEHIDCODE]],TRACK_TYPES[VEHIDCODE],0))</f>
        <v>1</v>
      </c>
      <c r="K1036" s="50" t="b">
        <f>ISNUMBER(_xlfn.XMATCH(CONTROL[[#This Row],[VEHIDCODE]],PROPERTIES[VEHIDCODE],0))</f>
        <v>1</v>
      </c>
      <c r="L1036" s="50" t="b">
        <f>ISNUMBER(_xlfn.XMATCH(CONTROL[[#This Row],[VEHIDCODE]],FLAGS[VEHIDCODE],0))</f>
        <v>1</v>
      </c>
      <c r="M1036" s="50" t="b">
        <f>ISNUMBER(_xlfn.XLOOKUP(CONTROL[[#This Row],[VEHIDCODE]],roster!A:A,roster!D:D))</f>
        <v>1</v>
      </c>
      <c r="N1036" s="50" t="b">
        <f>ISNUMBER(_xlfn.XMATCH(CONTROL[[#This Row],[VEHIDCODE]],GRAPHICS_PROPERTIES[VEHIDCODE],0))</f>
        <v>1</v>
      </c>
      <c r="O1036" s="53" t="str">
        <f>"item_"&amp;CONTROL[[#This Row],[VEHIDCODE]]</f>
        <v>item_diesel_LTZ_TE10M</v>
      </c>
      <c r="P1036" s="53" t="str">
        <f>"str_"&amp;CONTROL[[#This Row],[VEHIDCODE]]</f>
        <v>str_diesel_LTZ_TE10M</v>
      </c>
      <c r="Q1036" s="47" t="b">
        <f>_xlfn.XLOOKUP(CONTROL[[#This Row],[VEHIDCODE]],PROPERTIES[VEHIDCODE],PROPERTIES[IS_CONCEPT])="IS_CONCEPT"</f>
        <v>0</v>
      </c>
      <c r="R1036" s="8" t="b">
        <f>_xlfn.XLOOKUP(CONTROL[[#This Row],[VEHIDCODE]],PROPERTIES[VEHIDCODE],PROPERTIES[EXCLUDE])</f>
        <v>0</v>
      </c>
    </row>
    <row r="1037" spans="1:18">
      <c r="A1037" s="2" t="s">
        <v>3702</v>
      </c>
      <c r="B1037" s="26" t="str">
        <f>_xlfn.TEXTAFTER(CONTROL[[#This Row],[VEHIDCODE]],"_")</f>
        <v>LTZ_TE126</v>
      </c>
      <c r="C1037" s="50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s="50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7" t="s">
        <v>3705</v>
      </c>
      <c r="G1037" t="s">
        <v>1352</v>
      </c>
      <c r="H1037" s="52" t="b">
        <f>AND(CONTROL[[#This Row],[IS_WAGON_OR_COACH]]=TRUE,OR(RIGHT(CONTROL[[#This Row],[VEHIDCODE]],7)="Powered",RIGHT(CONTROL[[#This Row],[VEHIDCODE]],9)="Unpowered"))</f>
        <v>0</v>
      </c>
      <c r="I1037" s="5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s="50" t="b">
        <f>ISNUMBER(_xlfn.XMATCH(CONTROL[[#This Row],[VEHIDCODE]],TRACK_TYPES[VEHIDCODE],0))</f>
        <v>1</v>
      </c>
      <c r="K1037" s="50" t="b">
        <f>ISNUMBER(_xlfn.XMATCH(CONTROL[[#This Row],[VEHIDCODE]],PROPERTIES[VEHIDCODE],0))</f>
        <v>1</v>
      </c>
      <c r="L1037" s="50" t="b">
        <f>ISNUMBER(_xlfn.XMATCH(CONTROL[[#This Row],[VEHIDCODE]],FLAGS[VEHIDCODE],0))</f>
        <v>1</v>
      </c>
      <c r="M1037" s="50" t="b">
        <f>ISNUMBER(_xlfn.XLOOKUP(CONTROL[[#This Row],[VEHIDCODE]],roster!A:A,roster!D:D))</f>
        <v>1</v>
      </c>
      <c r="N1037" s="50" t="b">
        <f>ISNUMBER(_xlfn.XMATCH(CONTROL[[#This Row],[VEHIDCODE]],GRAPHICS_PROPERTIES[VEHIDCODE],0))</f>
        <v>1</v>
      </c>
      <c r="O1037" s="53" t="str">
        <f>"item_"&amp;CONTROL[[#This Row],[VEHIDCODE]]</f>
        <v>item_diesel_LTZ_TE126</v>
      </c>
      <c r="P1037" s="53" t="str">
        <f>"str_"&amp;CONTROL[[#This Row],[VEHIDCODE]]</f>
        <v>str_diesel_LTZ_TE126</v>
      </c>
      <c r="Q1037" s="47" t="b">
        <f>_xlfn.XLOOKUP(CONTROL[[#This Row],[VEHIDCODE]],PROPERTIES[VEHIDCODE],PROPERTIES[IS_CONCEPT])="IS_CONCEPT"</f>
        <v>0</v>
      </c>
      <c r="R1037" s="8" t="b">
        <f>_xlfn.XLOOKUP(CONTROL[[#This Row],[VEHIDCODE]],PROPERTIES[VEHIDCODE],PROPERTIES[EXCLUDE])</f>
        <v>0</v>
      </c>
    </row>
    <row r="1038" spans="1:18">
      <c r="A1038" s="2" t="s">
        <v>3703</v>
      </c>
      <c r="B1038" s="26" t="str">
        <f>_xlfn.TEXTAFTER(CONTROL[[#This Row],[VEHIDCODE]],"_")</f>
        <v>LTZ_TE10Ut</v>
      </c>
      <c r="C1038" s="50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s="50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7" t="s">
        <v>3706</v>
      </c>
      <c r="G1038" t="s">
        <v>1353</v>
      </c>
      <c r="H1038" s="52" t="b">
        <f>AND(CONTROL[[#This Row],[IS_WAGON_OR_COACH]]=TRUE,OR(RIGHT(CONTROL[[#This Row],[VEHIDCODE]],7)="Powered",RIGHT(CONTROL[[#This Row],[VEHIDCODE]],9)="Unpowered"))</f>
        <v>0</v>
      </c>
      <c r="I1038" s="5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s="50" t="b">
        <f>ISNUMBER(_xlfn.XMATCH(CONTROL[[#This Row],[VEHIDCODE]],TRACK_TYPES[VEHIDCODE],0))</f>
        <v>1</v>
      </c>
      <c r="K1038" s="50" t="b">
        <f>ISNUMBER(_xlfn.XMATCH(CONTROL[[#This Row],[VEHIDCODE]],PROPERTIES[VEHIDCODE],0))</f>
        <v>1</v>
      </c>
      <c r="L1038" s="50" t="b">
        <f>ISNUMBER(_xlfn.XMATCH(CONTROL[[#This Row],[VEHIDCODE]],FLAGS[VEHIDCODE],0))</f>
        <v>1</v>
      </c>
      <c r="M1038" s="50" t="b">
        <f>ISNUMBER(_xlfn.XLOOKUP(CONTROL[[#This Row],[VEHIDCODE]],roster!A:A,roster!D:D))</f>
        <v>1</v>
      </c>
      <c r="N1038" s="50" t="b">
        <f>ISNUMBER(_xlfn.XMATCH(CONTROL[[#This Row],[VEHIDCODE]],GRAPHICS_PROPERTIES[VEHIDCODE],0))</f>
        <v>1</v>
      </c>
      <c r="O1038" s="53" t="str">
        <f>"item_"&amp;CONTROL[[#This Row],[VEHIDCODE]]</f>
        <v>item_diesel_LTZ_TE10Ut</v>
      </c>
      <c r="P1038" s="53" t="str">
        <f>"str_"&amp;CONTROL[[#This Row],[VEHIDCODE]]</f>
        <v>str_diesel_LTZ_TE10Ut</v>
      </c>
      <c r="Q1038" s="47" t="b">
        <f>_xlfn.XLOOKUP(CONTROL[[#This Row],[VEHIDCODE]],PROPERTIES[VEHIDCODE],PROPERTIES[IS_CONCEPT])="IS_CONCEPT"</f>
        <v>0</v>
      </c>
      <c r="R1038" s="8" t="b">
        <f>_xlfn.XLOOKUP(CONTROL[[#This Row],[VEHIDCODE]],PROPERTIES[VEHIDCODE],PROPERTIES[EXCLUDE])</f>
        <v>0</v>
      </c>
    </row>
  </sheetData>
  <conditionalFormatting sqref="A1:A940 A974:A977 A985:A1029 A1036:A1048576">
    <cfRule type="containsText" dxfId="150" priority="27" operator="containsText" text=" ">
      <formula>NOT(ISERROR(SEARCH(" ",A1)))</formula>
    </cfRule>
  </conditionalFormatting>
  <conditionalFormatting sqref="A942:A943">
    <cfRule type="containsText" dxfId="149" priority="22" operator="containsText" text=" ">
      <formula>NOT(ISERROR(SEARCH(" ",A942)))</formula>
    </cfRule>
  </conditionalFormatting>
  <conditionalFormatting sqref="A946:A950 A952:A953">
    <cfRule type="containsText" dxfId="148" priority="34" operator="containsText" text=" ">
      <formula>NOT(ISERROR(SEARCH(" ",A946)))</formula>
    </cfRule>
  </conditionalFormatting>
  <conditionalFormatting sqref="A956:A971">
    <cfRule type="containsText" dxfId="147" priority="20" operator="containsText" text=" ">
      <formula>NOT(ISERROR(SEARCH(" ",A956)))</formula>
    </cfRule>
  </conditionalFormatting>
  <conditionalFormatting sqref="A979:A982">
    <cfRule type="containsText" dxfId="146" priority="18" operator="containsText" text=" ">
      <formula>NOT(ISERROR(SEARCH(" ",A979)))</formula>
    </cfRule>
  </conditionalFormatting>
  <conditionalFormatting sqref="A1031:A1034">
    <cfRule type="containsText" dxfId="145" priority="2" operator="containsText" text=" ">
      <formula>NOT(ISERROR(SEARCH(" ",A1031)))</formula>
    </cfRule>
  </conditionalFormatting>
  <conditionalFormatting sqref="K2:N1038 B2:E1038">
    <cfRule type="cellIs" dxfId="144" priority="5" operator="equal">
      <formula>FALSE</formula>
    </cfRule>
  </conditionalFormatting>
  <conditionalFormatting sqref="E2:E1048576">
    <cfRule type="duplicateValues" dxfId="143" priority="33"/>
  </conditionalFormatting>
  <conditionalFormatting sqref="E1006:E1021">
    <cfRule type="cellIs" dxfId="142" priority="12" operator="equal">
      <formula>FALSE</formula>
    </cfRule>
  </conditionalFormatting>
  <conditionalFormatting sqref="E1024:E1038">
    <cfRule type="cellIs" dxfId="141" priority="3" operator="equal">
      <formula>FALSE</formula>
    </cfRule>
  </conditionalFormatting>
  <conditionalFormatting sqref="F1:F1048576">
    <cfRule type="containsText" dxfId="140" priority="35" operator="containsText" text=")">
      <formula>NOT(ISERROR(SEARCH(")",F1)))</formula>
    </cfRule>
    <cfRule type="containsText" dxfId="139" priority="36" operator="containsText" text="(">
      <formula>NOT(ISERROR(SEARCH("(",F1)))</formula>
    </cfRule>
  </conditionalFormatting>
  <conditionalFormatting sqref="H2:H1038 H987:I987">
    <cfRule type="containsText" dxfId="138" priority="37" operator="containsText" text="FALSE">
      <formula>NOT(ISERROR(SEARCH("FALSE",H2)))</formula>
    </cfRule>
  </conditionalFormatting>
  <conditionalFormatting sqref="H1:N1">
    <cfRule type="cellIs" dxfId="137" priority="31" operator="equal">
      <formula>FALSE</formula>
    </cfRule>
  </conditionalFormatting>
  <conditionalFormatting sqref="I2:I1038">
    <cfRule type="containsText" dxfId="136" priority="41" operator="containsText" text="FALSE">
      <formula>NOT(ISERROR(SEARCH("FALSE",I2)))</formula>
    </cfRule>
  </conditionalFormatting>
  <conditionalFormatting sqref="J2:P1038">
    <cfRule type="cellIs" dxfId="135" priority="6" operator="equal">
      <formula>FALSE</formula>
    </cfRule>
  </conditionalFormatting>
  <conditionalFormatting sqref="K896:P993">
    <cfRule type="cellIs" dxfId="134" priority="19" operator="equal">
      <formula>FALSE</formula>
    </cfRule>
  </conditionalFormatting>
  <conditionalFormatting sqref="K1022:P1023">
    <cfRule type="cellIs" dxfId="133" priority="9" operator="equal">
      <formula>FALSE</formula>
    </cfRule>
  </conditionalFormatting>
  <conditionalFormatting sqref="O1:Q1">
    <cfRule type="cellIs" dxfId="132" priority="39" operator="equal">
      <formula>FALSE</formula>
    </cfRule>
  </conditionalFormatting>
  <conditionalFormatting sqref="Q2:R1048576">
    <cfRule type="cellIs" dxfId="131" priority="15" operator="equal">
      <formula>FALSE</formula>
    </cfRule>
  </conditionalFormatting>
  <conditionalFormatting sqref="R1">
    <cfRule type="cellIs" dxfId="130" priority="24" operator="equal">
      <formula>FALSE</formula>
    </cfRule>
  </conditionalFormatting>
  <conditionalFormatting sqref="A1035">
    <cfRule type="containsText" dxfId="47" priority="1" operator="containsText" text=" ">
      <formula>NOT(ISERROR(SEARCH(" ",A1035)))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38"/>
  <sheetViews>
    <sheetView tabSelected="1" zoomScaleNormal="100" workbookViewId="0">
      <pane xSplit="1" ySplit="1" topLeftCell="B1009" activePane="bottomRight" state="frozen"/>
      <selection pane="topRight" activeCell="B1" sqref="B1"/>
      <selection pane="bottomLeft" activeCell="A2" sqref="A2"/>
      <selection pane="bottomRight" activeCell="Z1037" sqref="Z1037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1991</v>
      </c>
      <c r="D1" s="16" t="s">
        <v>2</v>
      </c>
      <c r="E1" s="46" t="s">
        <v>2647</v>
      </c>
      <c r="F1" s="1" t="s">
        <v>567</v>
      </c>
      <c r="G1" s="46" t="s">
        <v>1069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1776</v>
      </c>
      <c r="M1" s="16" t="s">
        <v>7</v>
      </c>
      <c r="N1" s="16" t="s">
        <v>372</v>
      </c>
      <c r="O1" s="16" t="s">
        <v>8</v>
      </c>
      <c r="P1" s="16" t="s">
        <v>9</v>
      </c>
      <c r="Q1" s="27" t="s">
        <v>16</v>
      </c>
      <c r="R1" s="1" t="s">
        <v>10</v>
      </c>
      <c r="S1" s="1" t="s">
        <v>11</v>
      </c>
      <c r="T1" s="23" t="s">
        <v>1076</v>
      </c>
      <c r="U1" s="23" t="s">
        <v>1077</v>
      </c>
      <c r="V1" s="23" t="s">
        <v>1078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3602</v>
      </c>
      <c r="AE1" s="1" t="s">
        <v>254</v>
      </c>
      <c r="AF1" s="16" t="s">
        <v>331</v>
      </c>
      <c r="AG1" s="16" t="s">
        <v>332</v>
      </c>
      <c r="AH1" s="16" t="s">
        <v>348</v>
      </c>
      <c r="AI1" s="16" t="s">
        <v>1075</v>
      </c>
      <c r="AJ1" s="48" t="s">
        <v>1302</v>
      </c>
      <c r="AK1" s="4" t="s">
        <v>1949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250</v>
      </c>
      <c r="AB2" t="s">
        <v>238</v>
      </c>
      <c r="AC2" t="s">
        <v>238</v>
      </c>
      <c r="AD2" s="2" t="s">
        <v>238</v>
      </c>
      <c r="AE2" s="2" t="s">
        <v>253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250</v>
      </c>
      <c r="AB3" t="s">
        <v>238</v>
      </c>
      <c r="AC3" t="s">
        <v>238</v>
      </c>
      <c r="AD3" s="2" t="s">
        <v>238</v>
      </c>
      <c r="AE3" s="2" t="s">
        <v>253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2730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579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239</v>
      </c>
      <c r="AB4" t="s">
        <v>238</v>
      </c>
      <c r="AC4" t="s">
        <v>238</v>
      </c>
      <c r="AD4" s="2" t="s">
        <v>238</v>
      </c>
      <c r="AE4" s="2" t="s">
        <v>253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2731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675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240</v>
      </c>
      <c r="AB5" t="s">
        <v>238</v>
      </c>
      <c r="AC5" t="s">
        <v>238</v>
      </c>
      <c r="AD5" s="2" t="s">
        <v>238</v>
      </c>
      <c r="AE5" s="2" t="s">
        <v>253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2732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580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241</v>
      </c>
      <c r="AB6" t="s">
        <v>238</v>
      </c>
      <c r="AC6" t="s">
        <v>238</v>
      </c>
      <c r="AD6" s="2" t="s">
        <v>238</v>
      </c>
      <c r="AE6" s="2" t="s">
        <v>253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2733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609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239</v>
      </c>
      <c r="AB7" t="s">
        <v>238</v>
      </c>
      <c r="AC7" t="s">
        <v>238</v>
      </c>
      <c r="AD7" s="2" t="s">
        <v>238</v>
      </c>
      <c r="AE7" s="2" t="s">
        <v>253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2734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623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239</v>
      </c>
      <c r="AB8" t="s">
        <v>238</v>
      </c>
      <c r="AC8" t="s">
        <v>238</v>
      </c>
      <c r="AD8" s="2" t="s">
        <v>238</v>
      </c>
      <c r="AE8" s="2" t="s">
        <v>253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2735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810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242</v>
      </c>
      <c r="AB9" t="s">
        <v>238</v>
      </c>
      <c r="AC9" t="s">
        <v>238</v>
      </c>
      <c r="AD9" s="2" t="s">
        <v>238</v>
      </c>
      <c r="AE9" s="2" t="s">
        <v>253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2736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580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241</v>
      </c>
      <c r="AB10" t="s">
        <v>238</v>
      </c>
      <c r="AC10" t="s">
        <v>238</v>
      </c>
      <c r="AD10" s="2" t="s">
        <v>238</v>
      </c>
      <c r="AE10" s="2" t="s">
        <v>253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2737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579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239</v>
      </c>
      <c r="AB11" t="s">
        <v>238</v>
      </c>
      <c r="AC11" t="s">
        <v>238</v>
      </c>
      <c r="AD11" s="2" t="s">
        <v>238</v>
      </c>
      <c r="AE11" s="2" t="s">
        <v>253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2738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580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241</v>
      </c>
      <c r="AB12" t="s">
        <v>238</v>
      </c>
      <c r="AC12" t="s">
        <v>238</v>
      </c>
      <c r="AD12" s="2" t="s">
        <v>238</v>
      </c>
      <c r="AE12" s="2" t="s">
        <v>253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2739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623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239</v>
      </c>
      <c r="AB13" t="s">
        <v>238</v>
      </c>
      <c r="AC13" t="s">
        <v>238</v>
      </c>
      <c r="AD13" s="2" t="s">
        <v>238</v>
      </c>
      <c r="AE13" s="2" t="s">
        <v>253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2740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642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243</v>
      </c>
      <c r="AB14" t="s">
        <v>238</v>
      </c>
      <c r="AC14" t="s">
        <v>238</v>
      </c>
      <c r="AD14" s="2" t="s">
        <v>238</v>
      </c>
      <c r="AE14" s="2" t="s">
        <v>253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2741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579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239</v>
      </c>
      <c r="AB15" t="s">
        <v>238</v>
      </c>
      <c r="AC15" t="s">
        <v>238</v>
      </c>
      <c r="AD15" s="2" t="s">
        <v>238</v>
      </c>
      <c r="AE15" s="2" t="s">
        <v>253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2742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736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241</v>
      </c>
      <c r="AB16" t="s">
        <v>238</v>
      </c>
      <c r="AC16" t="s">
        <v>238</v>
      </c>
      <c r="AD16" s="2" t="s">
        <v>238</v>
      </c>
      <c r="AE16" s="2" t="s">
        <v>253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2743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749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240</v>
      </c>
      <c r="AB17" t="s">
        <v>238</v>
      </c>
      <c r="AC17" t="s">
        <v>238</v>
      </c>
      <c r="AD17" s="2" t="s">
        <v>238</v>
      </c>
      <c r="AE17" s="2" t="s">
        <v>253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2744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796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249</v>
      </c>
      <c r="AB18" t="s">
        <v>2012</v>
      </c>
      <c r="AC18" t="s">
        <v>238</v>
      </c>
      <c r="AD18" s="2" t="s">
        <v>238</v>
      </c>
      <c r="AE18" s="2" t="s">
        <v>253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2745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623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239</v>
      </c>
      <c r="AB19" t="s">
        <v>238</v>
      </c>
      <c r="AC19" t="s">
        <v>238</v>
      </c>
      <c r="AD19" s="2" t="s">
        <v>238</v>
      </c>
      <c r="AE19" s="2" t="s">
        <v>253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2746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623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239</v>
      </c>
      <c r="AB20" t="s">
        <v>238</v>
      </c>
      <c r="AC20" t="s">
        <v>238</v>
      </c>
      <c r="AD20" s="2" t="s">
        <v>238</v>
      </c>
      <c r="AE20" s="2" t="s">
        <v>253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2747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731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239</v>
      </c>
      <c r="AB21" t="s">
        <v>238</v>
      </c>
      <c r="AC21" t="s">
        <v>238</v>
      </c>
      <c r="AD21" s="2" t="s">
        <v>238</v>
      </c>
      <c r="AE21" s="2" t="s">
        <v>253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2748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731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248</v>
      </c>
      <c r="AB22" t="s">
        <v>246</v>
      </c>
      <c r="AC22" t="s">
        <v>238</v>
      </c>
      <c r="AD22" s="2" t="s">
        <v>238</v>
      </c>
      <c r="AE22" s="2" t="s">
        <v>253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2749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579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239</v>
      </c>
      <c r="AB23" t="s">
        <v>238</v>
      </c>
      <c r="AC23" t="s">
        <v>238</v>
      </c>
      <c r="AD23" s="2" t="s">
        <v>238</v>
      </c>
      <c r="AE23" s="2" t="s">
        <v>253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2750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642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243</v>
      </c>
      <c r="AB24" t="s">
        <v>238</v>
      </c>
      <c r="AC24" t="s">
        <v>238</v>
      </c>
      <c r="AD24" s="2" t="s">
        <v>238</v>
      </c>
      <c r="AE24" s="2" t="s">
        <v>253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2751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622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245</v>
      </c>
      <c r="AB25" t="s">
        <v>238</v>
      </c>
      <c r="AC25" t="s">
        <v>238</v>
      </c>
      <c r="AD25" s="2" t="s">
        <v>238</v>
      </c>
      <c r="AE25" s="2" t="s">
        <v>253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2752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623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239</v>
      </c>
      <c r="AB26" t="s">
        <v>238</v>
      </c>
      <c r="AC26" t="s">
        <v>238</v>
      </c>
      <c r="AD26" s="2" t="s">
        <v>238</v>
      </c>
      <c r="AE26" s="2" t="s">
        <v>253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2753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698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243</v>
      </c>
      <c r="AB27" t="s">
        <v>238</v>
      </c>
      <c r="AC27" t="s">
        <v>238</v>
      </c>
      <c r="AD27" s="2" t="s">
        <v>238</v>
      </c>
      <c r="AE27" s="2" t="s">
        <v>253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2754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579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239</v>
      </c>
      <c r="AB28" t="s">
        <v>238</v>
      </c>
      <c r="AC28" t="s">
        <v>238</v>
      </c>
      <c r="AD28" s="2" t="s">
        <v>238</v>
      </c>
      <c r="AE28" s="2" t="s">
        <v>253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2755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796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244</v>
      </c>
      <c r="AB29" t="s">
        <v>238</v>
      </c>
      <c r="AC29" t="s">
        <v>238</v>
      </c>
      <c r="AD29" s="2" t="s">
        <v>238</v>
      </c>
      <c r="AE29" s="2" t="s">
        <v>253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2756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623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239</v>
      </c>
      <c r="AB30" t="s">
        <v>238</v>
      </c>
      <c r="AC30" t="s">
        <v>238</v>
      </c>
      <c r="AD30" s="2" t="s">
        <v>238</v>
      </c>
      <c r="AE30" s="2" t="s">
        <v>253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2757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642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243</v>
      </c>
      <c r="AB31" t="s">
        <v>238</v>
      </c>
      <c r="AC31" t="s">
        <v>238</v>
      </c>
      <c r="AD31" s="2" t="s">
        <v>238</v>
      </c>
      <c r="AE31" s="2" t="s">
        <v>253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2758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623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239</v>
      </c>
      <c r="AB32" t="s">
        <v>238</v>
      </c>
      <c r="AC32" t="s">
        <v>238</v>
      </c>
      <c r="AD32" s="2" t="s">
        <v>238</v>
      </c>
      <c r="AE32" s="2" t="s">
        <v>253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2759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580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241</v>
      </c>
      <c r="AB33" t="s">
        <v>238</v>
      </c>
      <c r="AC33" t="s">
        <v>238</v>
      </c>
      <c r="AD33" s="2" t="s">
        <v>238</v>
      </c>
      <c r="AE33" s="2" t="s">
        <v>253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2760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622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245</v>
      </c>
      <c r="AB34" t="s">
        <v>238</v>
      </c>
      <c r="AC34" t="s">
        <v>238</v>
      </c>
      <c r="AD34" s="2" t="s">
        <v>238</v>
      </c>
      <c r="AE34" s="2" t="s">
        <v>253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2761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623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239</v>
      </c>
      <c r="AB35" t="s">
        <v>238</v>
      </c>
      <c r="AC35" t="s">
        <v>238</v>
      </c>
      <c r="AD35" s="2" t="s">
        <v>238</v>
      </c>
      <c r="AE35" s="2" t="s">
        <v>253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2762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625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243</v>
      </c>
      <c r="AB36" t="s">
        <v>238</v>
      </c>
      <c r="AC36" t="s">
        <v>238</v>
      </c>
      <c r="AD36" s="2" t="s">
        <v>238</v>
      </c>
      <c r="AE36" s="2" t="s">
        <v>253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2763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732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243</v>
      </c>
      <c r="AB37" t="s">
        <v>238</v>
      </c>
      <c r="AC37" t="s">
        <v>238</v>
      </c>
      <c r="AD37" s="2" t="s">
        <v>238</v>
      </c>
      <c r="AE37" s="2" t="s">
        <v>253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2764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622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245</v>
      </c>
      <c r="AB38" t="s">
        <v>238</v>
      </c>
      <c r="AC38" t="s">
        <v>238</v>
      </c>
      <c r="AD38" s="2" t="s">
        <v>238</v>
      </c>
      <c r="AE38" s="2" t="s">
        <v>253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2765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731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239</v>
      </c>
      <c r="AB39" t="s">
        <v>238</v>
      </c>
      <c r="AC39" t="s">
        <v>238</v>
      </c>
      <c r="AD39" s="2" t="s">
        <v>238</v>
      </c>
      <c r="AE39" s="2" t="s">
        <v>253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2766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580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241</v>
      </c>
      <c r="AB40" t="s">
        <v>238</v>
      </c>
      <c r="AC40" t="s">
        <v>238</v>
      </c>
      <c r="AD40" s="2" t="s">
        <v>238</v>
      </c>
      <c r="AE40" s="2" t="s">
        <v>253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2767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749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240</v>
      </c>
      <c r="AB41" t="s">
        <v>238</v>
      </c>
      <c r="AC41" t="s">
        <v>238</v>
      </c>
      <c r="AD41" s="2" t="s">
        <v>238</v>
      </c>
      <c r="AE41" s="2" t="s">
        <v>253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2768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587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239</v>
      </c>
      <c r="AB42" t="s">
        <v>238</v>
      </c>
      <c r="AC42" t="s">
        <v>238</v>
      </c>
      <c r="AD42" s="2" t="s">
        <v>238</v>
      </c>
      <c r="AE42" s="2" t="s">
        <v>253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2769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589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245</v>
      </c>
      <c r="AB43" t="s">
        <v>238</v>
      </c>
      <c r="AC43" t="s">
        <v>238</v>
      </c>
      <c r="AD43" s="2" t="s">
        <v>238</v>
      </c>
      <c r="AE43" s="2" t="s">
        <v>253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2770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654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240</v>
      </c>
      <c r="AB44" t="s">
        <v>238</v>
      </c>
      <c r="AC44" t="s">
        <v>238</v>
      </c>
      <c r="AD44" s="2" t="s">
        <v>238</v>
      </c>
      <c r="AE44" s="2" t="s">
        <v>253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2771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787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242</v>
      </c>
      <c r="AB45" t="s">
        <v>238</v>
      </c>
      <c r="AC45" t="s">
        <v>238</v>
      </c>
      <c r="AD45" s="2" t="s">
        <v>238</v>
      </c>
      <c r="AE45" s="2" t="s">
        <v>253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2772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796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244</v>
      </c>
      <c r="AB46" t="s">
        <v>242</v>
      </c>
      <c r="AC46" t="s">
        <v>238</v>
      </c>
      <c r="AD46" s="2" t="s">
        <v>238</v>
      </c>
      <c r="AE46" s="2" t="s">
        <v>253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2773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636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243</v>
      </c>
      <c r="AB47" t="s">
        <v>238</v>
      </c>
      <c r="AC47" t="s">
        <v>238</v>
      </c>
      <c r="AD47" s="2" t="s">
        <v>238</v>
      </c>
      <c r="AE47" s="2" t="s">
        <v>253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3537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622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245</v>
      </c>
      <c r="AB48" t="s">
        <v>238</v>
      </c>
      <c r="AC48" t="s">
        <v>238</v>
      </c>
      <c r="AD48" s="2" t="s">
        <v>238</v>
      </c>
      <c r="AE48" s="2" t="s">
        <v>253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2774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675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240</v>
      </c>
      <c r="AB49" t="s">
        <v>238</v>
      </c>
      <c r="AC49" t="s">
        <v>238</v>
      </c>
      <c r="AD49" s="2" t="s">
        <v>238</v>
      </c>
      <c r="AE49" s="2" t="s">
        <v>253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2775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622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245</v>
      </c>
      <c r="AB50" t="s">
        <v>238</v>
      </c>
      <c r="AC50" t="s">
        <v>238</v>
      </c>
      <c r="AD50" s="2" t="s">
        <v>238</v>
      </c>
      <c r="AE50" s="2" t="s">
        <v>253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2776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641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239</v>
      </c>
      <c r="AB51" t="s">
        <v>238</v>
      </c>
      <c r="AC51" t="s">
        <v>238</v>
      </c>
      <c r="AD51" s="2" t="s">
        <v>238</v>
      </c>
      <c r="AE51" s="2" t="s">
        <v>253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2777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623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239</v>
      </c>
      <c r="AB52" t="s">
        <v>238</v>
      </c>
      <c r="AC52" t="s">
        <v>238</v>
      </c>
      <c r="AD52" s="2" t="s">
        <v>238</v>
      </c>
      <c r="AE52" s="2" t="s">
        <v>253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3554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623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239</v>
      </c>
      <c r="AB53" t="s">
        <v>238</v>
      </c>
      <c r="AC53" t="s">
        <v>238</v>
      </c>
      <c r="AD53" s="2" t="s">
        <v>238</v>
      </c>
      <c r="AE53" s="2" t="s">
        <v>253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2778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766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245</v>
      </c>
      <c r="AB54" t="s">
        <v>238</v>
      </c>
      <c r="AC54" t="s">
        <v>238</v>
      </c>
      <c r="AD54" s="2" t="s">
        <v>238</v>
      </c>
      <c r="AE54" s="2" t="s">
        <v>253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2779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675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240</v>
      </c>
      <c r="AB55" t="s">
        <v>238</v>
      </c>
      <c r="AC55" t="s">
        <v>238</v>
      </c>
      <c r="AD55" s="2" t="s">
        <v>238</v>
      </c>
      <c r="AE55" s="2" t="s">
        <v>253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2780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675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240</v>
      </c>
      <c r="AB56" t="s">
        <v>238</v>
      </c>
      <c r="AC56" t="s">
        <v>238</v>
      </c>
      <c r="AD56" s="2" t="s">
        <v>238</v>
      </c>
      <c r="AE56" s="2" t="s">
        <v>253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2781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675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240</v>
      </c>
      <c r="AB57" t="s">
        <v>238</v>
      </c>
      <c r="AC57" t="s">
        <v>238</v>
      </c>
      <c r="AD57" s="2" t="s">
        <v>238</v>
      </c>
      <c r="AE57" s="2" t="s">
        <v>253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2782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702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242</v>
      </c>
      <c r="AB58" t="s">
        <v>238</v>
      </c>
      <c r="AC58" t="s">
        <v>238</v>
      </c>
      <c r="AD58" s="2" t="s">
        <v>238</v>
      </c>
      <c r="AE58" s="2" t="s">
        <v>253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2783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744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245</v>
      </c>
      <c r="AB59" t="s">
        <v>238</v>
      </c>
      <c r="AC59" t="s">
        <v>238</v>
      </c>
      <c r="AD59" s="2" t="s">
        <v>238</v>
      </c>
      <c r="AE59" s="2" t="s">
        <v>253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2784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579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239</v>
      </c>
      <c r="AB60" t="s">
        <v>238</v>
      </c>
      <c r="AC60" t="s">
        <v>238</v>
      </c>
      <c r="AD60" s="2" t="s">
        <v>238</v>
      </c>
      <c r="AE60" s="2" t="s">
        <v>253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2785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579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239</v>
      </c>
      <c r="AB61" t="s">
        <v>238</v>
      </c>
      <c r="AC61" t="s">
        <v>238</v>
      </c>
      <c r="AD61" s="2" t="s">
        <v>238</v>
      </c>
      <c r="AE61" s="2" t="s">
        <v>253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2786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623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239</v>
      </c>
      <c r="AB62" t="s">
        <v>238</v>
      </c>
      <c r="AC62" t="s">
        <v>238</v>
      </c>
      <c r="AD62" s="2" t="s">
        <v>238</v>
      </c>
      <c r="AE62" s="2" t="s">
        <v>253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2787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761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243</v>
      </c>
      <c r="AB63" t="s">
        <v>238</v>
      </c>
      <c r="AC63" t="s">
        <v>238</v>
      </c>
      <c r="AD63" s="2" t="s">
        <v>238</v>
      </c>
      <c r="AE63" s="2" t="s">
        <v>253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2788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796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244</v>
      </c>
      <c r="AB64" t="s">
        <v>238</v>
      </c>
      <c r="AC64" t="s">
        <v>238</v>
      </c>
      <c r="AD64" s="2" t="s">
        <v>238</v>
      </c>
      <c r="AE64" s="2" t="s">
        <v>253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2789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796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244</v>
      </c>
      <c r="AB65" t="s">
        <v>238</v>
      </c>
      <c r="AC65" t="s">
        <v>238</v>
      </c>
      <c r="AD65" s="2" t="s">
        <v>238</v>
      </c>
      <c r="AE65" s="2" t="s">
        <v>253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2790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587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12.65</v>
      </c>
      <c r="U66" s="24">
        <f>IFERROR(PROPERTIES[[#This Row],[TE_STARTING_KN]]/(PROPERTIES[[#This Row],[WEIGHT]]*9.81),0)</f>
        <v>2.1491675161399933E-2</v>
      </c>
      <c r="V66" s="24">
        <v>0</v>
      </c>
      <c r="W66" s="21">
        <f>ROUND(IF(IFERROR(PROPERTIES[[#This Row],[TE_COEFFICIENT_CALC]],0)=0,PROPERTIES[[#This Row],[TE_COEFFICIENT_MANUAL]],PROPERTIES[[#This Row],[TE_COEFFICIENT_CALC]]),3)</f>
        <v>2.1000000000000001E-2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239</v>
      </c>
      <c r="AB66" t="s">
        <v>238</v>
      </c>
      <c r="AC66" t="s">
        <v>238</v>
      </c>
      <c r="AD66" s="2" t="s">
        <v>238</v>
      </c>
      <c r="AE66" s="2" t="s">
        <v>253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2791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796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244</v>
      </c>
      <c r="AB67" t="s">
        <v>238</v>
      </c>
      <c r="AC67" t="s">
        <v>238</v>
      </c>
      <c r="AD67" s="2" t="s">
        <v>238</v>
      </c>
      <c r="AE67" s="2" t="s">
        <v>253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2792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609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239</v>
      </c>
      <c r="AB68" t="s">
        <v>238</v>
      </c>
      <c r="AC68" t="s">
        <v>238</v>
      </c>
      <c r="AD68" s="2" t="s">
        <v>238</v>
      </c>
      <c r="AE68" s="2" t="s">
        <v>253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2793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796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244</v>
      </c>
      <c r="AB69" t="s">
        <v>238</v>
      </c>
      <c r="AC69" t="s">
        <v>238</v>
      </c>
      <c r="AD69" s="2" t="s">
        <v>238</v>
      </c>
      <c r="AE69" s="2" t="s">
        <v>253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2794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796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244</v>
      </c>
      <c r="AB70" t="s">
        <v>238</v>
      </c>
      <c r="AC70" t="s">
        <v>238</v>
      </c>
      <c r="AD70" s="2" t="s">
        <v>238</v>
      </c>
      <c r="AE70" s="2" t="s">
        <v>253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2795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665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245</v>
      </c>
      <c r="AB71" t="s">
        <v>238</v>
      </c>
      <c r="AC71" t="s">
        <v>238</v>
      </c>
      <c r="AD71" s="2" t="s">
        <v>238</v>
      </c>
      <c r="AE71" s="2" t="s">
        <v>253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2796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579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239</v>
      </c>
      <c r="AB72" t="s">
        <v>238</v>
      </c>
      <c r="AC72" t="s">
        <v>238</v>
      </c>
      <c r="AD72" s="2" t="s">
        <v>238</v>
      </c>
      <c r="AE72" s="2" t="s">
        <v>253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2797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642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243</v>
      </c>
      <c r="AB73" t="s">
        <v>238</v>
      </c>
      <c r="AC73" t="s">
        <v>238</v>
      </c>
      <c r="AD73" s="2" t="s">
        <v>238</v>
      </c>
      <c r="AE73" s="2" t="s">
        <v>253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2798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609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239</v>
      </c>
      <c r="AB74" t="s">
        <v>238</v>
      </c>
      <c r="AC74" t="s">
        <v>238</v>
      </c>
      <c r="AD74" s="2" t="s">
        <v>238</v>
      </c>
      <c r="AE74" s="2" t="s">
        <v>253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2799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609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239</v>
      </c>
      <c r="AB75" t="s">
        <v>238</v>
      </c>
      <c r="AC75" t="s">
        <v>238</v>
      </c>
      <c r="AD75" s="2" t="s">
        <v>238</v>
      </c>
      <c r="AE75" s="2" t="s">
        <v>253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2800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579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239</v>
      </c>
      <c r="AB76" t="s">
        <v>238</v>
      </c>
      <c r="AC76" t="s">
        <v>238</v>
      </c>
      <c r="AD76" s="2" t="s">
        <v>238</v>
      </c>
      <c r="AE76" s="2" t="s">
        <v>253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2801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736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241</v>
      </c>
      <c r="AB77" t="s">
        <v>238</v>
      </c>
      <c r="AC77" t="s">
        <v>238</v>
      </c>
      <c r="AD77" s="2" t="s">
        <v>238</v>
      </c>
      <c r="AE77" s="2" t="s">
        <v>253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3533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663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245</v>
      </c>
      <c r="AB78" t="s">
        <v>238</v>
      </c>
      <c r="AC78" t="s">
        <v>238</v>
      </c>
      <c r="AD78" s="2" t="s">
        <v>238</v>
      </c>
      <c r="AE78" s="2" t="s">
        <v>253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2802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675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240</v>
      </c>
      <c r="AB79" t="s">
        <v>238</v>
      </c>
      <c r="AC79" t="s">
        <v>238</v>
      </c>
      <c r="AD79" s="2" t="s">
        <v>238</v>
      </c>
      <c r="AE79" s="2" t="s">
        <v>253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2803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577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246</v>
      </c>
      <c r="AB80" t="s">
        <v>238</v>
      </c>
      <c r="AC80" t="s">
        <v>238</v>
      </c>
      <c r="AD80" s="2" t="s">
        <v>238</v>
      </c>
      <c r="AE80" s="2" t="s">
        <v>253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2804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641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239</v>
      </c>
      <c r="AB81" t="s">
        <v>238</v>
      </c>
      <c r="AC81" t="s">
        <v>238</v>
      </c>
      <c r="AD81" s="2" t="s">
        <v>238</v>
      </c>
      <c r="AE81" s="2" t="s">
        <v>253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3556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641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239</v>
      </c>
      <c r="AB82" t="s">
        <v>238</v>
      </c>
      <c r="AC82" t="s">
        <v>238</v>
      </c>
      <c r="AD82" s="2" t="s">
        <v>238</v>
      </c>
      <c r="AE82" s="2" t="s">
        <v>253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2805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642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243</v>
      </c>
      <c r="AB83" t="s">
        <v>238</v>
      </c>
      <c r="AC83" t="s">
        <v>238</v>
      </c>
      <c r="AD83" s="2" t="s">
        <v>238</v>
      </c>
      <c r="AE83" s="2" t="s">
        <v>253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2806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642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243</v>
      </c>
      <c r="AB84" t="s">
        <v>238</v>
      </c>
      <c r="AC84" t="s">
        <v>238</v>
      </c>
      <c r="AD84" s="2" t="s">
        <v>238</v>
      </c>
      <c r="AE84" s="2" t="s">
        <v>253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2807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731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239</v>
      </c>
      <c r="AB85" t="s">
        <v>238</v>
      </c>
      <c r="AC85" t="s">
        <v>238</v>
      </c>
      <c r="AD85" s="2" t="s">
        <v>238</v>
      </c>
      <c r="AE85" s="2" t="s">
        <v>253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2808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796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244</v>
      </c>
      <c r="AB86" t="s">
        <v>238</v>
      </c>
      <c r="AC86" t="s">
        <v>238</v>
      </c>
      <c r="AD86" s="2" t="s">
        <v>238</v>
      </c>
      <c r="AE86" s="2" t="s">
        <v>253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2809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623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245</v>
      </c>
      <c r="AB87" t="s">
        <v>238</v>
      </c>
      <c r="AC87" t="s">
        <v>238</v>
      </c>
      <c r="AD87" s="2" t="s">
        <v>238</v>
      </c>
      <c r="AE87" s="2" t="s">
        <v>253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2810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642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243</v>
      </c>
      <c r="AB88" t="s">
        <v>238</v>
      </c>
      <c r="AC88" t="s">
        <v>238</v>
      </c>
      <c r="AD88" s="2" t="s">
        <v>238</v>
      </c>
      <c r="AE88" s="2" t="s">
        <v>253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2811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755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2016</v>
      </c>
      <c r="AB89" t="s">
        <v>238</v>
      </c>
      <c r="AC89" t="s">
        <v>238</v>
      </c>
      <c r="AD89" s="2" t="s">
        <v>238</v>
      </c>
      <c r="AE89" s="2" t="s">
        <v>253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2812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642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243</v>
      </c>
      <c r="AB90" t="s">
        <v>238</v>
      </c>
      <c r="AC90" t="s">
        <v>238</v>
      </c>
      <c r="AD90" s="2" t="s">
        <v>238</v>
      </c>
      <c r="AE90" s="2" t="s">
        <v>253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2813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604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244</v>
      </c>
      <c r="AB91" t="s">
        <v>238</v>
      </c>
      <c r="AC91" t="s">
        <v>238</v>
      </c>
      <c r="AD91" s="2" t="s">
        <v>238</v>
      </c>
      <c r="AE91" s="2" t="s">
        <v>253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2814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625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243</v>
      </c>
      <c r="AB92" t="s">
        <v>238</v>
      </c>
      <c r="AC92" t="s">
        <v>238</v>
      </c>
      <c r="AD92" s="2" t="s">
        <v>238</v>
      </c>
      <c r="AE92" s="2" t="s">
        <v>253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2815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623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248</v>
      </c>
      <c r="AB93" t="s">
        <v>247</v>
      </c>
      <c r="AC93" t="s">
        <v>238</v>
      </c>
      <c r="AD93" s="2" t="s">
        <v>238</v>
      </c>
      <c r="AE93" s="2" t="s">
        <v>253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2816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642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243</v>
      </c>
      <c r="AB94" t="s">
        <v>238</v>
      </c>
      <c r="AC94" t="s">
        <v>238</v>
      </c>
      <c r="AD94" s="2" t="s">
        <v>238</v>
      </c>
      <c r="AE94" s="2" t="s">
        <v>253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2817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810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242</v>
      </c>
      <c r="AB95" t="s">
        <v>238</v>
      </c>
      <c r="AC95" t="s">
        <v>238</v>
      </c>
      <c r="AD95" s="2" t="s">
        <v>238</v>
      </c>
      <c r="AE95" s="2" t="s">
        <v>253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2818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755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2016</v>
      </c>
      <c r="AB96" t="s">
        <v>238</v>
      </c>
      <c r="AC96" t="s">
        <v>238</v>
      </c>
      <c r="AD96" s="2" t="s">
        <v>238</v>
      </c>
      <c r="AE96" s="2" t="s">
        <v>253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2819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641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239</v>
      </c>
      <c r="AB97" t="s">
        <v>238</v>
      </c>
      <c r="AC97" t="s">
        <v>238</v>
      </c>
      <c r="AD97" s="2" t="s">
        <v>238</v>
      </c>
      <c r="AE97" s="2" t="s">
        <v>253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2820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675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240</v>
      </c>
      <c r="AB98" t="s">
        <v>238</v>
      </c>
      <c r="AC98" t="s">
        <v>238</v>
      </c>
      <c r="AD98" s="2" t="s">
        <v>238</v>
      </c>
      <c r="AE98" s="2" t="s">
        <v>253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2821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744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245</v>
      </c>
      <c r="AB99" t="s">
        <v>238</v>
      </c>
      <c r="AC99" t="s">
        <v>238</v>
      </c>
      <c r="AD99" s="2" t="s">
        <v>238</v>
      </c>
      <c r="AE99" s="2" t="s">
        <v>253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2822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609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239</v>
      </c>
      <c r="AB100" t="s">
        <v>238</v>
      </c>
      <c r="AC100" t="s">
        <v>238</v>
      </c>
      <c r="AD100" s="2" t="s">
        <v>238</v>
      </c>
      <c r="AE100" s="2" t="s">
        <v>253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2823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796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244</v>
      </c>
      <c r="AB101" t="s">
        <v>238</v>
      </c>
      <c r="AC101" t="s">
        <v>238</v>
      </c>
      <c r="AD101" s="2" t="s">
        <v>238</v>
      </c>
      <c r="AE101" s="2" t="s">
        <v>253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2824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731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239</v>
      </c>
      <c r="AB102" t="s">
        <v>238</v>
      </c>
      <c r="AC102" t="s">
        <v>238</v>
      </c>
      <c r="AD102" s="2" t="s">
        <v>238</v>
      </c>
      <c r="AE102" s="2" t="s">
        <v>253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2825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642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243</v>
      </c>
      <c r="AB103" t="s">
        <v>238</v>
      </c>
      <c r="AC103" t="s">
        <v>238</v>
      </c>
      <c r="AD103" s="2" t="s">
        <v>238</v>
      </c>
      <c r="AE103" s="2" t="s">
        <v>253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2826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580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241</v>
      </c>
      <c r="AB104" t="s">
        <v>238</v>
      </c>
      <c r="AC104" t="s">
        <v>238</v>
      </c>
      <c r="AD104" s="2" t="s">
        <v>238</v>
      </c>
      <c r="AE104" s="2" t="s">
        <v>253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2827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796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244</v>
      </c>
      <c r="AB105" t="s">
        <v>238</v>
      </c>
      <c r="AC105" t="s">
        <v>238</v>
      </c>
      <c r="AD105" s="2" t="s">
        <v>238</v>
      </c>
      <c r="AE105" s="2" t="s">
        <v>253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2828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731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239</v>
      </c>
      <c r="AB106" t="s">
        <v>238</v>
      </c>
      <c r="AC106" t="s">
        <v>238</v>
      </c>
      <c r="AD106" s="2" t="s">
        <v>238</v>
      </c>
      <c r="AE106" s="2" t="s">
        <v>253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2829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810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242</v>
      </c>
      <c r="AB107" t="s">
        <v>238</v>
      </c>
      <c r="AC107" t="s">
        <v>238</v>
      </c>
      <c r="AD107" s="2" t="s">
        <v>238</v>
      </c>
      <c r="AE107" s="2" t="s">
        <v>253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2830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580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241</v>
      </c>
      <c r="AB108" t="s">
        <v>238</v>
      </c>
      <c r="AC108" t="s">
        <v>238</v>
      </c>
      <c r="AD108" s="2" t="s">
        <v>238</v>
      </c>
      <c r="AE108" s="2" t="s">
        <v>253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2831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604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244</v>
      </c>
      <c r="AB109" t="s">
        <v>238</v>
      </c>
      <c r="AC109" t="s">
        <v>238</v>
      </c>
      <c r="AD109" s="2" t="s">
        <v>238</v>
      </c>
      <c r="AE109" s="2" t="s">
        <v>253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2832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810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242</v>
      </c>
      <c r="AB110" t="s">
        <v>238</v>
      </c>
      <c r="AC110" t="s">
        <v>238</v>
      </c>
      <c r="AD110" s="2" t="s">
        <v>238</v>
      </c>
      <c r="AE110" s="2" t="s">
        <v>253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2833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634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240</v>
      </c>
      <c r="AB111" t="s">
        <v>238</v>
      </c>
      <c r="AC111" t="s">
        <v>238</v>
      </c>
      <c r="AD111" s="2" t="s">
        <v>238</v>
      </c>
      <c r="AE111" s="2" t="s">
        <v>253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2834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623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239</v>
      </c>
      <c r="AB112" t="s">
        <v>238</v>
      </c>
      <c r="AC112" t="s">
        <v>238</v>
      </c>
      <c r="AD112" s="2" t="s">
        <v>238</v>
      </c>
      <c r="AE112" s="2" t="s">
        <v>253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2835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623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239</v>
      </c>
      <c r="AB113" t="s">
        <v>238</v>
      </c>
      <c r="AC113" t="s">
        <v>238</v>
      </c>
      <c r="AD113" s="2" t="s">
        <v>238</v>
      </c>
      <c r="AE113" s="2" t="s">
        <v>253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2836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732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243</v>
      </c>
      <c r="AB114" t="s">
        <v>238</v>
      </c>
      <c r="AC114" t="s">
        <v>238</v>
      </c>
      <c r="AD114" s="2" t="s">
        <v>238</v>
      </c>
      <c r="AE114" s="2" t="s">
        <v>253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2837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796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244</v>
      </c>
      <c r="AB115" t="s">
        <v>238</v>
      </c>
      <c r="AC115" t="s">
        <v>238</v>
      </c>
      <c r="AD115" s="2" t="s">
        <v>238</v>
      </c>
      <c r="AE115" s="2" t="s">
        <v>253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2838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731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239</v>
      </c>
      <c r="AB116" t="s">
        <v>238</v>
      </c>
      <c r="AC116" t="s">
        <v>238</v>
      </c>
      <c r="AD116" s="2" t="s">
        <v>238</v>
      </c>
      <c r="AE116" s="2" t="s">
        <v>253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2839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810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242</v>
      </c>
      <c r="AB117" t="s">
        <v>238</v>
      </c>
      <c r="AC117" t="s">
        <v>238</v>
      </c>
      <c r="AD117" s="2" t="s">
        <v>238</v>
      </c>
      <c r="AE117" s="2" t="s">
        <v>253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2840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725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242</v>
      </c>
      <c r="AB118" t="s">
        <v>238</v>
      </c>
      <c r="AC118" t="s">
        <v>238</v>
      </c>
      <c r="AD118" s="2" t="s">
        <v>238</v>
      </c>
      <c r="AE118" s="2" t="s">
        <v>253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2841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642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243</v>
      </c>
      <c r="AB119" t="s">
        <v>238</v>
      </c>
      <c r="AC119" t="s">
        <v>238</v>
      </c>
      <c r="AD119" s="2" t="s">
        <v>238</v>
      </c>
      <c r="AE119" s="2" t="s">
        <v>253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2842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623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239</v>
      </c>
      <c r="AB120" t="s">
        <v>238</v>
      </c>
      <c r="AC120" t="s">
        <v>238</v>
      </c>
      <c r="AD120" s="2" t="s">
        <v>238</v>
      </c>
      <c r="AE120" s="2" t="s">
        <v>253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2843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587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239</v>
      </c>
      <c r="AB121" t="s">
        <v>238</v>
      </c>
      <c r="AC121" t="s">
        <v>238</v>
      </c>
      <c r="AD121" s="2" t="s">
        <v>238</v>
      </c>
      <c r="AE121" s="2" t="s">
        <v>253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2844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667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243</v>
      </c>
      <c r="AB122" t="s">
        <v>238</v>
      </c>
      <c r="AC122" t="s">
        <v>238</v>
      </c>
      <c r="AD122" s="2" t="s">
        <v>238</v>
      </c>
      <c r="AE122" s="2" t="s">
        <v>253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2845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796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244</v>
      </c>
      <c r="AB123" t="s">
        <v>238</v>
      </c>
      <c r="AC123" t="s">
        <v>238</v>
      </c>
      <c r="AD123" s="2" t="s">
        <v>238</v>
      </c>
      <c r="AE123" s="2" t="s">
        <v>253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3538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604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244</v>
      </c>
      <c r="AB124" t="s">
        <v>238</v>
      </c>
      <c r="AC124" t="s">
        <v>238</v>
      </c>
      <c r="AD124" s="2" t="s">
        <v>238</v>
      </c>
      <c r="AE124" s="2" t="s">
        <v>253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2846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670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247</v>
      </c>
      <c r="AB125" t="s">
        <v>238</v>
      </c>
      <c r="AC125" t="s">
        <v>238</v>
      </c>
      <c r="AD125" s="2" t="s">
        <v>238</v>
      </c>
      <c r="AE125" s="2" t="s">
        <v>253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2847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672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247</v>
      </c>
      <c r="AB126" t="s">
        <v>238</v>
      </c>
      <c r="AC126" t="s">
        <v>238</v>
      </c>
      <c r="AD126" s="2" t="s">
        <v>238</v>
      </c>
      <c r="AE126" s="2" t="s">
        <v>253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2848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642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242</v>
      </c>
      <c r="AB127" t="s">
        <v>2015</v>
      </c>
      <c r="AC127" t="s">
        <v>238</v>
      </c>
      <c r="AD127" s="2" t="s">
        <v>238</v>
      </c>
      <c r="AE127" s="2" t="s">
        <v>253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2849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642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243</v>
      </c>
      <c r="AB128" t="s">
        <v>238</v>
      </c>
      <c r="AC128" t="s">
        <v>238</v>
      </c>
      <c r="AD128" s="2" t="s">
        <v>238</v>
      </c>
      <c r="AE128" s="2" t="s">
        <v>253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2850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580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0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241</v>
      </c>
      <c r="AB129" t="s">
        <v>238</v>
      </c>
      <c r="AC129" t="s">
        <v>238</v>
      </c>
      <c r="AD129" s="2" t="s">
        <v>238</v>
      </c>
      <c r="AE129" s="2" t="s">
        <v>253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2851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623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239</v>
      </c>
      <c r="AB130" t="s">
        <v>238</v>
      </c>
      <c r="AC130" t="s">
        <v>238</v>
      </c>
      <c r="AD130" s="2" t="s">
        <v>238</v>
      </c>
      <c r="AE130" s="2" t="s">
        <v>253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2852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623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239</v>
      </c>
      <c r="AB131" t="s">
        <v>238</v>
      </c>
      <c r="AC131" t="s">
        <v>238</v>
      </c>
      <c r="AD131" s="2" t="s">
        <v>238</v>
      </c>
      <c r="AE131" s="2" t="s">
        <v>253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2853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736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241</v>
      </c>
      <c r="AB132" t="s">
        <v>238</v>
      </c>
      <c r="AC132" t="s">
        <v>238</v>
      </c>
      <c r="AD132" s="2" t="s">
        <v>238</v>
      </c>
      <c r="AE132" s="2" t="s">
        <v>253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2854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580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241</v>
      </c>
      <c r="AB133" t="s">
        <v>238</v>
      </c>
      <c r="AC133" t="s">
        <v>238</v>
      </c>
      <c r="AD133" s="2" t="s">
        <v>238</v>
      </c>
      <c r="AE133" s="2" t="s">
        <v>253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2855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580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0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241</v>
      </c>
      <c r="AB134" t="s">
        <v>238</v>
      </c>
      <c r="AC134" t="s">
        <v>238</v>
      </c>
      <c r="AD134" s="2" t="s">
        <v>238</v>
      </c>
      <c r="AE134" s="2" t="s">
        <v>253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2856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580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241</v>
      </c>
      <c r="AB135" t="s">
        <v>238</v>
      </c>
      <c r="AC135" t="s">
        <v>238</v>
      </c>
      <c r="AD135" s="2" t="s">
        <v>238</v>
      </c>
      <c r="AE135" s="2" t="s">
        <v>253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2857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797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246</v>
      </c>
      <c r="AB136" t="s">
        <v>238</v>
      </c>
      <c r="AC136" t="s">
        <v>238</v>
      </c>
      <c r="AD136" s="2" t="s">
        <v>238</v>
      </c>
      <c r="AE136" s="2" t="s">
        <v>253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2858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577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246</v>
      </c>
      <c r="AB137" t="s">
        <v>238</v>
      </c>
      <c r="AC137" t="s">
        <v>238</v>
      </c>
      <c r="AD137" s="2" t="s">
        <v>238</v>
      </c>
      <c r="AE137" s="2" t="s">
        <v>253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2859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810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242</v>
      </c>
      <c r="AB138" t="s">
        <v>238</v>
      </c>
      <c r="AC138" t="s">
        <v>238</v>
      </c>
      <c r="AD138" s="2" t="s">
        <v>238</v>
      </c>
      <c r="AE138" s="2" t="s">
        <v>253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2860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724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242</v>
      </c>
      <c r="AB139" t="s">
        <v>238</v>
      </c>
      <c r="AC139" t="s">
        <v>238</v>
      </c>
      <c r="AD139" s="2" t="s">
        <v>238</v>
      </c>
      <c r="AE139" s="2" t="s">
        <v>253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2861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633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242</v>
      </c>
      <c r="AB140" t="s">
        <v>238</v>
      </c>
      <c r="AC140" t="s">
        <v>238</v>
      </c>
      <c r="AD140" s="2" t="s">
        <v>238</v>
      </c>
      <c r="AE140" s="2" t="s">
        <v>253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2862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680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242</v>
      </c>
      <c r="AB141" t="s">
        <v>238</v>
      </c>
      <c r="AC141" t="s">
        <v>238</v>
      </c>
      <c r="AD141" s="2" t="s">
        <v>238</v>
      </c>
      <c r="AE141" s="2" t="s">
        <v>253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2863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680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242</v>
      </c>
      <c r="AB142" t="s">
        <v>238</v>
      </c>
      <c r="AC142" t="s">
        <v>238</v>
      </c>
      <c r="AD142" s="2" t="s">
        <v>238</v>
      </c>
      <c r="AE142" s="2" t="s">
        <v>253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2864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812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242</v>
      </c>
      <c r="AB143" t="s">
        <v>238</v>
      </c>
      <c r="AC143" t="s">
        <v>238</v>
      </c>
      <c r="AD143" s="2" t="s">
        <v>238</v>
      </c>
      <c r="AE143" s="2" t="s">
        <v>253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2865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810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242</v>
      </c>
      <c r="AB144" t="s">
        <v>238</v>
      </c>
      <c r="AC144" t="s">
        <v>238</v>
      </c>
      <c r="AD144" s="2" t="s">
        <v>238</v>
      </c>
      <c r="AE144" s="2" t="s">
        <v>253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2866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680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242</v>
      </c>
      <c r="AB145" t="s">
        <v>238</v>
      </c>
      <c r="AC145" t="s">
        <v>238</v>
      </c>
      <c r="AD145" s="2" t="s">
        <v>238</v>
      </c>
      <c r="AE145" s="2" t="s">
        <v>253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2867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670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247</v>
      </c>
      <c r="AB146" t="s">
        <v>238</v>
      </c>
      <c r="AC146" t="s">
        <v>238</v>
      </c>
      <c r="AD146" s="2" t="s">
        <v>238</v>
      </c>
      <c r="AE146" s="2" t="s">
        <v>253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2868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670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247</v>
      </c>
      <c r="AB147" t="s">
        <v>238</v>
      </c>
      <c r="AC147" t="s">
        <v>238</v>
      </c>
      <c r="AD147" s="2" t="s">
        <v>238</v>
      </c>
      <c r="AE147" s="2" t="s">
        <v>253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2869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614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247</v>
      </c>
      <c r="AB148" t="s">
        <v>238</v>
      </c>
      <c r="AC148" t="s">
        <v>238</v>
      </c>
      <c r="AD148" s="2" t="s">
        <v>238</v>
      </c>
      <c r="AE148" s="2" t="s">
        <v>253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2870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755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2016</v>
      </c>
      <c r="AB149" t="s">
        <v>238</v>
      </c>
      <c r="AC149" t="s">
        <v>238</v>
      </c>
      <c r="AD149" s="2" t="s">
        <v>238</v>
      </c>
      <c r="AE149" s="2" t="s">
        <v>253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2871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755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2016</v>
      </c>
      <c r="AB150" t="s">
        <v>238</v>
      </c>
      <c r="AC150" t="s">
        <v>238</v>
      </c>
      <c r="AD150" s="2" t="s">
        <v>238</v>
      </c>
      <c r="AE150" s="2" t="s">
        <v>253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2872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668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247</v>
      </c>
      <c r="AB151" t="s">
        <v>238</v>
      </c>
      <c r="AC151" t="s">
        <v>238</v>
      </c>
      <c r="AD151" s="2" t="s">
        <v>238</v>
      </c>
      <c r="AE151" s="2" t="s">
        <v>253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2873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675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240</v>
      </c>
      <c r="AB152" t="s">
        <v>238</v>
      </c>
      <c r="AC152" t="s">
        <v>238</v>
      </c>
      <c r="AD152" s="2" t="s">
        <v>238</v>
      </c>
      <c r="AE152" s="2" t="s">
        <v>253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2874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675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240</v>
      </c>
      <c r="AB153" t="s">
        <v>238</v>
      </c>
      <c r="AC153" t="s">
        <v>238</v>
      </c>
      <c r="AD153" s="2" t="s">
        <v>238</v>
      </c>
      <c r="AE153" s="2" t="s">
        <v>253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2875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654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240</v>
      </c>
      <c r="AB154" t="s">
        <v>238</v>
      </c>
      <c r="AC154" t="s">
        <v>238</v>
      </c>
      <c r="AD154" s="2" t="s">
        <v>238</v>
      </c>
      <c r="AE154" s="2" t="s">
        <v>253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2876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573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240</v>
      </c>
      <c r="AB155" t="s">
        <v>238</v>
      </c>
      <c r="AC155" t="s">
        <v>238</v>
      </c>
      <c r="AD155" s="2" t="s">
        <v>238</v>
      </c>
      <c r="AE155" s="2" t="s">
        <v>253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3558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634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240</v>
      </c>
      <c r="AB156" t="s">
        <v>238</v>
      </c>
      <c r="AC156" t="s">
        <v>238</v>
      </c>
      <c r="AD156" s="2" t="s">
        <v>238</v>
      </c>
      <c r="AE156" s="2" t="s">
        <v>253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2877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622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245</v>
      </c>
      <c r="AB157" t="s">
        <v>238</v>
      </c>
      <c r="AC157" t="s">
        <v>238</v>
      </c>
      <c r="AD157" s="2" t="s">
        <v>238</v>
      </c>
      <c r="AE157" s="2" t="s">
        <v>253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2878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744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245</v>
      </c>
      <c r="AB158" t="s">
        <v>238</v>
      </c>
      <c r="AC158" t="s">
        <v>238</v>
      </c>
      <c r="AD158" s="2" t="s">
        <v>238</v>
      </c>
      <c r="AE158" s="2" t="s">
        <v>253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2879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663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245</v>
      </c>
      <c r="AB159" t="s">
        <v>238</v>
      </c>
      <c r="AC159" t="s">
        <v>238</v>
      </c>
      <c r="AD159" s="2" t="s">
        <v>238</v>
      </c>
      <c r="AE159" s="2" t="s">
        <v>253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2880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665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245</v>
      </c>
      <c r="AB160" t="s">
        <v>238</v>
      </c>
      <c r="AC160" t="s">
        <v>238</v>
      </c>
      <c r="AD160" s="2" t="s">
        <v>238</v>
      </c>
      <c r="AE160" s="2" t="s">
        <v>253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2881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622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245</v>
      </c>
      <c r="AB161" t="s">
        <v>238</v>
      </c>
      <c r="AC161" t="s">
        <v>238</v>
      </c>
      <c r="AD161" s="2" t="s">
        <v>238</v>
      </c>
      <c r="AE161" s="2" t="s">
        <v>253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2882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744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5</v>
      </c>
      <c r="AA162" t="s">
        <v>245</v>
      </c>
      <c r="AB162" t="s">
        <v>247</v>
      </c>
      <c r="AC162" t="s">
        <v>238</v>
      </c>
      <c r="AD162" s="2" t="s">
        <v>238</v>
      </c>
      <c r="AE162" s="2" t="s">
        <v>253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2883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579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239</v>
      </c>
      <c r="AB163" t="s">
        <v>238</v>
      </c>
      <c r="AC163" t="s">
        <v>238</v>
      </c>
      <c r="AD163" s="2" t="s">
        <v>238</v>
      </c>
      <c r="AE163" s="2" t="s">
        <v>253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2884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796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244</v>
      </c>
      <c r="AB164" t="s">
        <v>238</v>
      </c>
      <c r="AC164" t="s">
        <v>238</v>
      </c>
      <c r="AD164" s="2" t="s">
        <v>238</v>
      </c>
      <c r="AE164" s="2" t="s">
        <v>253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2885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667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243</v>
      </c>
      <c r="AB165" t="s">
        <v>238</v>
      </c>
      <c r="AC165" t="s">
        <v>238</v>
      </c>
      <c r="AD165" s="2" t="s">
        <v>238</v>
      </c>
      <c r="AE165" s="2" t="s">
        <v>253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2886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796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244</v>
      </c>
      <c r="AB166" t="s">
        <v>238</v>
      </c>
      <c r="AC166" t="s">
        <v>238</v>
      </c>
      <c r="AD166" s="2" t="s">
        <v>238</v>
      </c>
      <c r="AE166" s="2" t="s">
        <v>253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2887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577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246</v>
      </c>
      <c r="AB167" t="s">
        <v>238</v>
      </c>
      <c r="AC167" t="s">
        <v>238</v>
      </c>
      <c r="AD167" s="2" t="s">
        <v>238</v>
      </c>
      <c r="AE167" s="2" t="s">
        <v>253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2888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580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241</v>
      </c>
      <c r="AB168" t="s">
        <v>238</v>
      </c>
      <c r="AC168" t="s">
        <v>238</v>
      </c>
      <c r="AD168" s="2" t="s">
        <v>238</v>
      </c>
      <c r="AE168" s="2" t="s">
        <v>253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2889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587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239</v>
      </c>
      <c r="AB169" t="s">
        <v>238</v>
      </c>
      <c r="AC169" t="s">
        <v>238</v>
      </c>
      <c r="AD169" s="2" t="s">
        <v>238</v>
      </c>
      <c r="AE169" s="2" t="s">
        <v>253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2890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612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246</v>
      </c>
      <c r="AB170" t="s">
        <v>238</v>
      </c>
      <c r="AC170" t="s">
        <v>238</v>
      </c>
      <c r="AD170" s="2" t="s">
        <v>238</v>
      </c>
      <c r="AE170" s="2" t="s">
        <v>253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2891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614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247</v>
      </c>
      <c r="AB171" t="s">
        <v>238</v>
      </c>
      <c r="AC171" t="s">
        <v>238</v>
      </c>
      <c r="AD171" s="2" t="s">
        <v>238</v>
      </c>
      <c r="AE171" s="2" t="s">
        <v>253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2892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623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248</v>
      </c>
      <c r="AB172" t="s">
        <v>238</v>
      </c>
      <c r="AC172" t="s">
        <v>238</v>
      </c>
      <c r="AD172" s="2" t="s">
        <v>238</v>
      </c>
      <c r="AE172" s="2" t="s">
        <v>253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2893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796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244</v>
      </c>
      <c r="AB173" t="s">
        <v>238</v>
      </c>
      <c r="AC173" t="s">
        <v>238</v>
      </c>
      <c r="AD173" s="2" t="s">
        <v>238</v>
      </c>
      <c r="AE173" s="2" t="s">
        <v>253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2894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731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239</v>
      </c>
      <c r="AB174" t="s">
        <v>238</v>
      </c>
      <c r="AC174" t="s">
        <v>238</v>
      </c>
      <c r="AD174" s="2" t="s">
        <v>238</v>
      </c>
      <c r="AE174" s="2" t="s">
        <v>253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2895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623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239</v>
      </c>
      <c r="AB175" t="s">
        <v>238</v>
      </c>
      <c r="AC175" t="s">
        <v>238</v>
      </c>
      <c r="AD175" s="2" t="s">
        <v>238</v>
      </c>
      <c r="AE175" s="2" t="s">
        <v>253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2896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609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239</v>
      </c>
      <c r="AB176" t="s">
        <v>238</v>
      </c>
      <c r="AC176" t="s">
        <v>238</v>
      </c>
      <c r="AD176" s="2" t="s">
        <v>238</v>
      </c>
      <c r="AE176" s="2" t="s">
        <v>253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2897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580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2012</v>
      </c>
      <c r="AB177" t="s">
        <v>249</v>
      </c>
      <c r="AC177" t="s">
        <v>2015</v>
      </c>
      <c r="AD177" s="2" t="s">
        <v>2015</v>
      </c>
      <c r="AE177" s="2" t="s">
        <v>253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2898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796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244</v>
      </c>
      <c r="AB178" t="s">
        <v>241</v>
      </c>
      <c r="AC178" t="s">
        <v>238</v>
      </c>
      <c r="AD178" s="2" t="s">
        <v>238</v>
      </c>
      <c r="AE178" s="2" t="s">
        <v>253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2899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796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244</v>
      </c>
      <c r="AB179" t="s">
        <v>238</v>
      </c>
      <c r="AC179" t="s">
        <v>238</v>
      </c>
      <c r="AD179" s="2" t="s">
        <v>238</v>
      </c>
      <c r="AE179" s="2" t="s">
        <v>253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2900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796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244</v>
      </c>
      <c r="AB180" t="s">
        <v>238</v>
      </c>
      <c r="AC180" t="s">
        <v>238</v>
      </c>
      <c r="AD180" s="2" t="s">
        <v>238</v>
      </c>
      <c r="AE180" s="2" t="s">
        <v>253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597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249</v>
      </c>
      <c r="AB181" t="s">
        <v>240</v>
      </c>
      <c r="AC181" t="s">
        <v>238</v>
      </c>
      <c r="AD181" s="2" t="s">
        <v>238</v>
      </c>
      <c r="AE181" s="2" t="s">
        <v>253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731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2015</v>
      </c>
      <c r="AB182" t="s">
        <v>238</v>
      </c>
      <c r="AC182" t="s">
        <v>238</v>
      </c>
      <c r="AD182" s="2" t="s">
        <v>238</v>
      </c>
      <c r="AE182" s="2" t="s">
        <v>253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796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244</v>
      </c>
      <c r="AB183" t="s">
        <v>238</v>
      </c>
      <c r="AC183" t="s">
        <v>238</v>
      </c>
      <c r="AD183" s="2" t="s">
        <v>238</v>
      </c>
      <c r="AE183" s="2" t="s">
        <v>253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797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246</v>
      </c>
      <c r="AB184" t="s">
        <v>238</v>
      </c>
      <c r="AC184" t="s">
        <v>238</v>
      </c>
      <c r="AD184" s="2" t="s">
        <v>238</v>
      </c>
      <c r="AE184" s="2" t="s">
        <v>253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604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244</v>
      </c>
      <c r="AB185" t="s">
        <v>238</v>
      </c>
      <c r="AC185" t="s">
        <v>238</v>
      </c>
      <c r="AD185" s="2" t="s">
        <v>238</v>
      </c>
      <c r="AE185" s="2" t="s">
        <v>253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696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242</v>
      </c>
      <c r="AB186" t="s">
        <v>243</v>
      </c>
      <c r="AC186" t="s">
        <v>238</v>
      </c>
      <c r="AD186" s="2" t="s">
        <v>238</v>
      </c>
      <c r="AE186" s="2" t="s">
        <v>253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579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239</v>
      </c>
      <c r="AB187" t="s">
        <v>245</v>
      </c>
      <c r="AC187" t="s">
        <v>238</v>
      </c>
      <c r="AD187" s="2" t="s">
        <v>238</v>
      </c>
      <c r="AE187" s="2" t="s">
        <v>253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604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249</v>
      </c>
      <c r="AB188" t="s">
        <v>238</v>
      </c>
      <c r="AC188" t="s">
        <v>238</v>
      </c>
      <c r="AD188" s="2" t="s">
        <v>238</v>
      </c>
      <c r="AE188" s="2" t="s">
        <v>253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604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244</v>
      </c>
      <c r="AB189" t="s">
        <v>247</v>
      </c>
      <c r="AC189" t="s">
        <v>238</v>
      </c>
      <c r="AD189" s="2" t="s">
        <v>238</v>
      </c>
      <c r="AE189" s="2" t="s">
        <v>253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665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245</v>
      </c>
      <c r="AB190" t="s">
        <v>238</v>
      </c>
      <c r="AC190" t="s">
        <v>238</v>
      </c>
      <c r="AD190" s="2" t="s">
        <v>238</v>
      </c>
      <c r="AE190" s="2" t="s">
        <v>253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3522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665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245</v>
      </c>
      <c r="AB191" t="s">
        <v>238</v>
      </c>
      <c r="AC191" t="s">
        <v>238</v>
      </c>
      <c r="AD191" s="2" t="s">
        <v>238</v>
      </c>
      <c r="AE191" s="2" t="s">
        <v>253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3523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587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239</v>
      </c>
      <c r="AB192" t="s">
        <v>238</v>
      </c>
      <c r="AC192" t="s">
        <v>238</v>
      </c>
      <c r="AD192" s="2" t="s">
        <v>238</v>
      </c>
      <c r="AE192" s="2" t="s">
        <v>253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2911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623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239</v>
      </c>
      <c r="AB193" t="s">
        <v>240</v>
      </c>
      <c r="AC193" t="s">
        <v>238</v>
      </c>
      <c r="AD193" s="2" t="s">
        <v>238</v>
      </c>
      <c r="AE193" s="2" t="s">
        <v>253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2912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796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244</v>
      </c>
      <c r="AB194" t="s">
        <v>238</v>
      </c>
      <c r="AC194" t="s">
        <v>238</v>
      </c>
      <c r="AD194" s="2" t="s">
        <v>238</v>
      </c>
      <c r="AE194" s="2" t="s">
        <v>253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2913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622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2013</v>
      </c>
      <c r="AB195" t="s">
        <v>239</v>
      </c>
      <c r="AC195" t="s">
        <v>238</v>
      </c>
      <c r="AD195" s="2" t="s">
        <v>238</v>
      </c>
      <c r="AE195" s="2" t="s">
        <v>253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2914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636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243</v>
      </c>
      <c r="AB196" t="s">
        <v>238</v>
      </c>
      <c r="AC196" t="s">
        <v>238</v>
      </c>
      <c r="AD196" s="2" t="s">
        <v>238</v>
      </c>
      <c r="AE196" s="2" t="s">
        <v>253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2915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753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2013</v>
      </c>
      <c r="AB197" t="s">
        <v>240</v>
      </c>
      <c r="AC197" t="s">
        <v>239</v>
      </c>
      <c r="AD197" s="2" t="s">
        <v>238</v>
      </c>
      <c r="AE197" s="2" t="s">
        <v>253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2916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796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246</v>
      </c>
      <c r="AB198" t="s">
        <v>2012</v>
      </c>
      <c r="AC198" t="s">
        <v>242</v>
      </c>
      <c r="AD198" s="2" t="s">
        <v>243</v>
      </c>
      <c r="AE198" s="2" t="s">
        <v>253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2917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597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249</v>
      </c>
      <c r="AB199" t="s">
        <v>238</v>
      </c>
      <c r="AC199" t="s">
        <v>238</v>
      </c>
      <c r="AD199" s="2" t="s">
        <v>238</v>
      </c>
      <c r="AE199" s="2" t="s">
        <v>253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2918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755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2016</v>
      </c>
      <c r="AB200" t="s">
        <v>238</v>
      </c>
      <c r="AC200" t="s">
        <v>238</v>
      </c>
      <c r="AD200" s="2" t="s">
        <v>238</v>
      </c>
      <c r="AE200" s="2" t="s">
        <v>253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2919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587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239</v>
      </c>
      <c r="AB201" t="s">
        <v>238</v>
      </c>
      <c r="AC201" t="s">
        <v>238</v>
      </c>
      <c r="AD201" s="2" t="s">
        <v>238</v>
      </c>
      <c r="AE201" s="2" t="s">
        <v>253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2920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625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243</v>
      </c>
      <c r="AB202" t="s">
        <v>238</v>
      </c>
      <c r="AC202" t="s">
        <v>238</v>
      </c>
      <c r="AD202" s="2" t="s">
        <v>238</v>
      </c>
      <c r="AE202" s="2" t="s">
        <v>253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2921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670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247</v>
      </c>
      <c r="AB203" t="s">
        <v>238</v>
      </c>
      <c r="AC203" t="s">
        <v>238</v>
      </c>
      <c r="AD203" s="2" t="s">
        <v>238</v>
      </c>
      <c r="AE203" s="2" t="s">
        <v>253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2922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642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243</v>
      </c>
      <c r="AB204" t="s">
        <v>238</v>
      </c>
      <c r="AC204" t="s">
        <v>238</v>
      </c>
      <c r="AD204" s="2" t="s">
        <v>238</v>
      </c>
      <c r="AE204" s="2" t="s">
        <v>253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2923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755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2016</v>
      </c>
      <c r="AB205" t="s">
        <v>238</v>
      </c>
      <c r="AC205" t="s">
        <v>238</v>
      </c>
      <c r="AD205" s="2" t="s">
        <v>238</v>
      </c>
      <c r="AE205" s="2" t="s">
        <v>253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2924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577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246</v>
      </c>
      <c r="AB206" t="s">
        <v>238</v>
      </c>
      <c r="AC206" t="s">
        <v>238</v>
      </c>
      <c r="AD206" s="2" t="s">
        <v>238</v>
      </c>
      <c r="AE206" s="2" t="s">
        <v>253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2925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755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2016</v>
      </c>
      <c r="AB207" t="s">
        <v>246</v>
      </c>
      <c r="AC207" t="s">
        <v>238</v>
      </c>
      <c r="AD207" s="2" t="s">
        <v>238</v>
      </c>
      <c r="AE207" s="2" t="s">
        <v>253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2926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580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241</v>
      </c>
      <c r="AB208" t="s">
        <v>238</v>
      </c>
      <c r="AC208" t="s">
        <v>238</v>
      </c>
      <c r="AD208" s="2" t="s">
        <v>238</v>
      </c>
      <c r="AE208" s="2" t="s">
        <v>253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2927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631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242</v>
      </c>
      <c r="AB209" t="s">
        <v>243</v>
      </c>
      <c r="AC209" t="s">
        <v>247</v>
      </c>
      <c r="AD209" s="2" t="s">
        <v>238</v>
      </c>
      <c r="AE209" s="2" t="s">
        <v>253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2928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796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244</v>
      </c>
      <c r="AB210" t="s">
        <v>238</v>
      </c>
      <c r="AC210" t="s">
        <v>238</v>
      </c>
      <c r="AD210" s="2" t="s">
        <v>238</v>
      </c>
      <c r="AE210" s="2" t="s">
        <v>253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2929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580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241</v>
      </c>
      <c r="AB211" t="s">
        <v>238</v>
      </c>
      <c r="AC211" t="s">
        <v>238</v>
      </c>
      <c r="AD211" s="2" t="s">
        <v>238</v>
      </c>
      <c r="AE211" s="2" t="s">
        <v>253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2930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796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245</v>
      </c>
      <c r="AB212" t="s">
        <v>242</v>
      </c>
      <c r="AC212" t="s">
        <v>2012</v>
      </c>
      <c r="AD212" s="2" t="s">
        <v>238</v>
      </c>
      <c r="AE212" s="2" t="s">
        <v>253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2931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761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243</v>
      </c>
      <c r="AB213" t="s">
        <v>238</v>
      </c>
      <c r="AC213" t="s">
        <v>238</v>
      </c>
      <c r="AD213" s="2" t="s">
        <v>238</v>
      </c>
      <c r="AE213" s="2" t="s">
        <v>253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2932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604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249</v>
      </c>
      <c r="AB214" t="s">
        <v>238</v>
      </c>
      <c r="AC214" t="s">
        <v>238</v>
      </c>
      <c r="AD214" s="2" t="s">
        <v>238</v>
      </c>
      <c r="AE214" s="2" t="s">
        <v>253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2933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796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244</v>
      </c>
      <c r="AB215" t="s">
        <v>238</v>
      </c>
      <c r="AC215" t="s">
        <v>238</v>
      </c>
      <c r="AD215" s="2" t="s">
        <v>238</v>
      </c>
      <c r="AE215" s="2" t="s">
        <v>253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2934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614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247</v>
      </c>
      <c r="AB216" t="s">
        <v>238</v>
      </c>
      <c r="AC216" t="s">
        <v>238</v>
      </c>
      <c r="AD216" s="2" t="s">
        <v>238</v>
      </c>
      <c r="AE216" s="2" t="s">
        <v>253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2935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796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249</v>
      </c>
      <c r="AB217" t="s">
        <v>238</v>
      </c>
      <c r="AC217" t="s">
        <v>238</v>
      </c>
      <c r="AD217" s="2" t="s">
        <v>238</v>
      </c>
      <c r="AE217" s="2" t="s">
        <v>253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2936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749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240</v>
      </c>
      <c r="AB218" t="s">
        <v>238</v>
      </c>
      <c r="AC218" t="s">
        <v>238</v>
      </c>
      <c r="AD218" s="2" t="s">
        <v>238</v>
      </c>
      <c r="AE218" s="2" t="s">
        <v>253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2937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636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243</v>
      </c>
      <c r="AB219" t="s">
        <v>238</v>
      </c>
      <c r="AC219" t="s">
        <v>238</v>
      </c>
      <c r="AD219" s="2" t="s">
        <v>238</v>
      </c>
      <c r="AE219" s="2" t="s">
        <v>253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2938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755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2013</v>
      </c>
      <c r="AB220" t="s">
        <v>238</v>
      </c>
      <c r="AC220" t="s">
        <v>238</v>
      </c>
      <c r="AD220" s="2" t="s">
        <v>238</v>
      </c>
      <c r="AE220" s="2" t="s">
        <v>253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2939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580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241</v>
      </c>
      <c r="AB221" t="s">
        <v>238</v>
      </c>
      <c r="AC221" t="s">
        <v>238</v>
      </c>
      <c r="AD221" s="2" t="s">
        <v>238</v>
      </c>
      <c r="AE221" s="2" t="s">
        <v>253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2940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796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244</v>
      </c>
      <c r="AB222" t="s">
        <v>238</v>
      </c>
      <c r="AC222" t="s">
        <v>238</v>
      </c>
      <c r="AD222" s="2" t="s">
        <v>238</v>
      </c>
      <c r="AE222" s="2" t="s">
        <v>253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2941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1066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2013</v>
      </c>
      <c r="AB223" t="s">
        <v>238</v>
      </c>
      <c r="AC223" t="s">
        <v>238</v>
      </c>
      <c r="AD223" s="2" t="s">
        <v>238</v>
      </c>
      <c r="AE223" s="2" t="s">
        <v>253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2942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577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246</v>
      </c>
      <c r="AB224" t="s">
        <v>242</v>
      </c>
      <c r="AC224" t="s">
        <v>247</v>
      </c>
      <c r="AD224" s="2" t="s">
        <v>238</v>
      </c>
      <c r="AE224" s="2" t="s">
        <v>253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3525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587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239</v>
      </c>
      <c r="AB225" t="s">
        <v>238</v>
      </c>
      <c r="AC225" t="s">
        <v>238</v>
      </c>
      <c r="AD225" s="2" t="s">
        <v>238</v>
      </c>
      <c r="AE225" s="2" t="s">
        <v>253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2943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642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248</v>
      </c>
      <c r="AB226" t="s">
        <v>242</v>
      </c>
      <c r="AC226" t="s">
        <v>238</v>
      </c>
      <c r="AD226" s="2" t="s">
        <v>238</v>
      </c>
      <c r="AE226" s="2" t="s">
        <v>253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2944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642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243</v>
      </c>
      <c r="AB227" t="s">
        <v>238</v>
      </c>
      <c r="AC227" t="s">
        <v>238</v>
      </c>
      <c r="AD227" s="2" t="s">
        <v>238</v>
      </c>
      <c r="AE227" s="2" t="s">
        <v>253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2945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673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247</v>
      </c>
      <c r="AB228" t="s">
        <v>238</v>
      </c>
      <c r="AC228" t="s">
        <v>238</v>
      </c>
      <c r="AD228" s="2" t="s">
        <v>238</v>
      </c>
      <c r="AE228" s="2" t="s">
        <v>253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2946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793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245</v>
      </c>
      <c r="AB229" t="s">
        <v>238</v>
      </c>
      <c r="AC229" t="s">
        <v>238</v>
      </c>
      <c r="AD229" s="2" t="s">
        <v>238</v>
      </c>
      <c r="AE229" s="2" t="s">
        <v>253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2947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614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247</v>
      </c>
      <c r="AB230" t="s">
        <v>238</v>
      </c>
      <c r="AC230" t="s">
        <v>238</v>
      </c>
      <c r="AD230" s="2" t="s">
        <v>238</v>
      </c>
      <c r="AE230" s="2" t="s">
        <v>253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2948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623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239</v>
      </c>
      <c r="AB231" t="s">
        <v>238</v>
      </c>
      <c r="AC231" t="s">
        <v>238</v>
      </c>
      <c r="AD231" s="2" t="s">
        <v>238</v>
      </c>
      <c r="AE231" s="2" t="s">
        <v>253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2949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755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247</v>
      </c>
      <c r="AB232" t="s">
        <v>238</v>
      </c>
      <c r="AC232" t="s">
        <v>238</v>
      </c>
      <c r="AD232" s="2" t="s">
        <v>238</v>
      </c>
      <c r="AE232" s="2" t="s">
        <v>253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2950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660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247</v>
      </c>
      <c r="AB233" t="s">
        <v>239</v>
      </c>
      <c r="AC233" t="s">
        <v>245</v>
      </c>
      <c r="AD233" s="2" t="s">
        <v>238</v>
      </c>
      <c r="AE233" s="2" t="s">
        <v>253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2951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623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239</v>
      </c>
      <c r="AB234" t="s">
        <v>245</v>
      </c>
      <c r="AC234" t="s">
        <v>238</v>
      </c>
      <c r="AD234" s="2" t="s">
        <v>238</v>
      </c>
      <c r="AE234" s="2" t="s">
        <v>253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2952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755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2013</v>
      </c>
      <c r="AB235" t="s">
        <v>238</v>
      </c>
      <c r="AC235" t="s">
        <v>238</v>
      </c>
      <c r="AD235" s="2" t="s">
        <v>238</v>
      </c>
      <c r="AE235" s="2" t="s">
        <v>253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2953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604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244</v>
      </c>
      <c r="AB236" t="s">
        <v>238</v>
      </c>
      <c r="AC236" t="s">
        <v>238</v>
      </c>
      <c r="AD236" s="2" t="s">
        <v>238</v>
      </c>
      <c r="AE236" s="2" t="s">
        <v>253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2954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642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243</v>
      </c>
      <c r="AB237" t="s">
        <v>238</v>
      </c>
      <c r="AC237" t="s">
        <v>238</v>
      </c>
      <c r="AD237" s="2" t="s">
        <v>238</v>
      </c>
      <c r="AE237" s="2" t="s">
        <v>253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2955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796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244</v>
      </c>
      <c r="AB238" t="s">
        <v>238</v>
      </c>
      <c r="AC238" t="s">
        <v>238</v>
      </c>
      <c r="AD238" s="2" t="s">
        <v>238</v>
      </c>
      <c r="AE238" s="2" t="s">
        <v>253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2956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796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244</v>
      </c>
      <c r="AB239" t="s">
        <v>238</v>
      </c>
      <c r="AC239" t="s">
        <v>238</v>
      </c>
      <c r="AD239" s="2" t="s">
        <v>238</v>
      </c>
      <c r="AE239" s="2" t="s">
        <v>253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2957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642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243</v>
      </c>
      <c r="AB240" t="s">
        <v>238</v>
      </c>
      <c r="AC240" t="s">
        <v>238</v>
      </c>
      <c r="AD240" s="2" t="s">
        <v>238</v>
      </c>
      <c r="AE240" s="2" t="s">
        <v>253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2958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580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241</v>
      </c>
      <c r="AB241" t="s">
        <v>238</v>
      </c>
      <c r="AC241" t="s">
        <v>238</v>
      </c>
      <c r="AD241" s="2" t="s">
        <v>238</v>
      </c>
      <c r="AE241" s="2" t="s">
        <v>253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2959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796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244</v>
      </c>
      <c r="AB242" t="s">
        <v>238</v>
      </c>
      <c r="AC242" t="s">
        <v>238</v>
      </c>
      <c r="AD242" s="2" t="s">
        <v>238</v>
      </c>
      <c r="AE242" s="2" t="s">
        <v>253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2960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628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242</v>
      </c>
      <c r="AB243" t="s">
        <v>238</v>
      </c>
      <c r="AC243" t="s">
        <v>238</v>
      </c>
      <c r="AD243" s="2" t="s">
        <v>238</v>
      </c>
      <c r="AE243" s="2" t="s">
        <v>253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2961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667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243</v>
      </c>
      <c r="AB244" t="s">
        <v>238</v>
      </c>
      <c r="AC244" t="s">
        <v>238</v>
      </c>
      <c r="AD244" s="2" t="s">
        <v>238</v>
      </c>
      <c r="AE244" s="2" t="s">
        <v>253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2962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597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249</v>
      </c>
      <c r="AB245" t="s">
        <v>238</v>
      </c>
      <c r="AC245" t="s">
        <v>238</v>
      </c>
      <c r="AD245" s="2" t="s">
        <v>238</v>
      </c>
      <c r="AE245" s="2" t="s">
        <v>253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2963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722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244</v>
      </c>
      <c r="AB246" t="s">
        <v>238</v>
      </c>
      <c r="AC246" t="s">
        <v>238</v>
      </c>
      <c r="AD246" s="2" t="s">
        <v>238</v>
      </c>
      <c r="AE246" s="2" t="s">
        <v>253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2964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580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241</v>
      </c>
      <c r="AB247" t="s">
        <v>238</v>
      </c>
      <c r="AC247" t="s">
        <v>238</v>
      </c>
      <c r="AD247" s="2" t="s">
        <v>238</v>
      </c>
      <c r="AE247" s="2" t="s">
        <v>253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2965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796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2012</v>
      </c>
      <c r="AB248" t="s">
        <v>249</v>
      </c>
      <c r="AC248" t="s">
        <v>242</v>
      </c>
      <c r="AD248" s="2" t="s">
        <v>2015</v>
      </c>
      <c r="AE248" s="2" t="s">
        <v>253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2966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667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243</v>
      </c>
      <c r="AB249" t="s">
        <v>238</v>
      </c>
      <c r="AC249" t="s">
        <v>238</v>
      </c>
      <c r="AD249" s="2" t="s">
        <v>238</v>
      </c>
      <c r="AE249" s="2" t="s">
        <v>253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2967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675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240</v>
      </c>
      <c r="AB250" t="s">
        <v>238</v>
      </c>
      <c r="AC250" t="s">
        <v>238</v>
      </c>
      <c r="AD250" s="2" t="s">
        <v>238</v>
      </c>
      <c r="AE250" s="2" t="s">
        <v>253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2968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580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241</v>
      </c>
      <c r="AB251" t="s">
        <v>238</v>
      </c>
      <c r="AC251" t="s">
        <v>238</v>
      </c>
      <c r="AD251" s="2" t="s">
        <v>238</v>
      </c>
      <c r="AE251" s="2" t="s">
        <v>253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1</v>
      </c>
      <c r="BB251"/>
      <c r="BC251"/>
      <c r="BD251"/>
    </row>
    <row r="252" spans="1:56">
      <c r="A252" s="2" t="s">
        <v>2969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812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242</v>
      </c>
      <c r="AB252" t="s">
        <v>238</v>
      </c>
      <c r="AC252" t="s">
        <v>238</v>
      </c>
      <c r="AD252" s="2" t="s">
        <v>238</v>
      </c>
      <c r="AE252" s="2" t="s">
        <v>253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2970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796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247</v>
      </c>
      <c r="AB253" t="s">
        <v>249</v>
      </c>
      <c r="AC253" t="s">
        <v>238</v>
      </c>
      <c r="AD253" s="2" t="s">
        <v>238</v>
      </c>
      <c r="AE253" s="2" t="s">
        <v>253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2971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675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240</v>
      </c>
      <c r="AB254" t="s">
        <v>238</v>
      </c>
      <c r="AC254" t="s">
        <v>238</v>
      </c>
      <c r="AD254" s="2" t="s">
        <v>238</v>
      </c>
      <c r="AE254" s="2" t="s">
        <v>253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2972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732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243</v>
      </c>
      <c r="AB255" t="s">
        <v>238</v>
      </c>
      <c r="AC255" t="s">
        <v>238</v>
      </c>
      <c r="AD255" s="2" t="s">
        <v>238</v>
      </c>
      <c r="AE255" s="2" t="s">
        <v>253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2973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614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247</v>
      </c>
      <c r="AB256" t="s">
        <v>238</v>
      </c>
      <c r="AC256" t="s">
        <v>238</v>
      </c>
      <c r="AD256" s="2" t="s">
        <v>238</v>
      </c>
      <c r="AE256" s="2" t="s">
        <v>253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3534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580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241</v>
      </c>
      <c r="AB257" t="s">
        <v>238</v>
      </c>
      <c r="AC257" t="s">
        <v>238</v>
      </c>
      <c r="AD257" s="2" t="s">
        <v>238</v>
      </c>
      <c r="AE257" s="2" t="s">
        <v>253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2974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642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243</v>
      </c>
      <c r="AB258" t="s">
        <v>238</v>
      </c>
      <c r="AC258" t="s">
        <v>238</v>
      </c>
      <c r="AD258" s="2" t="s">
        <v>238</v>
      </c>
      <c r="AE258" s="2" t="s">
        <v>253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2975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580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241</v>
      </c>
      <c r="AB259" t="s">
        <v>238</v>
      </c>
      <c r="AC259" t="s">
        <v>238</v>
      </c>
      <c r="AD259" s="2" t="s">
        <v>238</v>
      </c>
      <c r="AE259" s="2" t="s">
        <v>253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2976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757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247</v>
      </c>
      <c r="AB260" t="s">
        <v>238</v>
      </c>
      <c r="AC260" t="s">
        <v>238</v>
      </c>
      <c r="AD260" s="2" t="s">
        <v>238</v>
      </c>
      <c r="AE260" s="2" t="s">
        <v>253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2977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667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243</v>
      </c>
      <c r="AB261" t="s">
        <v>238</v>
      </c>
      <c r="AC261" t="s">
        <v>238</v>
      </c>
      <c r="AD261" s="2" t="s">
        <v>238</v>
      </c>
      <c r="AE261" s="2" t="s">
        <v>253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2978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796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244</v>
      </c>
      <c r="AB262" t="s">
        <v>238</v>
      </c>
      <c r="AC262" t="s">
        <v>238</v>
      </c>
      <c r="AD262" s="2" t="s">
        <v>238</v>
      </c>
      <c r="AE262" s="2" t="s">
        <v>253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2979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641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239</v>
      </c>
      <c r="AB263" t="s">
        <v>238</v>
      </c>
      <c r="AC263" t="s">
        <v>238</v>
      </c>
      <c r="AD263" s="2" t="s">
        <v>238</v>
      </c>
      <c r="AE263" s="2" t="s">
        <v>253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2980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675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240</v>
      </c>
      <c r="AB264" t="s">
        <v>238</v>
      </c>
      <c r="AC264" t="s">
        <v>238</v>
      </c>
      <c r="AD264" s="2" t="s">
        <v>238</v>
      </c>
      <c r="AE264" s="2" t="s">
        <v>253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2981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604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244</v>
      </c>
      <c r="AB265" t="s">
        <v>238</v>
      </c>
      <c r="AC265" t="s">
        <v>238</v>
      </c>
      <c r="AD265" s="2" t="s">
        <v>238</v>
      </c>
      <c r="AE265" s="2" t="s">
        <v>253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3553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634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240</v>
      </c>
      <c r="AB266" t="s">
        <v>238</v>
      </c>
      <c r="AC266" t="s">
        <v>238</v>
      </c>
      <c r="AD266" s="2" t="s">
        <v>238</v>
      </c>
      <c r="AE266" s="2" t="s">
        <v>253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2982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666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241</v>
      </c>
      <c r="AB267" t="s">
        <v>238</v>
      </c>
      <c r="AC267" t="s">
        <v>238</v>
      </c>
      <c r="AD267" s="2" t="s">
        <v>238</v>
      </c>
      <c r="AE267" s="2" t="s">
        <v>253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2983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577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246</v>
      </c>
      <c r="AB268" t="s">
        <v>238</v>
      </c>
      <c r="AC268" t="s">
        <v>238</v>
      </c>
      <c r="AD268" s="2" t="s">
        <v>238</v>
      </c>
      <c r="AE268" s="2" t="s">
        <v>253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2984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597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246</v>
      </c>
      <c r="AB269" t="s">
        <v>238</v>
      </c>
      <c r="AC269" t="s">
        <v>238</v>
      </c>
      <c r="AD269" s="2" t="s">
        <v>238</v>
      </c>
      <c r="AE269" s="2" t="s">
        <v>253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2985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612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246</v>
      </c>
      <c r="AB270" t="s">
        <v>242</v>
      </c>
      <c r="AC270" t="s">
        <v>238</v>
      </c>
      <c r="AD270" s="2" t="s">
        <v>238</v>
      </c>
      <c r="AE270" s="2" t="s">
        <v>253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2986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739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246</v>
      </c>
      <c r="AB271" t="s">
        <v>240</v>
      </c>
      <c r="AC271" t="s">
        <v>238</v>
      </c>
      <c r="AD271" s="2" t="s">
        <v>238</v>
      </c>
      <c r="AE271" s="2" t="s">
        <v>253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2987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597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246</v>
      </c>
      <c r="AB272" t="s">
        <v>238</v>
      </c>
      <c r="AC272" t="s">
        <v>238</v>
      </c>
      <c r="AD272" s="2" t="s">
        <v>238</v>
      </c>
      <c r="AE272" s="2" t="s">
        <v>253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2988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739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249</v>
      </c>
      <c r="AB273" t="s">
        <v>238</v>
      </c>
      <c r="AC273" t="s">
        <v>238</v>
      </c>
      <c r="AD273" s="2" t="s">
        <v>238</v>
      </c>
      <c r="AE273" s="2" t="s">
        <v>253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2989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319.3 J26 CW/HEP</v>
      </c>
      <c r="F274" t="s">
        <v>577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2027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246</v>
      </c>
      <c r="AB274" t="s">
        <v>247</v>
      </c>
      <c r="AC274" t="s">
        <v>238</v>
      </c>
      <c r="AD274" s="2" t="s">
        <v>238</v>
      </c>
      <c r="AE274" s="2" t="s">
        <v>253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2990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577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246</v>
      </c>
      <c r="AB275" t="s">
        <v>238</v>
      </c>
      <c r="AC275" t="s">
        <v>238</v>
      </c>
      <c r="AD275" s="2" t="s">
        <v>238</v>
      </c>
      <c r="AE275" s="2" t="s">
        <v>253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2991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810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242</v>
      </c>
      <c r="AB276" t="s">
        <v>238</v>
      </c>
      <c r="AC276" t="s">
        <v>238</v>
      </c>
      <c r="AD276" s="2" t="s">
        <v>238</v>
      </c>
      <c r="AE276" s="2" t="s">
        <v>253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2992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628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242</v>
      </c>
      <c r="AB277" t="s">
        <v>2014</v>
      </c>
      <c r="AC277" t="s">
        <v>238</v>
      </c>
      <c r="AD277" s="2" t="s">
        <v>238</v>
      </c>
      <c r="AE277" s="2" t="s">
        <v>253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2993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796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242</v>
      </c>
      <c r="AB278" t="s">
        <v>238</v>
      </c>
      <c r="AC278" t="s">
        <v>238</v>
      </c>
      <c r="AD278" s="2" t="s">
        <v>238</v>
      </c>
      <c r="AE278" s="2" t="s">
        <v>253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2994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631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242</v>
      </c>
      <c r="AB279" t="s">
        <v>2014</v>
      </c>
      <c r="AC279" t="s">
        <v>238</v>
      </c>
      <c r="AD279" s="2" t="s">
        <v>238</v>
      </c>
      <c r="AE279" s="2" t="s">
        <v>253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2995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796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242</v>
      </c>
      <c r="AB280" t="s">
        <v>246</v>
      </c>
      <c r="AC280" t="s">
        <v>240</v>
      </c>
      <c r="AD280" s="2" t="s">
        <v>247</v>
      </c>
      <c r="AE280" s="2" t="s">
        <v>253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2996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641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242</v>
      </c>
      <c r="AB281" t="s">
        <v>239</v>
      </c>
      <c r="AC281" t="s">
        <v>238</v>
      </c>
      <c r="AD281" s="2" t="s">
        <v>238</v>
      </c>
      <c r="AE281" s="2" t="s">
        <v>253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2997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793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2013</v>
      </c>
      <c r="AB282" t="s">
        <v>238</v>
      </c>
      <c r="AC282" t="s">
        <v>238</v>
      </c>
      <c r="AD282" s="2" t="s">
        <v>238</v>
      </c>
      <c r="AE282" s="2" t="s">
        <v>253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2998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755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2016</v>
      </c>
      <c r="AB283" t="s">
        <v>238</v>
      </c>
      <c r="AC283" t="s">
        <v>238</v>
      </c>
      <c r="AD283" s="2" t="s">
        <v>238</v>
      </c>
      <c r="AE283" s="2" t="s">
        <v>253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1</v>
      </c>
      <c r="BB283"/>
      <c r="BC283"/>
      <c r="BD283"/>
    </row>
    <row r="284" spans="1:56">
      <c r="A284" s="2" t="s">
        <v>2999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744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245</v>
      </c>
      <c r="AB284" t="s">
        <v>238</v>
      </c>
      <c r="AC284" t="s">
        <v>238</v>
      </c>
      <c r="AD284" s="2" t="s">
        <v>238</v>
      </c>
      <c r="AE284" s="2" t="s">
        <v>253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3000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793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2013</v>
      </c>
      <c r="AB285" t="s">
        <v>238</v>
      </c>
      <c r="AC285" t="s">
        <v>238</v>
      </c>
      <c r="AD285" s="2" t="s">
        <v>238</v>
      </c>
      <c r="AE285" s="2" t="s">
        <v>253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1</v>
      </c>
      <c r="BB285"/>
      <c r="BC285"/>
      <c r="BD285"/>
    </row>
    <row r="286" spans="1:56">
      <c r="A286" s="2" t="s">
        <v>3001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793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2013</v>
      </c>
      <c r="AB286" t="s">
        <v>238</v>
      </c>
      <c r="AC286" t="s">
        <v>238</v>
      </c>
      <c r="AD286" s="2" t="s">
        <v>238</v>
      </c>
      <c r="AE286" s="2" t="s">
        <v>253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1</v>
      </c>
      <c r="BB286"/>
      <c r="BC286"/>
      <c r="BD286"/>
    </row>
    <row r="287" spans="1:56">
      <c r="A287" s="2" t="s">
        <v>3002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754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245</v>
      </c>
      <c r="AB287" t="s">
        <v>238</v>
      </c>
      <c r="AC287" t="s">
        <v>238</v>
      </c>
      <c r="AD287" s="2" t="s">
        <v>238</v>
      </c>
      <c r="AE287" s="2" t="s">
        <v>253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3003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675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240</v>
      </c>
      <c r="AB288" t="s">
        <v>242</v>
      </c>
      <c r="AC288" t="s">
        <v>238</v>
      </c>
      <c r="AD288" s="2" t="s">
        <v>238</v>
      </c>
      <c r="AE288" s="2" t="s">
        <v>253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3004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755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2013</v>
      </c>
      <c r="AB289" t="s">
        <v>238</v>
      </c>
      <c r="AC289" t="s">
        <v>238</v>
      </c>
      <c r="AD289" s="2" t="s">
        <v>238</v>
      </c>
      <c r="AE289" s="2" t="s">
        <v>253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3005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749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240</v>
      </c>
      <c r="AB290" t="s">
        <v>244</v>
      </c>
      <c r="AC290" t="s">
        <v>242</v>
      </c>
      <c r="AD290" s="2" t="s">
        <v>242</v>
      </c>
      <c r="AE290" s="2" t="s">
        <v>253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3006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641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239</v>
      </c>
      <c r="AB291" t="s">
        <v>238</v>
      </c>
      <c r="AC291" t="s">
        <v>238</v>
      </c>
      <c r="AD291" s="2" t="s">
        <v>238</v>
      </c>
      <c r="AE291" s="2" t="s">
        <v>253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3007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731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239</v>
      </c>
      <c r="AB292" t="s">
        <v>245</v>
      </c>
      <c r="AC292" t="s">
        <v>238</v>
      </c>
      <c r="AD292" s="2" t="s">
        <v>238</v>
      </c>
      <c r="AE292" s="2" t="s">
        <v>253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3008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631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242</v>
      </c>
      <c r="AB293" t="s">
        <v>238</v>
      </c>
      <c r="AC293" t="s">
        <v>238</v>
      </c>
      <c r="AD293" s="2" t="s">
        <v>238</v>
      </c>
      <c r="AE293" s="2" t="s">
        <v>253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3009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810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242</v>
      </c>
      <c r="AB294" t="s">
        <v>238</v>
      </c>
      <c r="AC294" t="s">
        <v>238</v>
      </c>
      <c r="AD294" s="2" t="s">
        <v>238</v>
      </c>
      <c r="AE294" s="2" t="s">
        <v>253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3010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634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240</v>
      </c>
      <c r="AB295" t="s">
        <v>246</v>
      </c>
      <c r="AC295" t="s">
        <v>2012</v>
      </c>
      <c r="AD295" s="2" t="s">
        <v>242</v>
      </c>
      <c r="AE295" s="2" t="s">
        <v>253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3011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580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241</v>
      </c>
      <c r="AB296" t="s">
        <v>238</v>
      </c>
      <c r="AC296" t="s">
        <v>238</v>
      </c>
      <c r="AD296" s="2" t="s">
        <v>238</v>
      </c>
      <c r="AE296" s="2" t="s">
        <v>253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3012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732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243</v>
      </c>
      <c r="AB297" t="s">
        <v>238</v>
      </c>
      <c r="AC297" t="s">
        <v>238</v>
      </c>
      <c r="AD297" s="2" t="s">
        <v>238</v>
      </c>
      <c r="AE297" s="2" t="s">
        <v>253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3013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580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241</v>
      </c>
      <c r="AB298" t="s">
        <v>238</v>
      </c>
      <c r="AC298" t="s">
        <v>238</v>
      </c>
      <c r="AD298" s="2" t="s">
        <v>238</v>
      </c>
      <c r="AE298" s="2" t="s">
        <v>253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3014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642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243</v>
      </c>
      <c r="AB299" t="s">
        <v>238</v>
      </c>
      <c r="AC299" t="s">
        <v>238</v>
      </c>
      <c r="AD299" s="2" t="s">
        <v>238</v>
      </c>
      <c r="AE299" s="2" t="s">
        <v>253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3015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796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244</v>
      </c>
      <c r="AB300" t="s">
        <v>238</v>
      </c>
      <c r="AC300" t="s">
        <v>238</v>
      </c>
      <c r="AD300" s="2" t="s">
        <v>238</v>
      </c>
      <c r="AE300" s="2" t="s">
        <v>253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3016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577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246</v>
      </c>
      <c r="AB301" t="s">
        <v>238</v>
      </c>
      <c r="AC301" t="s">
        <v>238</v>
      </c>
      <c r="AD301" s="2" t="s">
        <v>238</v>
      </c>
      <c r="AE301" s="2" t="s">
        <v>253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3017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796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244</v>
      </c>
      <c r="AB302" t="s">
        <v>238</v>
      </c>
      <c r="AC302" t="s">
        <v>238</v>
      </c>
      <c r="AD302" s="2" t="s">
        <v>238</v>
      </c>
      <c r="AE302" s="2" t="s">
        <v>253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3018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623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239</v>
      </c>
      <c r="AB303" t="s">
        <v>238</v>
      </c>
      <c r="AC303" t="s">
        <v>238</v>
      </c>
      <c r="AD303" s="2" t="s">
        <v>238</v>
      </c>
      <c r="AE303" s="2" t="s">
        <v>253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3019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641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239</v>
      </c>
      <c r="AB304" t="s">
        <v>238</v>
      </c>
      <c r="AC304" t="s">
        <v>238</v>
      </c>
      <c r="AD304" s="2" t="s">
        <v>238</v>
      </c>
      <c r="AE304" s="2" t="s">
        <v>253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3020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749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240</v>
      </c>
      <c r="AB305" t="s">
        <v>238</v>
      </c>
      <c r="AC305" t="s">
        <v>238</v>
      </c>
      <c r="AD305" s="2" t="s">
        <v>238</v>
      </c>
      <c r="AE305" s="2" t="s">
        <v>253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3021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755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2013</v>
      </c>
      <c r="AB306" t="s">
        <v>238</v>
      </c>
      <c r="AC306" t="s">
        <v>238</v>
      </c>
      <c r="AD306" s="2" t="s">
        <v>238</v>
      </c>
      <c r="AE306" s="2" t="s">
        <v>253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3022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732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243</v>
      </c>
      <c r="AB307" t="s">
        <v>238</v>
      </c>
      <c r="AC307" t="s">
        <v>238</v>
      </c>
      <c r="AD307" s="2" t="s">
        <v>238</v>
      </c>
      <c r="AE307" s="2" t="s">
        <v>253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3023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604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244</v>
      </c>
      <c r="AB308" t="s">
        <v>238</v>
      </c>
      <c r="AC308" t="s">
        <v>238</v>
      </c>
      <c r="AD308" s="2" t="s">
        <v>238</v>
      </c>
      <c r="AE308" s="2" t="s">
        <v>253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3024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623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239</v>
      </c>
      <c r="AB309" t="s">
        <v>238</v>
      </c>
      <c r="AC309" t="s">
        <v>238</v>
      </c>
      <c r="AD309" s="2" t="s">
        <v>238</v>
      </c>
      <c r="AE309" s="2" t="s">
        <v>253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3025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796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244</v>
      </c>
      <c r="AB310" t="s">
        <v>238</v>
      </c>
      <c r="AC310" t="s">
        <v>238</v>
      </c>
      <c r="AD310" s="2" t="s">
        <v>238</v>
      </c>
      <c r="AE310" s="2" t="s">
        <v>253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3026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731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239</v>
      </c>
      <c r="AB311" t="s">
        <v>238</v>
      </c>
      <c r="AC311" t="s">
        <v>238</v>
      </c>
      <c r="AD311" s="2" t="s">
        <v>238</v>
      </c>
      <c r="AE311" s="2" t="s">
        <v>253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3027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761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243</v>
      </c>
      <c r="AB312" t="s">
        <v>238</v>
      </c>
      <c r="AC312" t="s">
        <v>238</v>
      </c>
      <c r="AD312" s="2" t="s">
        <v>238</v>
      </c>
      <c r="AE312" s="2" t="s">
        <v>253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3028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813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239</v>
      </c>
      <c r="AB313" t="s">
        <v>247</v>
      </c>
      <c r="AC313" t="s">
        <v>238</v>
      </c>
      <c r="AD313" s="2" t="s">
        <v>238</v>
      </c>
      <c r="AE313" s="2" t="s">
        <v>253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3029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636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243</v>
      </c>
      <c r="AB314" t="s">
        <v>238</v>
      </c>
      <c r="AC314" t="s">
        <v>238</v>
      </c>
      <c r="AD314" s="2" t="s">
        <v>238</v>
      </c>
      <c r="AE314" s="2" t="s">
        <v>253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3030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597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246</v>
      </c>
      <c r="AB315" t="s">
        <v>238</v>
      </c>
      <c r="AC315" t="s">
        <v>238</v>
      </c>
      <c r="AD315" s="2" t="s">
        <v>238</v>
      </c>
      <c r="AE315" s="2" t="s">
        <v>253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3031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755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2013</v>
      </c>
      <c r="AB316" t="s">
        <v>238</v>
      </c>
      <c r="AC316" t="s">
        <v>238</v>
      </c>
      <c r="AD316" s="2" t="s">
        <v>238</v>
      </c>
      <c r="AE316" s="2" t="s">
        <v>253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3032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679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247</v>
      </c>
      <c r="AB317" t="s">
        <v>238</v>
      </c>
      <c r="AC317" t="s">
        <v>238</v>
      </c>
      <c r="AD317" s="2" t="s">
        <v>238</v>
      </c>
      <c r="AE317" s="2" t="s">
        <v>253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3033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631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242</v>
      </c>
      <c r="AB318" t="s">
        <v>238</v>
      </c>
      <c r="AC318" t="s">
        <v>238</v>
      </c>
      <c r="AD318" s="2" t="s">
        <v>238</v>
      </c>
      <c r="AE318" s="2" t="s">
        <v>253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3034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642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243</v>
      </c>
      <c r="AB319" t="s">
        <v>238</v>
      </c>
      <c r="AC319" t="s">
        <v>238</v>
      </c>
      <c r="AD319" s="2" t="s">
        <v>238</v>
      </c>
      <c r="AE319" s="2" t="s">
        <v>253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3035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755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2013</v>
      </c>
      <c r="AB320" t="s">
        <v>238</v>
      </c>
      <c r="AC320" t="s">
        <v>238</v>
      </c>
      <c r="AD320" s="2" t="s">
        <v>238</v>
      </c>
      <c r="AE320" s="2" t="s">
        <v>253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3036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796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244</v>
      </c>
      <c r="AB321" t="s">
        <v>238</v>
      </c>
      <c r="AC321" t="s">
        <v>238</v>
      </c>
      <c r="AD321" s="2" t="s">
        <v>238</v>
      </c>
      <c r="AE321" s="2" t="s">
        <v>253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3037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796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244</v>
      </c>
      <c r="AB322" t="s">
        <v>238</v>
      </c>
      <c r="AC322" t="s">
        <v>238</v>
      </c>
      <c r="AD322" s="2" t="s">
        <v>238</v>
      </c>
      <c r="AE322" s="2" t="s">
        <v>253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3038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791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247</v>
      </c>
      <c r="AB323" t="s">
        <v>238</v>
      </c>
      <c r="AC323" t="s">
        <v>238</v>
      </c>
      <c r="AD323" s="2" t="s">
        <v>238</v>
      </c>
      <c r="AE323" s="2" t="s">
        <v>253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3039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731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239</v>
      </c>
      <c r="AB324" t="s">
        <v>238</v>
      </c>
      <c r="AC324" t="s">
        <v>238</v>
      </c>
      <c r="AD324" s="2" t="s">
        <v>238</v>
      </c>
      <c r="AE324" s="2" t="s">
        <v>253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3040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641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239</v>
      </c>
      <c r="AB325" t="s">
        <v>238</v>
      </c>
      <c r="AC325" t="s">
        <v>238</v>
      </c>
      <c r="AD325" s="2" t="s">
        <v>238</v>
      </c>
      <c r="AE325" s="2" t="s">
        <v>253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3041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755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2013</v>
      </c>
      <c r="AB326" t="s">
        <v>238</v>
      </c>
      <c r="AC326" t="s">
        <v>238</v>
      </c>
      <c r="AD326" s="2" t="s">
        <v>238</v>
      </c>
      <c r="AE326" s="2" t="s">
        <v>253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3042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762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247</v>
      </c>
      <c r="AB327" t="s">
        <v>238</v>
      </c>
      <c r="AC327" t="s">
        <v>238</v>
      </c>
      <c r="AD327" s="2" t="s">
        <v>238</v>
      </c>
      <c r="AE327" s="2" t="s">
        <v>253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1</v>
      </c>
      <c r="BB327"/>
      <c r="BC327"/>
      <c r="BD327"/>
    </row>
    <row r="328" spans="1:56">
      <c r="A328" s="2" t="s">
        <v>3043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732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243</v>
      </c>
      <c r="AB328" t="s">
        <v>238</v>
      </c>
      <c r="AC328" t="s">
        <v>238</v>
      </c>
      <c r="AD328" s="2" t="s">
        <v>238</v>
      </c>
      <c r="AE328" s="2" t="s">
        <v>253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3044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679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247</v>
      </c>
      <c r="AB329" t="s">
        <v>238</v>
      </c>
      <c r="AC329" t="s">
        <v>238</v>
      </c>
      <c r="AD329" s="2" t="s">
        <v>238</v>
      </c>
      <c r="AE329" s="2" t="s">
        <v>253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3045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762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247</v>
      </c>
      <c r="AB330" t="s">
        <v>238</v>
      </c>
      <c r="AC330" t="s">
        <v>238</v>
      </c>
      <c r="AD330" s="2" t="s">
        <v>238</v>
      </c>
      <c r="AE330" s="2" t="s">
        <v>253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3046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796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244</v>
      </c>
      <c r="AB331" t="s">
        <v>238</v>
      </c>
      <c r="AC331" t="s">
        <v>238</v>
      </c>
      <c r="AD331" s="2" t="s">
        <v>238</v>
      </c>
      <c r="AE331" s="2" t="s">
        <v>253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3047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654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240</v>
      </c>
      <c r="AB332" t="s">
        <v>238</v>
      </c>
      <c r="AC332" t="s">
        <v>238</v>
      </c>
      <c r="AD332" s="2" t="s">
        <v>238</v>
      </c>
      <c r="AE332" s="2" t="s">
        <v>253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3048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623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239</v>
      </c>
      <c r="AB333" t="s">
        <v>238</v>
      </c>
      <c r="AC333" t="s">
        <v>238</v>
      </c>
      <c r="AD333" s="2" t="s">
        <v>238</v>
      </c>
      <c r="AE333" s="2" t="s">
        <v>253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3049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796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244</v>
      </c>
      <c r="AB334" t="s">
        <v>238</v>
      </c>
      <c r="AC334" t="s">
        <v>238</v>
      </c>
      <c r="AD334" s="2" t="s">
        <v>238</v>
      </c>
      <c r="AE334" s="2" t="s">
        <v>253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3050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679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247</v>
      </c>
      <c r="AB335" t="s">
        <v>238</v>
      </c>
      <c r="AC335" t="s">
        <v>238</v>
      </c>
      <c r="AD335" s="2" t="s">
        <v>238</v>
      </c>
      <c r="AE335" s="2" t="s">
        <v>253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3051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755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2013</v>
      </c>
      <c r="AB336" t="s">
        <v>238</v>
      </c>
      <c r="AC336" t="s">
        <v>238</v>
      </c>
      <c r="AD336" s="2" t="s">
        <v>238</v>
      </c>
      <c r="AE336" s="2" t="s">
        <v>253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3052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796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244</v>
      </c>
      <c r="AB337" t="s">
        <v>238</v>
      </c>
      <c r="AC337" t="s">
        <v>238</v>
      </c>
      <c r="AD337" s="2" t="s">
        <v>238</v>
      </c>
      <c r="AE337" s="2" t="s">
        <v>253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3053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675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240</v>
      </c>
      <c r="AB338" t="s">
        <v>238</v>
      </c>
      <c r="AC338" t="s">
        <v>238</v>
      </c>
      <c r="AD338" s="2" t="s">
        <v>238</v>
      </c>
      <c r="AE338" s="2" t="s">
        <v>253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3054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755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2013</v>
      </c>
      <c r="AB339" t="s">
        <v>238</v>
      </c>
      <c r="AC339" t="s">
        <v>238</v>
      </c>
      <c r="AD339" s="2" t="s">
        <v>238</v>
      </c>
      <c r="AE339" s="2" t="s">
        <v>253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3055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731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239</v>
      </c>
      <c r="AB340" t="s">
        <v>238</v>
      </c>
      <c r="AC340" t="s">
        <v>238</v>
      </c>
      <c r="AD340" s="2" t="s">
        <v>238</v>
      </c>
      <c r="AE340" s="2" t="s">
        <v>253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3056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755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2013</v>
      </c>
      <c r="AB341" t="s">
        <v>238</v>
      </c>
      <c r="AC341" t="s">
        <v>238</v>
      </c>
      <c r="AD341" s="2" t="s">
        <v>238</v>
      </c>
      <c r="AE341" s="2" t="s">
        <v>253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1</v>
      </c>
      <c r="BB341"/>
      <c r="BC341"/>
      <c r="BD341"/>
    </row>
    <row r="342" spans="1:56">
      <c r="A342" s="2" t="s">
        <v>3057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577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246</v>
      </c>
      <c r="AB342" t="s">
        <v>238</v>
      </c>
      <c r="AC342" t="s">
        <v>238</v>
      </c>
      <c r="AD342" s="2" t="s">
        <v>238</v>
      </c>
      <c r="AE342" s="2" t="s">
        <v>253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3058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612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246</v>
      </c>
      <c r="AB343" t="s">
        <v>238</v>
      </c>
      <c r="AC343" t="s">
        <v>238</v>
      </c>
      <c r="AD343" s="2" t="s">
        <v>238</v>
      </c>
      <c r="AE343" s="2" t="s">
        <v>253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3059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612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246</v>
      </c>
      <c r="AB344" t="s">
        <v>238</v>
      </c>
      <c r="AC344" t="s">
        <v>238</v>
      </c>
      <c r="AD344" s="2" t="s">
        <v>238</v>
      </c>
      <c r="AE344" s="2" t="s">
        <v>253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1</v>
      </c>
      <c r="BB344"/>
      <c r="BC344"/>
      <c r="BD344"/>
    </row>
    <row r="345" spans="1:56">
      <c r="A345" s="2" t="s">
        <v>3060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597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246</v>
      </c>
      <c r="AB345" t="s">
        <v>238</v>
      </c>
      <c r="AC345" t="s">
        <v>238</v>
      </c>
      <c r="AD345" s="2" t="s">
        <v>238</v>
      </c>
      <c r="AE345" s="2" t="s">
        <v>253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3061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634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240</v>
      </c>
      <c r="AB346" t="s">
        <v>238</v>
      </c>
      <c r="AC346" t="s">
        <v>238</v>
      </c>
      <c r="AD346" s="2" t="s">
        <v>238</v>
      </c>
      <c r="AE346" s="2" t="s">
        <v>253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3062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675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240</v>
      </c>
      <c r="AB347" t="s">
        <v>238</v>
      </c>
      <c r="AC347" t="s">
        <v>238</v>
      </c>
      <c r="AD347" s="2" t="s">
        <v>238</v>
      </c>
      <c r="AE347" s="2" t="s">
        <v>253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3063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628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242</v>
      </c>
      <c r="AB348" t="s">
        <v>238</v>
      </c>
      <c r="AC348" t="s">
        <v>238</v>
      </c>
      <c r="AD348" s="2" t="s">
        <v>238</v>
      </c>
      <c r="AE348" s="2" t="s">
        <v>253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3064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623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239</v>
      </c>
      <c r="AB349" t="s">
        <v>238</v>
      </c>
      <c r="AC349" t="s">
        <v>238</v>
      </c>
      <c r="AD349" s="2" t="s">
        <v>238</v>
      </c>
      <c r="AE349" s="2" t="s">
        <v>253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3065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796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244</v>
      </c>
      <c r="AB350" t="s">
        <v>238</v>
      </c>
      <c r="AC350" t="s">
        <v>238</v>
      </c>
      <c r="AD350" s="2" t="s">
        <v>238</v>
      </c>
      <c r="AE350" s="2" t="s">
        <v>253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3066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642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243</v>
      </c>
      <c r="AB351" t="s">
        <v>238</v>
      </c>
      <c r="AC351" t="s">
        <v>238</v>
      </c>
      <c r="AD351" s="2" t="s">
        <v>238</v>
      </c>
      <c r="AE351" s="2" t="s">
        <v>253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3067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642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243</v>
      </c>
      <c r="AB352" t="s">
        <v>238</v>
      </c>
      <c r="AC352" t="s">
        <v>238</v>
      </c>
      <c r="AD352" s="2" t="s">
        <v>238</v>
      </c>
      <c r="AE352" s="2" t="s">
        <v>253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3068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642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243</v>
      </c>
      <c r="AB353" t="s">
        <v>238</v>
      </c>
      <c r="AC353" t="s">
        <v>238</v>
      </c>
      <c r="AD353" s="2" t="s">
        <v>238</v>
      </c>
      <c r="AE353" s="2" t="s">
        <v>253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3069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679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19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247</v>
      </c>
      <c r="AB354" t="s">
        <v>238</v>
      </c>
      <c r="AC354" t="s">
        <v>238</v>
      </c>
      <c r="AD354" s="2" t="s">
        <v>238</v>
      </c>
      <c r="AE354" s="2" t="s">
        <v>253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3070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679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75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247</v>
      </c>
      <c r="AB355" t="s">
        <v>238</v>
      </c>
      <c r="AC355" t="s">
        <v>238</v>
      </c>
      <c r="AD355" s="2" t="s">
        <v>238</v>
      </c>
      <c r="AE355" s="2" t="s">
        <v>253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3071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731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239</v>
      </c>
      <c r="AB356" t="s">
        <v>238</v>
      </c>
      <c r="AC356" t="s">
        <v>238</v>
      </c>
      <c r="AD356" s="2" t="s">
        <v>238</v>
      </c>
      <c r="AE356" s="2" t="s">
        <v>253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3072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731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239</v>
      </c>
      <c r="AB357" t="s">
        <v>238</v>
      </c>
      <c r="AC357" t="s">
        <v>238</v>
      </c>
      <c r="AD357" s="2" t="s">
        <v>238</v>
      </c>
      <c r="AE357" s="2" t="s">
        <v>253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3073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580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241</v>
      </c>
      <c r="AB358" t="s">
        <v>238</v>
      </c>
      <c r="AC358" t="s">
        <v>238</v>
      </c>
      <c r="AD358" s="2" t="s">
        <v>238</v>
      </c>
      <c r="AE358" s="2" t="s">
        <v>253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3074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642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243</v>
      </c>
      <c r="AB359" t="s">
        <v>238</v>
      </c>
      <c r="AC359" t="s">
        <v>238</v>
      </c>
      <c r="AD359" s="2" t="s">
        <v>238</v>
      </c>
      <c r="AE359" s="2" t="s">
        <v>253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3075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796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244</v>
      </c>
      <c r="AB360" t="s">
        <v>238</v>
      </c>
      <c r="AC360" t="s">
        <v>238</v>
      </c>
      <c r="AD360" s="2" t="s">
        <v>238</v>
      </c>
      <c r="AE360" s="2" t="s">
        <v>253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3076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679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247</v>
      </c>
      <c r="AB361" t="s">
        <v>238</v>
      </c>
      <c r="AC361" t="s">
        <v>238</v>
      </c>
      <c r="AD361" s="2" t="s">
        <v>238</v>
      </c>
      <c r="AE361" s="2" t="s">
        <v>253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3077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670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247</v>
      </c>
      <c r="AB362" t="s">
        <v>238</v>
      </c>
      <c r="AC362" t="s">
        <v>238</v>
      </c>
      <c r="AD362" s="2" t="s">
        <v>238</v>
      </c>
      <c r="AE362" s="2" t="s">
        <v>253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3078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641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239</v>
      </c>
      <c r="AB363" t="s">
        <v>238</v>
      </c>
      <c r="AC363" t="s">
        <v>238</v>
      </c>
      <c r="AD363" s="2" t="s">
        <v>238</v>
      </c>
      <c r="AE363" s="2" t="s">
        <v>253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3079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666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241</v>
      </c>
      <c r="AB364" t="s">
        <v>238</v>
      </c>
      <c r="AC364" t="s">
        <v>238</v>
      </c>
      <c r="AD364" s="2" t="s">
        <v>238</v>
      </c>
      <c r="AE364" s="2" t="s">
        <v>253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3080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642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243</v>
      </c>
      <c r="AB365" t="s">
        <v>238</v>
      </c>
      <c r="AC365" t="s">
        <v>238</v>
      </c>
      <c r="AD365" s="2" t="s">
        <v>238</v>
      </c>
      <c r="AE365" s="2" t="s">
        <v>253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3081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642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243</v>
      </c>
      <c r="AB366" t="s">
        <v>238</v>
      </c>
      <c r="AC366" t="s">
        <v>238</v>
      </c>
      <c r="AD366" s="2" t="s">
        <v>238</v>
      </c>
      <c r="AE366" s="2" t="s">
        <v>253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3082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796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244</v>
      </c>
      <c r="AB367" t="s">
        <v>238</v>
      </c>
      <c r="AC367" t="s">
        <v>238</v>
      </c>
      <c r="AD367" s="2" t="s">
        <v>238</v>
      </c>
      <c r="AE367" s="2" t="s">
        <v>253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3083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796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244</v>
      </c>
      <c r="AB368" t="s">
        <v>238</v>
      </c>
      <c r="AC368" t="s">
        <v>238</v>
      </c>
      <c r="AD368" s="2" t="s">
        <v>238</v>
      </c>
      <c r="AE368" s="2" t="s">
        <v>253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3084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612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246</v>
      </c>
      <c r="AB369" t="s">
        <v>238</v>
      </c>
      <c r="AC369" t="s">
        <v>238</v>
      </c>
      <c r="AD369" s="2" t="s">
        <v>238</v>
      </c>
      <c r="AE369" s="2" t="s">
        <v>253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3085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675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240</v>
      </c>
      <c r="AB370" t="s">
        <v>238</v>
      </c>
      <c r="AC370" t="s">
        <v>238</v>
      </c>
      <c r="AD370" s="2" t="s">
        <v>238</v>
      </c>
      <c r="AE370" s="2" t="s">
        <v>253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3086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810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242</v>
      </c>
      <c r="AB371" t="s">
        <v>238</v>
      </c>
      <c r="AC371" t="s">
        <v>238</v>
      </c>
      <c r="AD371" s="2" t="s">
        <v>238</v>
      </c>
      <c r="AE371" s="2" t="s">
        <v>253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3087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744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245</v>
      </c>
      <c r="AB372" t="s">
        <v>238</v>
      </c>
      <c r="AC372" t="s">
        <v>238</v>
      </c>
      <c r="AD372" s="2" t="s">
        <v>238</v>
      </c>
      <c r="AE372" s="2" t="s">
        <v>253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3088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744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245</v>
      </c>
      <c r="AB373" t="s">
        <v>238</v>
      </c>
      <c r="AC373" t="s">
        <v>238</v>
      </c>
      <c r="AD373" s="2" t="s">
        <v>238</v>
      </c>
      <c r="AE373" s="2" t="s">
        <v>253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3089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744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245</v>
      </c>
      <c r="AB374" t="s">
        <v>238</v>
      </c>
      <c r="AC374" t="s">
        <v>238</v>
      </c>
      <c r="AD374" s="2" t="s">
        <v>238</v>
      </c>
      <c r="AE374" s="2" t="s">
        <v>253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3090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766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245</v>
      </c>
      <c r="AB375" t="s">
        <v>238</v>
      </c>
      <c r="AC375" t="s">
        <v>238</v>
      </c>
      <c r="AD375" s="2" t="s">
        <v>238</v>
      </c>
      <c r="AE375" s="2" t="s">
        <v>253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3091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675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240</v>
      </c>
      <c r="AB376" t="s">
        <v>238</v>
      </c>
      <c r="AC376" t="s">
        <v>238</v>
      </c>
      <c r="AD376" s="2" t="s">
        <v>238</v>
      </c>
      <c r="AE376" s="2" t="s">
        <v>253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3092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675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240</v>
      </c>
      <c r="AB377" t="s">
        <v>238</v>
      </c>
      <c r="AC377" t="s">
        <v>238</v>
      </c>
      <c r="AD377" s="2" t="s">
        <v>238</v>
      </c>
      <c r="AE377" s="2" t="s">
        <v>253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3093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675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240</v>
      </c>
      <c r="AB378" t="s">
        <v>238</v>
      </c>
      <c r="AC378" t="s">
        <v>238</v>
      </c>
      <c r="AD378" s="2" t="s">
        <v>238</v>
      </c>
      <c r="AE378" s="2" t="s">
        <v>253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3094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675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240</v>
      </c>
      <c r="AB379" t="s">
        <v>238</v>
      </c>
      <c r="AC379" t="s">
        <v>238</v>
      </c>
      <c r="AD379" s="2" t="s">
        <v>238</v>
      </c>
      <c r="AE379" s="2" t="s">
        <v>253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3095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587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239</v>
      </c>
      <c r="AB380" t="s">
        <v>238</v>
      </c>
      <c r="AC380" t="s">
        <v>238</v>
      </c>
      <c r="AD380" s="2" t="s">
        <v>238</v>
      </c>
      <c r="AE380" s="2" t="s">
        <v>253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3096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634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240</v>
      </c>
      <c r="AB381" t="s">
        <v>238</v>
      </c>
      <c r="AC381" t="s">
        <v>238</v>
      </c>
      <c r="AD381" s="2" t="s">
        <v>238</v>
      </c>
      <c r="AE381" s="2" t="s">
        <v>253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3097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612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246</v>
      </c>
      <c r="AB382" t="s">
        <v>238</v>
      </c>
      <c r="AC382" t="s">
        <v>238</v>
      </c>
      <c r="AD382" s="2" t="s">
        <v>238</v>
      </c>
      <c r="AE382" s="2" t="s">
        <v>253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1</v>
      </c>
      <c r="BB382"/>
      <c r="BC382"/>
      <c r="BD382"/>
    </row>
    <row r="383" spans="1:56">
      <c r="A383" s="2" t="s">
        <v>3098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612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246</v>
      </c>
      <c r="AB383" t="s">
        <v>238</v>
      </c>
      <c r="AC383" t="s">
        <v>238</v>
      </c>
      <c r="AD383" s="2" t="s">
        <v>238</v>
      </c>
      <c r="AE383" s="2" t="s">
        <v>253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3099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641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242</v>
      </c>
      <c r="AB384" t="s">
        <v>239</v>
      </c>
      <c r="AC384" t="s">
        <v>238</v>
      </c>
      <c r="AD384" s="2" t="s">
        <v>238</v>
      </c>
      <c r="AE384" s="2" t="s">
        <v>253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3100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670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247</v>
      </c>
      <c r="AB385" t="s">
        <v>238</v>
      </c>
      <c r="AC385" t="s">
        <v>238</v>
      </c>
      <c r="AD385" s="2" t="s">
        <v>238</v>
      </c>
      <c r="AE385" s="2" t="s">
        <v>253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3101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810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242</v>
      </c>
      <c r="AB386" t="s">
        <v>238</v>
      </c>
      <c r="AC386" t="s">
        <v>238</v>
      </c>
      <c r="AD386" s="2" t="s">
        <v>238</v>
      </c>
      <c r="AE386" s="2" t="s">
        <v>253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3102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612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246</v>
      </c>
      <c r="AB387" t="s">
        <v>240</v>
      </c>
      <c r="AC387" t="s">
        <v>238</v>
      </c>
      <c r="AD387" s="2" t="s">
        <v>238</v>
      </c>
      <c r="AE387" s="2" t="s">
        <v>253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3103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622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245</v>
      </c>
      <c r="AB388" t="s">
        <v>238</v>
      </c>
      <c r="AC388" t="s">
        <v>238</v>
      </c>
      <c r="AD388" s="2" t="s">
        <v>238</v>
      </c>
      <c r="AE388" s="2" t="s">
        <v>253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3104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732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243</v>
      </c>
      <c r="AB389" t="s">
        <v>238</v>
      </c>
      <c r="AC389" t="s">
        <v>238</v>
      </c>
      <c r="AD389" s="2" t="s">
        <v>238</v>
      </c>
      <c r="AE389" s="2" t="s">
        <v>253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3105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796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244</v>
      </c>
      <c r="AB390" t="s">
        <v>238</v>
      </c>
      <c r="AC390" t="s">
        <v>238</v>
      </c>
      <c r="AD390" s="2" t="s">
        <v>238</v>
      </c>
      <c r="AE390" s="2" t="s">
        <v>253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3106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579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239</v>
      </c>
      <c r="AB391" t="s">
        <v>238</v>
      </c>
      <c r="AC391" t="s">
        <v>238</v>
      </c>
      <c r="AD391" s="2" t="s">
        <v>238</v>
      </c>
      <c r="AE391" s="2" t="s">
        <v>253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3107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623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239</v>
      </c>
      <c r="AB392" t="s">
        <v>238</v>
      </c>
      <c r="AC392" t="s">
        <v>238</v>
      </c>
      <c r="AD392" s="2" t="s">
        <v>238</v>
      </c>
      <c r="AE392" s="2" t="s">
        <v>253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3108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732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243</v>
      </c>
      <c r="AB393" t="s">
        <v>238</v>
      </c>
      <c r="AC393" t="s">
        <v>238</v>
      </c>
      <c r="AD393" s="2" t="s">
        <v>238</v>
      </c>
      <c r="AE393" s="2" t="s">
        <v>253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3109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623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239</v>
      </c>
      <c r="AB394" t="s">
        <v>238</v>
      </c>
      <c r="AC394" t="s">
        <v>238</v>
      </c>
      <c r="AD394" s="2" t="s">
        <v>238</v>
      </c>
      <c r="AE394" s="2" t="s">
        <v>253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3110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796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244</v>
      </c>
      <c r="AB395" t="s">
        <v>238</v>
      </c>
      <c r="AC395" t="s">
        <v>238</v>
      </c>
      <c r="AD395" s="2" t="s">
        <v>238</v>
      </c>
      <c r="AE395" s="2" t="s">
        <v>253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3111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623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239</v>
      </c>
      <c r="AB396" t="s">
        <v>238</v>
      </c>
      <c r="AC396" t="s">
        <v>238</v>
      </c>
      <c r="AD396" s="2" t="s">
        <v>238</v>
      </c>
      <c r="AE396" s="2" t="s">
        <v>253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3112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623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239</v>
      </c>
      <c r="AB397" t="s">
        <v>238</v>
      </c>
      <c r="AC397" t="s">
        <v>238</v>
      </c>
      <c r="AD397" s="2" t="s">
        <v>238</v>
      </c>
      <c r="AE397" s="2" t="s">
        <v>253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3113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623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239</v>
      </c>
      <c r="AB398" t="s">
        <v>238</v>
      </c>
      <c r="AC398" t="s">
        <v>238</v>
      </c>
      <c r="AD398" s="2" t="s">
        <v>238</v>
      </c>
      <c r="AE398" s="2" t="s">
        <v>253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3114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609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239</v>
      </c>
      <c r="AB399" t="s">
        <v>238</v>
      </c>
      <c r="AC399" t="s">
        <v>238</v>
      </c>
      <c r="AD399" s="2" t="s">
        <v>238</v>
      </c>
      <c r="AE399" s="2" t="s">
        <v>253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3115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609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239</v>
      </c>
      <c r="AB400" t="s">
        <v>238</v>
      </c>
      <c r="AC400" t="s">
        <v>238</v>
      </c>
      <c r="AD400" s="2" t="s">
        <v>238</v>
      </c>
      <c r="AE400" s="2" t="s">
        <v>253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3116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609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2015</v>
      </c>
      <c r="AB401" t="s">
        <v>247</v>
      </c>
      <c r="AC401" t="s">
        <v>238</v>
      </c>
      <c r="AD401" s="2" t="s">
        <v>238</v>
      </c>
      <c r="AE401" s="2" t="s">
        <v>253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3117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609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239</v>
      </c>
      <c r="AB402" t="s">
        <v>238</v>
      </c>
      <c r="AC402" t="s">
        <v>238</v>
      </c>
      <c r="AD402" s="2" t="s">
        <v>238</v>
      </c>
      <c r="AE402" s="2" t="s">
        <v>253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3118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579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239</v>
      </c>
      <c r="AB403" t="s">
        <v>238</v>
      </c>
      <c r="AC403" t="s">
        <v>238</v>
      </c>
      <c r="AD403" s="2" t="s">
        <v>238</v>
      </c>
      <c r="AE403" s="2" t="s">
        <v>253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3119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579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239</v>
      </c>
      <c r="AB404" t="s">
        <v>238</v>
      </c>
      <c r="AC404" t="s">
        <v>238</v>
      </c>
      <c r="AD404" s="2" t="s">
        <v>238</v>
      </c>
      <c r="AE404" s="2" t="s">
        <v>253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3120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761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243</v>
      </c>
      <c r="AB405" t="s">
        <v>238</v>
      </c>
      <c r="AC405" t="s">
        <v>238</v>
      </c>
      <c r="AD405" s="2" t="s">
        <v>238</v>
      </c>
      <c r="AE405" s="2" t="s">
        <v>253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3121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761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243</v>
      </c>
      <c r="AB406" t="s">
        <v>238</v>
      </c>
      <c r="AC406" t="s">
        <v>238</v>
      </c>
      <c r="AD406" s="2" t="s">
        <v>238</v>
      </c>
      <c r="AE406" s="2" t="s">
        <v>253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3122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761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243</v>
      </c>
      <c r="AB407" t="s">
        <v>238</v>
      </c>
      <c r="AC407" t="s">
        <v>238</v>
      </c>
      <c r="AD407" s="2" t="s">
        <v>238</v>
      </c>
      <c r="AE407" s="2" t="s">
        <v>253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3123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761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243</v>
      </c>
      <c r="AB408" t="s">
        <v>238</v>
      </c>
      <c r="AC408" t="s">
        <v>238</v>
      </c>
      <c r="AD408" s="2" t="s">
        <v>238</v>
      </c>
      <c r="AE408" s="2" t="s">
        <v>253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3124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732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243</v>
      </c>
      <c r="AB409" t="s">
        <v>238</v>
      </c>
      <c r="AC409" t="s">
        <v>238</v>
      </c>
      <c r="AD409" s="2" t="s">
        <v>238</v>
      </c>
      <c r="AE409" s="2" t="s">
        <v>253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3125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623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239</v>
      </c>
      <c r="AB410" t="s">
        <v>238</v>
      </c>
      <c r="AC410" t="s">
        <v>238</v>
      </c>
      <c r="AD410" s="2" t="s">
        <v>238</v>
      </c>
      <c r="AE410" s="2" t="s">
        <v>253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3126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796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244</v>
      </c>
      <c r="AB411" t="s">
        <v>238</v>
      </c>
      <c r="AC411" t="s">
        <v>238</v>
      </c>
      <c r="AD411" s="2" t="s">
        <v>238</v>
      </c>
      <c r="AE411" s="2" t="s">
        <v>253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3127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796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244</v>
      </c>
      <c r="AB412" t="s">
        <v>238</v>
      </c>
      <c r="AC412" t="s">
        <v>238</v>
      </c>
      <c r="AD412" s="2" t="s">
        <v>238</v>
      </c>
      <c r="AE412" s="2" t="s">
        <v>253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3128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796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244</v>
      </c>
      <c r="AB413" t="s">
        <v>238</v>
      </c>
      <c r="AC413" t="s">
        <v>238</v>
      </c>
      <c r="AD413" s="2" t="s">
        <v>238</v>
      </c>
      <c r="AE413" s="2" t="s">
        <v>253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3129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580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241</v>
      </c>
      <c r="AB414" t="s">
        <v>238</v>
      </c>
      <c r="AC414" t="s">
        <v>238</v>
      </c>
      <c r="AD414" s="2" t="s">
        <v>238</v>
      </c>
      <c r="AE414" s="2" t="s">
        <v>253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3130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614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247</v>
      </c>
      <c r="AB415" t="s">
        <v>238</v>
      </c>
      <c r="AC415" t="s">
        <v>238</v>
      </c>
      <c r="AD415" s="2" t="s">
        <v>238</v>
      </c>
      <c r="AE415" s="2" t="s">
        <v>253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3131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614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247</v>
      </c>
      <c r="AB416" t="s">
        <v>238</v>
      </c>
      <c r="AC416" t="s">
        <v>238</v>
      </c>
      <c r="AD416" s="2" t="s">
        <v>238</v>
      </c>
      <c r="AE416" s="2" t="s">
        <v>253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3132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614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247</v>
      </c>
      <c r="AB417" t="s">
        <v>238</v>
      </c>
      <c r="AC417" t="s">
        <v>238</v>
      </c>
      <c r="AD417" s="2" t="s">
        <v>238</v>
      </c>
      <c r="AE417" s="2" t="s">
        <v>253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3133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614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247</v>
      </c>
      <c r="AB418" t="s">
        <v>238</v>
      </c>
      <c r="AC418" t="s">
        <v>238</v>
      </c>
      <c r="AD418" s="2" t="s">
        <v>238</v>
      </c>
      <c r="AE418" s="2" t="s">
        <v>253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3134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614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247</v>
      </c>
      <c r="AB419" t="s">
        <v>238</v>
      </c>
      <c r="AC419" t="s">
        <v>238</v>
      </c>
      <c r="AD419" s="2" t="s">
        <v>238</v>
      </c>
      <c r="AE419" s="2" t="s">
        <v>253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3135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796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244</v>
      </c>
      <c r="AB420" t="s">
        <v>238</v>
      </c>
      <c r="AC420" t="s">
        <v>238</v>
      </c>
      <c r="AD420" s="2" t="s">
        <v>238</v>
      </c>
      <c r="AE420" s="2" t="s">
        <v>253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3136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663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245</v>
      </c>
      <c r="AB421" t="s">
        <v>238</v>
      </c>
      <c r="AC421" t="s">
        <v>238</v>
      </c>
      <c r="AD421" s="2" t="s">
        <v>238</v>
      </c>
      <c r="AE421" s="2" t="s">
        <v>253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3137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665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245</v>
      </c>
      <c r="AB422" t="s">
        <v>238</v>
      </c>
      <c r="AC422" t="s">
        <v>238</v>
      </c>
      <c r="AD422" s="2" t="s">
        <v>238</v>
      </c>
      <c r="AE422" s="2" t="s">
        <v>253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3138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749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240</v>
      </c>
      <c r="AB423" t="s">
        <v>238</v>
      </c>
      <c r="AC423" t="s">
        <v>238</v>
      </c>
      <c r="AD423" s="2" t="s">
        <v>238</v>
      </c>
      <c r="AE423" s="2" t="s">
        <v>253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3139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749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240</v>
      </c>
      <c r="AB424" t="s">
        <v>238</v>
      </c>
      <c r="AC424" t="s">
        <v>238</v>
      </c>
      <c r="AD424" s="2" t="s">
        <v>238</v>
      </c>
      <c r="AE424" s="2" t="s">
        <v>253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3140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810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242</v>
      </c>
      <c r="AB425" t="s">
        <v>238</v>
      </c>
      <c r="AC425" t="s">
        <v>238</v>
      </c>
      <c r="AD425" s="2" t="s">
        <v>238</v>
      </c>
      <c r="AE425" s="2" t="s">
        <v>253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3539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687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247</v>
      </c>
      <c r="AB426" t="s">
        <v>248</v>
      </c>
      <c r="AC426" t="s">
        <v>238</v>
      </c>
      <c r="AD426" s="2" t="s">
        <v>238</v>
      </c>
      <c r="AE426" s="2" t="s">
        <v>253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3141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793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245</v>
      </c>
      <c r="AB427" t="s">
        <v>238</v>
      </c>
      <c r="AC427" t="s">
        <v>238</v>
      </c>
      <c r="AD427" s="2" t="s">
        <v>238</v>
      </c>
      <c r="AE427" s="2" t="s">
        <v>253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3142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622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245</v>
      </c>
      <c r="AB428" t="s">
        <v>238</v>
      </c>
      <c r="AC428" t="s">
        <v>238</v>
      </c>
      <c r="AD428" s="2" t="s">
        <v>238</v>
      </c>
      <c r="AE428" s="2" t="s">
        <v>253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3143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675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240</v>
      </c>
      <c r="AB429" t="s">
        <v>238</v>
      </c>
      <c r="AC429" t="s">
        <v>238</v>
      </c>
      <c r="AD429" s="2" t="s">
        <v>238</v>
      </c>
      <c r="AE429" s="2" t="s">
        <v>253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3144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709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240</v>
      </c>
      <c r="AB430" t="s">
        <v>238</v>
      </c>
      <c r="AC430" t="s">
        <v>238</v>
      </c>
      <c r="AD430" s="2" t="s">
        <v>238</v>
      </c>
      <c r="AE430" s="2" t="s">
        <v>253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3145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702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239</v>
      </c>
      <c r="AB431" t="s">
        <v>238</v>
      </c>
      <c r="AC431" t="s">
        <v>238</v>
      </c>
      <c r="AD431" s="2" t="s">
        <v>238</v>
      </c>
      <c r="AE431" s="2" t="s">
        <v>253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3146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642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243</v>
      </c>
      <c r="AB432" t="s">
        <v>238</v>
      </c>
      <c r="AC432" t="s">
        <v>238</v>
      </c>
      <c r="AD432" s="2" t="s">
        <v>238</v>
      </c>
      <c r="AE432" s="2" t="s">
        <v>253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3147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722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244</v>
      </c>
      <c r="AB433" t="s">
        <v>238</v>
      </c>
      <c r="AC433" t="s">
        <v>238</v>
      </c>
      <c r="AD433" s="2" t="s">
        <v>238</v>
      </c>
      <c r="AE433" s="2" t="s">
        <v>253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3148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702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242</v>
      </c>
      <c r="AB434" t="s">
        <v>238</v>
      </c>
      <c r="AC434" t="s">
        <v>238</v>
      </c>
      <c r="AD434" s="2" t="s">
        <v>238</v>
      </c>
      <c r="AE434" s="2" t="s">
        <v>253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3149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736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241</v>
      </c>
      <c r="AB435" t="s">
        <v>238</v>
      </c>
      <c r="AC435" t="s">
        <v>238</v>
      </c>
      <c r="AD435" s="2" t="s">
        <v>238</v>
      </c>
      <c r="AE435" s="2" t="s">
        <v>253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3150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604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244</v>
      </c>
      <c r="AB436" t="s">
        <v>238</v>
      </c>
      <c r="AC436" t="s">
        <v>238</v>
      </c>
      <c r="AD436" s="2" t="s">
        <v>238</v>
      </c>
      <c r="AE436" s="2" t="s">
        <v>253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3151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641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239</v>
      </c>
      <c r="AB437" t="s">
        <v>238</v>
      </c>
      <c r="AC437" t="s">
        <v>238</v>
      </c>
      <c r="AD437" s="2" t="s">
        <v>238</v>
      </c>
      <c r="AE437" s="2" t="s">
        <v>253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3152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641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239</v>
      </c>
      <c r="AB438" t="s">
        <v>238</v>
      </c>
      <c r="AC438" t="s">
        <v>238</v>
      </c>
      <c r="AD438" s="2" t="s">
        <v>238</v>
      </c>
      <c r="AE438" s="2" t="s">
        <v>253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3153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641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239</v>
      </c>
      <c r="AB439" t="s">
        <v>238</v>
      </c>
      <c r="AC439" t="s">
        <v>238</v>
      </c>
      <c r="AD439" s="2" t="s">
        <v>238</v>
      </c>
      <c r="AE439" s="2" t="s">
        <v>253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3154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623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248</v>
      </c>
      <c r="AB440" t="s">
        <v>238</v>
      </c>
      <c r="AC440" t="s">
        <v>238</v>
      </c>
      <c r="AD440" s="2" t="s">
        <v>238</v>
      </c>
      <c r="AE440" s="2" t="s">
        <v>253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3155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679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8</v>
      </c>
      <c r="AA441" t="s">
        <v>247</v>
      </c>
      <c r="AB441" t="s">
        <v>238</v>
      </c>
      <c r="AC441" t="s">
        <v>238</v>
      </c>
      <c r="AD441" s="2" t="s">
        <v>238</v>
      </c>
      <c r="AE441" s="2" t="s">
        <v>253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3156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796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244</v>
      </c>
      <c r="AB442" t="s">
        <v>238</v>
      </c>
      <c r="AC442" t="s">
        <v>238</v>
      </c>
      <c r="AD442" s="2" t="s">
        <v>238</v>
      </c>
      <c r="AE442" s="2" t="s">
        <v>253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3157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796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244</v>
      </c>
      <c r="AB443" t="s">
        <v>238</v>
      </c>
      <c r="AC443" t="s">
        <v>238</v>
      </c>
      <c r="AD443" s="2" t="s">
        <v>238</v>
      </c>
      <c r="AE443" s="2" t="s">
        <v>253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3158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622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245</v>
      </c>
      <c r="AB444" t="s">
        <v>238</v>
      </c>
      <c r="AC444" t="s">
        <v>238</v>
      </c>
      <c r="AD444" s="2" t="s">
        <v>238</v>
      </c>
      <c r="AE444" s="2" t="s">
        <v>253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3159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634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240</v>
      </c>
      <c r="AB445" t="s">
        <v>238</v>
      </c>
      <c r="AC445" t="s">
        <v>238</v>
      </c>
      <c r="AD445" s="2" t="s">
        <v>238</v>
      </c>
      <c r="AE445" s="2" t="s">
        <v>253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3160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623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248</v>
      </c>
      <c r="AB446" t="s">
        <v>238</v>
      </c>
      <c r="AC446" t="s">
        <v>238</v>
      </c>
      <c r="AD446" s="2" t="s">
        <v>238</v>
      </c>
      <c r="AE446" s="2" t="s">
        <v>253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3161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675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240</v>
      </c>
      <c r="AB447" t="s">
        <v>238</v>
      </c>
      <c r="AC447" t="s">
        <v>238</v>
      </c>
      <c r="AD447" s="2" t="s">
        <v>238</v>
      </c>
      <c r="AE447" s="2" t="s">
        <v>253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3162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679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247</v>
      </c>
      <c r="AB448" t="s">
        <v>238</v>
      </c>
      <c r="AC448" t="s">
        <v>238</v>
      </c>
      <c r="AD448" s="2" t="s">
        <v>238</v>
      </c>
      <c r="AE448" s="2" t="s">
        <v>253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3163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642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243</v>
      </c>
      <c r="AB449" t="s">
        <v>239</v>
      </c>
      <c r="AC449" t="s">
        <v>245</v>
      </c>
      <c r="AD449" s="2" t="s">
        <v>238</v>
      </c>
      <c r="AE449" s="2" t="s">
        <v>253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3164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796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244</v>
      </c>
      <c r="AB450" t="s">
        <v>238</v>
      </c>
      <c r="AC450" t="s">
        <v>238</v>
      </c>
      <c r="AD450" s="2" t="s">
        <v>238</v>
      </c>
      <c r="AE450" s="2" t="s">
        <v>253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3165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641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239</v>
      </c>
      <c r="AB451" t="s">
        <v>238</v>
      </c>
      <c r="AC451" t="s">
        <v>238</v>
      </c>
      <c r="AD451" s="2" t="s">
        <v>238</v>
      </c>
      <c r="AE451" s="2" t="s">
        <v>253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3166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587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239</v>
      </c>
      <c r="AB452" t="s">
        <v>238</v>
      </c>
      <c r="AC452" t="s">
        <v>238</v>
      </c>
      <c r="AD452" s="2" t="s">
        <v>238</v>
      </c>
      <c r="AE452" s="2" t="s">
        <v>253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3167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623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239</v>
      </c>
      <c r="AB453" t="s">
        <v>238</v>
      </c>
      <c r="AC453" t="s">
        <v>238</v>
      </c>
      <c r="AD453" s="2" t="s">
        <v>238</v>
      </c>
      <c r="AE453" s="2" t="s">
        <v>253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3168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580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241</v>
      </c>
      <c r="AB454" t="s">
        <v>238</v>
      </c>
      <c r="AC454" t="s">
        <v>238</v>
      </c>
      <c r="AD454" s="2" t="s">
        <v>238</v>
      </c>
      <c r="AE454" s="2" t="s">
        <v>253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3169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622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245</v>
      </c>
      <c r="AB455" t="s">
        <v>238</v>
      </c>
      <c r="AC455" t="s">
        <v>238</v>
      </c>
      <c r="AD455" s="2" t="s">
        <v>238</v>
      </c>
      <c r="AE455" s="2" t="s">
        <v>253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3170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623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239</v>
      </c>
      <c r="AB456" t="s">
        <v>238</v>
      </c>
      <c r="AC456" t="s">
        <v>238</v>
      </c>
      <c r="AD456" s="2" t="s">
        <v>238</v>
      </c>
      <c r="AE456" s="2" t="s">
        <v>253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3171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580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241</v>
      </c>
      <c r="AB457" t="s">
        <v>238</v>
      </c>
      <c r="AC457" t="s">
        <v>238</v>
      </c>
      <c r="AD457" s="2" t="s">
        <v>238</v>
      </c>
      <c r="AE457" s="2" t="s">
        <v>253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3172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623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239</v>
      </c>
      <c r="AB458" t="s">
        <v>238</v>
      </c>
      <c r="AC458" t="s">
        <v>238</v>
      </c>
      <c r="AD458" s="2" t="s">
        <v>238</v>
      </c>
      <c r="AE458" s="2" t="s">
        <v>253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3173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731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239</v>
      </c>
      <c r="AB459" t="s">
        <v>238</v>
      </c>
      <c r="AC459" t="s">
        <v>238</v>
      </c>
      <c r="AD459" s="2" t="s">
        <v>238</v>
      </c>
      <c r="AE459" s="2" t="s">
        <v>253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3174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604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244</v>
      </c>
      <c r="AB460" t="s">
        <v>238</v>
      </c>
      <c r="AC460" t="s">
        <v>238</v>
      </c>
      <c r="AD460" s="2" t="s">
        <v>238</v>
      </c>
      <c r="AE460" s="2" t="s">
        <v>253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3175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754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245</v>
      </c>
      <c r="AB461" t="s">
        <v>238</v>
      </c>
      <c r="AC461" t="s">
        <v>238</v>
      </c>
      <c r="AD461" s="2" t="s">
        <v>238</v>
      </c>
      <c r="AE461" s="2" t="s">
        <v>253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3176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642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243</v>
      </c>
      <c r="AB462" t="s">
        <v>238</v>
      </c>
      <c r="AC462" t="s">
        <v>238</v>
      </c>
      <c r="AD462" s="2" t="s">
        <v>238</v>
      </c>
      <c r="AE462" s="2" t="s">
        <v>253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3177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604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244</v>
      </c>
      <c r="AB463" t="s">
        <v>238</v>
      </c>
      <c r="AC463" t="s">
        <v>238</v>
      </c>
      <c r="AD463" s="2" t="s">
        <v>238</v>
      </c>
      <c r="AE463" s="2" t="s">
        <v>253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3178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761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248</v>
      </c>
      <c r="AB464" t="s">
        <v>242</v>
      </c>
      <c r="AC464" t="s">
        <v>238</v>
      </c>
      <c r="AD464" s="2" t="s">
        <v>238</v>
      </c>
      <c r="AE464" s="2" t="s">
        <v>253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3179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634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248</v>
      </c>
      <c r="AB465" t="s">
        <v>242</v>
      </c>
      <c r="AC465" t="s">
        <v>238</v>
      </c>
      <c r="AD465" s="2" t="s">
        <v>238</v>
      </c>
      <c r="AE465" s="2" t="s">
        <v>253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3180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642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243</v>
      </c>
      <c r="AB466" t="s">
        <v>238</v>
      </c>
      <c r="AC466" t="s">
        <v>238</v>
      </c>
      <c r="AD466" s="2" t="s">
        <v>238</v>
      </c>
      <c r="AE466" s="2" t="s">
        <v>253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3181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623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239</v>
      </c>
      <c r="AB467" t="s">
        <v>245</v>
      </c>
      <c r="AC467" t="s">
        <v>238</v>
      </c>
      <c r="AD467" s="2" t="s">
        <v>238</v>
      </c>
      <c r="AE467" s="2" t="s">
        <v>253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3182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623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248</v>
      </c>
      <c r="AB468" t="s">
        <v>244</v>
      </c>
      <c r="AC468" t="s">
        <v>238</v>
      </c>
      <c r="AD468" s="2" t="s">
        <v>238</v>
      </c>
      <c r="AE468" s="2" t="s">
        <v>253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3183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625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243</v>
      </c>
      <c r="AB469" t="s">
        <v>238</v>
      </c>
      <c r="AC469" t="s">
        <v>238</v>
      </c>
      <c r="AD469" s="2" t="s">
        <v>238</v>
      </c>
      <c r="AE469" s="2" t="s">
        <v>253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3184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732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243</v>
      </c>
      <c r="AB470" t="s">
        <v>238</v>
      </c>
      <c r="AC470" t="s">
        <v>238</v>
      </c>
      <c r="AD470" s="2" t="s">
        <v>238</v>
      </c>
      <c r="AE470" s="2" t="s">
        <v>253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3185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580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241</v>
      </c>
      <c r="AB471" t="s">
        <v>238</v>
      </c>
      <c r="AC471" t="s">
        <v>238</v>
      </c>
      <c r="AD471" s="2" t="s">
        <v>238</v>
      </c>
      <c r="AE471" s="2" t="s">
        <v>253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3186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580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241</v>
      </c>
      <c r="AB472" t="s">
        <v>238</v>
      </c>
      <c r="AC472" t="s">
        <v>238</v>
      </c>
      <c r="AD472" s="2" t="s">
        <v>238</v>
      </c>
      <c r="AE472" s="2" t="s">
        <v>253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3187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755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2013</v>
      </c>
      <c r="AB473" t="s">
        <v>238</v>
      </c>
      <c r="AC473" t="s">
        <v>238</v>
      </c>
      <c r="AD473" s="2" t="s">
        <v>238</v>
      </c>
      <c r="AE473" s="2" t="s">
        <v>253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3188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625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243</v>
      </c>
      <c r="AB474" t="s">
        <v>242</v>
      </c>
      <c r="AC474" t="s">
        <v>238</v>
      </c>
      <c r="AD474" s="2" t="s">
        <v>238</v>
      </c>
      <c r="AE474" s="2" t="s">
        <v>253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3189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663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245</v>
      </c>
      <c r="AB475" t="s">
        <v>238</v>
      </c>
      <c r="AC475" t="s">
        <v>238</v>
      </c>
      <c r="AD475" s="2" t="s">
        <v>238</v>
      </c>
      <c r="AE475" s="2" t="s">
        <v>253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3190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1066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2013</v>
      </c>
      <c r="AB476" t="s">
        <v>238</v>
      </c>
      <c r="AC476" t="s">
        <v>238</v>
      </c>
      <c r="AD476" s="2" t="s">
        <v>238</v>
      </c>
      <c r="AE476" s="2" t="s">
        <v>253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3191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679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247</v>
      </c>
      <c r="AB477" t="s">
        <v>238</v>
      </c>
      <c r="AC477" t="s">
        <v>238</v>
      </c>
      <c r="AD477" s="2" t="s">
        <v>238</v>
      </c>
      <c r="AE477" s="2" t="s">
        <v>253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3192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622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245</v>
      </c>
      <c r="AB478" t="s">
        <v>238</v>
      </c>
      <c r="AC478" t="s">
        <v>238</v>
      </c>
      <c r="AD478" s="2" t="s">
        <v>238</v>
      </c>
      <c r="AE478" s="2" t="s">
        <v>253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3193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642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243</v>
      </c>
      <c r="AB479" t="s">
        <v>238</v>
      </c>
      <c r="AC479" t="s">
        <v>238</v>
      </c>
      <c r="AD479" s="2" t="s">
        <v>238</v>
      </c>
      <c r="AE479" s="2" t="s">
        <v>253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3194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673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247</v>
      </c>
      <c r="AB480" t="s">
        <v>238</v>
      </c>
      <c r="AC480" t="s">
        <v>238</v>
      </c>
      <c r="AD480" s="2" t="s">
        <v>238</v>
      </c>
      <c r="AE480" s="2" t="s">
        <v>253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3195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668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242</v>
      </c>
      <c r="AB481" t="s">
        <v>248</v>
      </c>
      <c r="AC481" t="s">
        <v>238</v>
      </c>
      <c r="AD481" s="2" t="s">
        <v>238</v>
      </c>
      <c r="AE481" s="2" t="s">
        <v>253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3196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580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241</v>
      </c>
      <c r="AB482" t="s">
        <v>238</v>
      </c>
      <c r="AC482" t="s">
        <v>238</v>
      </c>
      <c r="AD482" s="2" t="s">
        <v>238</v>
      </c>
      <c r="AE482" s="2" t="s">
        <v>253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3197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580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241</v>
      </c>
      <c r="AB483" t="s">
        <v>238</v>
      </c>
      <c r="AC483" t="s">
        <v>238</v>
      </c>
      <c r="AD483" s="2" t="s">
        <v>238</v>
      </c>
      <c r="AE483" s="2" t="s">
        <v>253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3198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679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247</v>
      </c>
      <c r="AB484" t="s">
        <v>238</v>
      </c>
      <c r="AC484" t="s">
        <v>238</v>
      </c>
      <c r="AD484" s="2" t="s">
        <v>238</v>
      </c>
      <c r="AE484" s="2" t="s">
        <v>253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3199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695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247</v>
      </c>
      <c r="AB485" t="s">
        <v>238</v>
      </c>
      <c r="AC485" t="s">
        <v>238</v>
      </c>
      <c r="AD485" s="2" t="s">
        <v>238</v>
      </c>
      <c r="AE485" s="2" t="s">
        <v>253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3200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766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245</v>
      </c>
      <c r="AB486" t="s">
        <v>238</v>
      </c>
      <c r="AC486" t="s">
        <v>238</v>
      </c>
      <c r="AD486" s="2" t="s">
        <v>238</v>
      </c>
      <c r="AE486" s="2" t="s">
        <v>253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3201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612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246</v>
      </c>
      <c r="AB487" t="s">
        <v>238</v>
      </c>
      <c r="AC487" t="s">
        <v>238</v>
      </c>
      <c r="AD487" s="2" t="s">
        <v>238</v>
      </c>
      <c r="AE487" s="2" t="s">
        <v>253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3202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613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242</v>
      </c>
      <c r="AB488" t="s">
        <v>238</v>
      </c>
      <c r="AC488" t="s">
        <v>238</v>
      </c>
      <c r="AD488" s="2" t="s">
        <v>238</v>
      </c>
      <c r="AE488" s="2" t="s">
        <v>253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3203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642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243</v>
      </c>
      <c r="AB489" t="s">
        <v>238</v>
      </c>
      <c r="AC489" t="s">
        <v>238</v>
      </c>
      <c r="AD489" s="2" t="s">
        <v>238</v>
      </c>
      <c r="AE489" s="2" t="s">
        <v>253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3204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580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241</v>
      </c>
      <c r="AB490" t="s">
        <v>238</v>
      </c>
      <c r="AC490" t="s">
        <v>238</v>
      </c>
      <c r="AD490" s="2" t="s">
        <v>238</v>
      </c>
      <c r="AE490" s="2" t="s">
        <v>253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3205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641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239</v>
      </c>
      <c r="AB491" t="s">
        <v>238</v>
      </c>
      <c r="AC491" t="s">
        <v>238</v>
      </c>
      <c r="AD491" s="2" t="s">
        <v>238</v>
      </c>
      <c r="AE491" s="2" t="s">
        <v>253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3206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641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239</v>
      </c>
      <c r="AB492" t="s">
        <v>238</v>
      </c>
      <c r="AC492" t="s">
        <v>238</v>
      </c>
      <c r="AD492" s="2" t="s">
        <v>238</v>
      </c>
      <c r="AE492" s="2" t="s">
        <v>253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3207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731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248</v>
      </c>
      <c r="AB493" t="s">
        <v>246</v>
      </c>
      <c r="AC493" t="s">
        <v>238</v>
      </c>
      <c r="AD493" s="2" t="s">
        <v>238</v>
      </c>
      <c r="AE493" s="2" t="s">
        <v>253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3208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623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239</v>
      </c>
      <c r="AB494" t="s">
        <v>245</v>
      </c>
      <c r="AC494" t="s">
        <v>238</v>
      </c>
      <c r="AD494" s="2" t="s">
        <v>238</v>
      </c>
      <c r="AE494" s="2" t="s">
        <v>253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3209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628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242</v>
      </c>
      <c r="AB495" t="s">
        <v>238</v>
      </c>
      <c r="AC495" t="s">
        <v>238</v>
      </c>
      <c r="AD495" s="2" t="s">
        <v>238</v>
      </c>
      <c r="AE495" s="2" t="s">
        <v>253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3210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787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242</v>
      </c>
      <c r="AB496" t="s">
        <v>238</v>
      </c>
      <c r="AC496" t="s">
        <v>238</v>
      </c>
      <c r="AD496" s="2" t="s">
        <v>238</v>
      </c>
      <c r="AE496" s="2" t="s">
        <v>253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3211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647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242</v>
      </c>
      <c r="AB497" t="s">
        <v>238</v>
      </c>
      <c r="AC497" t="s">
        <v>238</v>
      </c>
      <c r="AD497" s="2" t="s">
        <v>238</v>
      </c>
      <c r="AE497" s="2" t="s">
        <v>253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3212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580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241</v>
      </c>
      <c r="AB498" t="s">
        <v>238</v>
      </c>
      <c r="AC498" t="s">
        <v>238</v>
      </c>
      <c r="AD498" s="2" t="s">
        <v>238</v>
      </c>
      <c r="AE498" s="2" t="s">
        <v>253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3213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604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244</v>
      </c>
      <c r="AB499" t="s">
        <v>238</v>
      </c>
      <c r="AC499" t="s">
        <v>238</v>
      </c>
      <c r="AD499" s="2" t="s">
        <v>238</v>
      </c>
      <c r="AE499" s="2" t="s">
        <v>253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3214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577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246</v>
      </c>
      <c r="AB500" t="s">
        <v>238</v>
      </c>
      <c r="AC500" t="s">
        <v>238</v>
      </c>
      <c r="AD500" s="2" t="s">
        <v>238</v>
      </c>
      <c r="AE500" s="2" t="s">
        <v>253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3215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675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240</v>
      </c>
      <c r="AB501" t="s">
        <v>238</v>
      </c>
      <c r="AC501" t="s">
        <v>238</v>
      </c>
      <c r="AD501" s="2" t="s">
        <v>238</v>
      </c>
      <c r="AE501" s="2" t="s">
        <v>253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3216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749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240</v>
      </c>
      <c r="AB502" t="s">
        <v>238</v>
      </c>
      <c r="AC502" t="s">
        <v>238</v>
      </c>
      <c r="AD502" s="2" t="s">
        <v>238</v>
      </c>
      <c r="AE502" s="2" t="s">
        <v>253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3217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749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240</v>
      </c>
      <c r="AB503" t="s">
        <v>238</v>
      </c>
      <c r="AC503" t="s">
        <v>238</v>
      </c>
      <c r="AD503" s="2" t="s">
        <v>238</v>
      </c>
      <c r="AE503" s="2" t="s">
        <v>253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3218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634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240</v>
      </c>
      <c r="AB504" t="s">
        <v>238</v>
      </c>
      <c r="AC504" t="s">
        <v>238</v>
      </c>
      <c r="AD504" s="2" t="s">
        <v>238</v>
      </c>
      <c r="AE504" s="2" t="s">
        <v>253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3219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623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239</v>
      </c>
      <c r="AB505" t="s">
        <v>238</v>
      </c>
      <c r="AC505" t="s">
        <v>238</v>
      </c>
      <c r="AD505" s="2" t="s">
        <v>238</v>
      </c>
      <c r="AE505" s="2" t="s">
        <v>253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3220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580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241</v>
      </c>
      <c r="AB506" t="s">
        <v>238</v>
      </c>
      <c r="AC506" t="s">
        <v>238</v>
      </c>
      <c r="AD506" s="2" t="s">
        <v>238</v>
      </c>
      <c r="AE506" s="2" t="s">
        <v>253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3221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625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243</v>
      </c>
      <c r="AB507" t="s">
        <v>238</v>
      </c>
      <c r="AC507" t="s">
        <v>238</v>
      </c>
      <c r="AD507" s="2" t="s">
        <v>238</v>
      </c>
      <c r="AE507" s="2" t="s">
        <v>253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3222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625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243</v>
      </c>
      <c r="AB508" t="s">
        <v>238</v>
      </c>
      <c r="AC508" t="s">
        <v>238</v>
      </c>
      <c r="AD508" s="2" t="s">
        <v>238</v>
      </c>
      <c r="AE508" s="2" t="s">
        <v>253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3223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675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240</v>
      </c>
      <c r="AB509" t="s">
        <v>238</v>
      </c>
      <c r="AC509" t="s">
        <v>238</v>
      </c>
      <c r="AD509" s="2" t="s">
        <v>238</v>
      </c>
      <c r="AE509" s="2" t="s">
        <v>253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3224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731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239</v>
      </c>
      <c r="AB510" t="s">
        <v>238</v>
      </c>
      <c r="AC510" t="s">
        <v>238</v>
      </c>
      <c r="AD510" s="2" t="s">
        <v>238</v>
      </c>
      <c r="AE510" s="2" t="s">
        <v>253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3225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731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239</v>
      </c>
      <c r="AB511" t="s">
        <v>238</v>
      </c>
      <c r="AC511" t="s">
        <v>238</v>
      </c>
      <c r="AD511" s="2" t="s">
        <v>238</v>
      </c>
      <c r="AE511" s="2" t="s">
        <v>253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3226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731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239</v>
      </c>
      <c r="AB512" t="s">
        <v>238</v>
      </c>
      <c r="AC512" t="s">
        <v>238</v>
      </c>
      <c r="AD512" s="2" t="s">
        <v>238</v>
      </c>
      <c r="AE512" s="2" t="s">
        <v>253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3227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731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239</v>
      </c>
      <c r="AB513" t="s">
        <v>238</v>
      </c>
      <c r="AC513" t="s">
        <v>238</v>
      </c>
      <c r="AD513" s="2" t="s">
        <v>238</v>
      </c>
      <c r="AE513" s="2" t="s">
        <v>253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3228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731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239</v>
      </c>
      <c r="AB514" t="s">
        <v>238</v>
      </c>
      <c r="AC514" t="s">
        <v>238</v>
      </c>
      <c r="AD514" s="2" t="s">
        <v>238</v>
      </c>
      <c r="AE514" s="2" t="s">
        <v>253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3229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731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239</v>
      </c>
      <c r="AB515" t="s">
        <v>238</v>
      </c>
      <c r="AC515" t="s">
        <v>238</v>
      </c>
      <c r="AD515" s="2" t="s">
        <v>238</v>
      </c>
      <c r="AE515" s="2" t="s">
        <v>253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3230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731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239</v>
      </c>
      <c r="AB516" t="s">
        <v>238</v>
      </c>
      <c r="AC516" t="s">
        <v>238</v>
      </c>
      <c r="AD516" s="2" t="s">
        <v>238</v>
      </c>
      <c r="AE516" s="2" t="s">
        <v>253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3231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744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2013</v>
      </c>
      <c r="AB517" t="s">
        <v>239</v>
      </c>
      <c r="AC517" t="s">
        <v>238</v>
      </c>
      <c r="AD517" s="2" t="s">
        <v>238</v>
      </c>
      <c r="AE517" s="2" t="s">
        <v>253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3232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675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240</v>
      </c>
      <c r="AB518" t="s">
        <v>238</v>
      </c>
      <c r="AC518" t="s">
        <v>238</v>
      </c>
      <c r="AD518" s="2" t="s">
        <v>238</v>
      </c>
      <c r="AE518" s="2" t="s">
        <v>253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3233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675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240</v>
      </c>
      <c r="AB519" t="s">
        <v>238</v>
      </c>
      <c r="AC519" t="s">
        <v>238</v>
      </c>
      <c r="AD519" s="2" t="s">
        <v>238</v>
      </c>
      <c r="AE519" s="2" t="s">
        <v>253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3234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675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240</v>
      </c>
      <c r="AB520" t="s">
        <v>238</v>
      </c>
      <c r="AC520" t="s">
        <v>238</v>
      </c>
      <c r="AD520" s="2" t="s">
        <v>238</v>
      </c>
      <c r="AE520" s="2" t="s">
        <v>253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3235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675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240</v>
      </c>
      <c r="AB521" t="s">
        <v>238</v>
      </c>
      <c r="AC521" t="s">
        <v>238</v>
      </c>
      <c r="AD521" s="2" t="s">
        <v>238</v>
      </c>
      <c r="AE521" s="2" t="s">
        <v>253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3236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702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242</v>
      </c>
      <c r="AB522" t="s">
        <v>239</v>
      </c>
      <c r="AC522" t="s">
        <v>238</v>
      </c>
      <c r="AD522" s="2" t="s">
        <v>238</v>
      </c>
      <c r="AE522" s="2" t="s">
        <v>253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3237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744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245</v>
      </c>
      <c r="AB523" t="s">
        <v>238</v>
      </c>
      <c r="AC523" t="s">
        <v>238</v>
      </c>
      <c r="AD523" s="2" t="s">
        <v>238</v>
      </c>
      <c r="AE523" s="2" t="s">
        <v>253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3238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675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240</v>
      </c>
      <c r="AB524" t="s">
        <v>238</v>
      </c>
      <c r="AC524" t="s">
        <v>238</v>
      </c>
      <c r="AD524" s="2" t="s">
        <v>238</v>
      </c>
      <c r="AE524" s="2" t="s">
        <v>253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3239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579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239</v>
      </c>
      <c r="AB525" t="s">
        <v>238</v>
      </c>
      <c r="AC525" t="s">
        <v>238</v>
      </c>
      <c r="AD525" s="2" t="s">
        <v>238</v>
      </c>
      <c r="AE525" s="2" t="s">
        <v>253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3240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579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239</v>
      </c>
      <c r="AB526" t="s">
        <v>238</v>
      </c>
      <c r="AC526" t="s">
        <v>238</v>
      </c>
      <c r="AD526" s="2" t="s">
        <v>238</v>
      </c>
      <c r="AE526" s="2" t="s">
        <v>253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3241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579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239</v>
      </c>
      <c r="AB527" t="s">
        <v>238</v>
      </c>
      <c r="AC527" t="s">
        <v>238</v>
      </c>
      <c r="AD527" s="2" t="s">
        <v>238</v>
      </c>
      <c r="AE527" s="2" t="s">
        <v>253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3242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623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239</v>
      </c>
      <c r="AB528" t="s">
        <v>238</v>
      </c>
      <c r="AC528" t="s">
        <v>238</v>
      </c>
      <c r="AD528" s="2" t="s">
        <v>238</v>
      </c>
      <c r="AE528" s="2" t="s">
        <v>253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3243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732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243</v>
      </c>
      <c r="AB529" t="s">
        <v>238</v>
      </c>
      <c r="AC529" t="s">
        <v>238</v>
      </c>
      <c r="AD529" s="2" t="s">
        <v>238</v>
      </c>
      <c r="AE529" s="2" t="s">
        <v>253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3244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732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243</v>
      </c>
      <c r="AB530" t="s">
        <v>238</v>
      </c>
      <c r="AC530" t="s">
        <v>238</v>
      </c>
      <c r="AD530" s="2" t="s">
        <v>238</v>
      </c>
      <c r="AE530" s="2" t="s">
        <v>253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3245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761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243</v>
      </c>
      <c r="AB531" t="s">
        <v>2012</v>
      </c>
      <c r="AC531" t="s">
        <v>238</v>
      </c>
      <c r="AD531" s="2" t="s">
        <v>238</v>
      </c>
      <c r="AE531" s="2" t="s">
        <v>253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3246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609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239</v>
      </c>
      <c r="AB532" t="s">
        <v>238</v>
      </c>
      <c r="AC532" t="s">
        <v>238</v>
      </c>
      <c r="AD532" s="2" t="s">
        <v>238</v>
      </c>
      <c r="AE532" s="2" t="s">
        <v>253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3247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609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239</v>
      </c>
      <c r="AB533" t="s">
        <v>238</v>
      </c>
      <c r="AC533" t="s">
        <v>238</v>
      </c>
      <c r="AD533" s="2" t="s">
        <v>238</v>
      </c>
      <c r="AE533" s="2" t="s">
        <v>253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3248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609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248</v>
      </c>
      <c r="AB534" t="s">
        <v>238</v>
      </c>
      <c r="AC534" t="s">
        <v>238</v>
      </c>
      <c r="AD534" s="2" t="s">
        <v>238</v>
      </c>
      <c r="AE534" s="2" t="s">
        <v>253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3249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796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244</v>
      </c>
      <c r="AB535" t="s">
        <v>238</v>
      </c>
      <c r="AC535" t="s">
        <v>238</v>
      </c>
      <c r="AD535" s="2" t="s">
        <v>238</v>
      </c>
      <c r="AE535" s="2" t="s">
        <v>253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3250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623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2015</v>
      </c>
      <c r="AB536" t="s">
        <v>2013</v>
      </c>
      <c r="AC536" t="s">
        <v>238</v>
      </c>
      <c r="AD536" s="2" t="s">
        <v>238</v>
      </c>
      <c r="AE536" s="2" t="s">
        <v>253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3251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589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245</v>
      </c>
      <c r="AB537" t="s">
        <v>238</v>
      </c>
      <c r="AC537" t="s">
        <v>238</v>
      </c>
      <c r="AD537" s="2" t="s">
        <v>238</v>
      </c>
      <c r="AE537" s="2" t="s">
        <v>253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3252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636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243</v>
      </c>
      <c r="AB538" t="s">
        <v>238</v>
      </c>
      <c r="AC538" t="s">
        <v>238</v>
      </c>
      <c r="AD538" s="2" t="s">
        <v>238</v>
      </c>
      <c r="AE538" s="2" t="s">
        <v>253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3253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636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243</v>
      </c>
      <c r="AB539" t="s">
        <v>238</v>
      </c>
      <c r="AC539" t="s">
        <v>238</v>
      </c>
      <c r="AD539" s="2" t="s">
        <v>238</v>
      </c>
      <c r="AE539" s="2" t="s">
        <v>253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3254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665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245</v>
      </c>
      <c r="AB540" t="s">
        <v>238</v>
      </c>
      <c r="AC540" t="s">
        <v>238</v>
      </c>
      <c r="AD540" s="2" t="s">
        <v>238</v>
      </c>
      <c r="AE540" s="2" t="s">
        <v>253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3255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814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248</v>
      </c>
      <c r="AB541" t="s">
        <v>238</v>
      </c>
      <c r="AC541" t="s">
        <v>238</v>
      </c>
      <c r="AD541" s="2" t="s">
        <v>238</v>
      </c>
      <c r="AE541" s="2" t="s">
        <v>254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3256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679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247</v>
      </c>
      <c r="AB542" t="s">
        <v>238</v>
      </c>
      <c r="AC542" t="s">
        <v>238</v>
      </c>
      <c r="AD542" s="2" t="s">
        <v>238</v>
      </c>
      <c r="AE542" s="2" t="s">
        <v>253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3257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679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247</v>
      </c>
      <c r="AB543" t="s">
        <v>238</v>
      </c>
      <c r="AC543" t="s">
        <v>238</v>
      </c>
      <c r="AD543" s="2" t="s">
        <v>238</v>
      </c>
      <c r="AE543" s="2" t="s">
        <v>253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3258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679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247</v>
      </c>
      <c r="AB544" t="s">
        <v>238</v>
      </c>
      <c r="AC544" t="s">
        <v>238</v>
      </c>
      <c r="AD544" s="2" t="s">
        <v>238</v>
      </c>
      <c r="AE544" s="2" t="s">
        <v>253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3259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699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2015</v>
      </c>
      <c r="AB545" t="s">
        <v>238</v>
      </c>
      <c r="AC545" t="s">
        <v>238</v>
      </c>
      <c r="AD545" s="2" t="s">
        <v>238</v>
      </c>
      <c r="AE545" s="2" t="s">
        <v>253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3260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709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240</v>
      </c>
      <c r="AB546" t="s">
        <v>238</v>
      </c>
      <c r="AC546" t="s">
        <v>238</v>
      </c>
      <c r="AD546" s="2" t="s">
        <v>238</v>
      </c>
      <c r="AE546" s="2" t="s">
        <v>253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3527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753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245</v>
      </c>
      <c r="AB547" t="s">
        <v>239</v>
      </c>
      <c r="AC547" t="s">
        <v>238</v>
      </c>
      <c r="AD547" s="2" t="s">
        <v>238</v>
      </c>
      <c r="AE547" s="2" t="s">
        <v>253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3261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810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242</v>
      </c>
      <c r="AB548" t="s">
        <v>238</v>
      </c>
      <c r="AC548" t="s">
        <v>238</v>
      </c>
      <c r="AD548" s="2" t="s">
        <v>238</v>
      </c>
      <c r="AE548" s="2" t="s">
        <v>253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3262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1066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2013</v>
      </c>
      <c r="AB549" t="s">
        <v>238</v>
      </c>
      <c r="AC549" t="s">
        <v>238</v>
      </c>
      <c r="AD549" s="2" t="s">
        <v>238</v>
      </c>
      <c r="AE549" s="2" t="s">
        <v>253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3263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614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247</v>
      </c>
      <c r="AB550" t="s">
        <v>238</v>
      </c>
      <c r="AC550" t="s">
        <v>238</v>
      </c>
      <c r="AD550" s="2" t="s">
        <v>238</v>
      </c>
      <c r="AE550" s="2" t="s">
        <v>253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3264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796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244</v>
      </c>
      <c r="AB551" t="s">
        <v>238</v>
      </c>
      <c r="AC551" t="s">
        <v>238</v>
      </c>
      <c r="AD551" s="2" t="s">
        <v>238</v>
      </c>
      <c r="AE551" s="2" t="s">
        <v>253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1</v>
      </c>
      <c r="BB551"/>
      <c r="BC551"/>
      <c r="BD551"/>
    </row>
    <row r="552" spans="1:56">
      <c r="A552" s="2" t="s">
        <v>3265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675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240</v>
      </c>
      <c r="AB552" t="s">
        <v>238</v>
      </c>
      <c r="AC552" t="s">
        <v>238</v>
      </c>
      <c r="AD552" s="2" t="s">
        <v>238</v>
      </c>
      <c r="AE552" s="2" t="s">
        <v>253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3266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675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240</v>
      </c>
      <c r="AB553" t="s">
        <v>242</v>
      </c>
      <c r="AC553" t="s">
        <v>238</v>
      </c>
      <c r="AD553" s="2" t="s">
        <v>238</v>
      </c>
      <c r="AE553" s="2" t="s">
        <v>254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3267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731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239</v>
      </c>
      <c r="AB554" t="s">
        <v>238</v>
      </c>
      <c r="AC554" t="s">
        <v>238</v>
      </c>
      <c r="AD554" s="2" t="s">
        <v>238</v>
      </c>
      <c r="AE554" s="2" t="s">
        <v>253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3268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731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239</v>
      </c>
      <c r="AB555" t="s">
        <v>238</v>
      </c>
      <c r="AC555" t="s">
        <v>238</v>
      </c>
      <c r="AD555" s="2" t="s">
        <v>238</v>
      </c>
      <c r="AE555" s="2" t="s">
        <v>254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3269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609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239</v>
      </c>
      <c r="AB556" t="s">
        <v>238</v>
      </c>
      <c r="AC556" t="s">
        <v>238</v>
      </c>
      <c r="AD556" s="2" t="s">
        <v>238</v>
      </c>
      <c r="AE556" s="2" t="s">
        <v>253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3270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796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244</v>
      </c>
      <c r="AB557" t="s">
        <v>238</v>
      </c>
      <c r="AC557" t="s">
        <v>238</v>
      </c>
      <c r="AD557" s="2" t="s">
        <v>238</v>
      </c>
      <c r="AE557" s="2" t="s">
        <v>253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3271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641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239</v>
      </c>
      <c r="AB558" t="s">
        <v>238</v>
      </c>
      <c r="AC558" t="s">
        <v>238</v>
      </c>
      <c r="AD558" s="2" t="s">
        <v>238</v>
      </c>
      <c r="AE558" s="2" t="s">
        <v>253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3272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641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239</v>
      </c>
      <c r="AB559" t="s">
        <v>242</v>
      </c>
      <c r="AC559" t="s">
        <v>238</v>
      </c>
      <c r="AD559" s="2" t="s">
        <v>238</v>
      </c>
      <c r="AE559" s="2" t="s">
        <v>253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3273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641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239</v>
      </c>
      <c r="AB560" t="s">
        <v>238</v>
      </c>
      <c r="AC560" t="s">
        <v>238</v>
      </c>
      <c r="AD560" s="2" t="s">
        <v>238</v>
      </c>
      <c r="AE560" s="2" t="s">
        <v>253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3274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622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248</v>
      </c>
      <c r="AB561" t="s">
        <v>238</v>
      </c>
      <c r="AC561" t="s">
        <v>238</v>
      </c>
      <c r="AD561" s="2" t="s">
        <v>238</v>
      </c>
      <c r="AE561" s="2" t="s">
        <v>253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3275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634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240</v>
      </c>
      <c r="AB562" t="s">
        <v>238</v>
      </c>
      <c r="AC562" t="s">
        <v>238</v>
      </c>
      <c r="AD562" s="2" t="s">
        <v>238</v>
      </c>
      <c r="AE562" s="2" t="s">
        <v>253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3276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796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244</v>
      </c>
      <c r="AB563" t="s">
        <v>238</v>
      </c>
      <c r="AC563" t="s">
        <v>238</v>
      </c>
      <c r="AD563" s="2" t="s">
        <v>238</v>
      </c>
      <c r="AE563" s="2" t="s">
        <v>253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3277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796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244</v>
      </c>
      <c r="AB564" t="s">
        <v>238</v>
      </c>
      <c r="AC564" t="s">
        <v>238</v>
      </c>
      <c r="AD564" s="2" t="s">
        <v>238</v>
      </c>
      <c r="AE564" s="2" t="s">
        <v>253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3278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665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245</v>
      </c>
      <c r="AB565" t="s">
        <v>238</v>
      </c>
      <c r="AC565" t="s">
        <v>238</v>
      </c>
      <c r="AD565" s="2" t="s">
        <v>238</v>
      </c>
      <c r="AE565" s="2" t="s">
        <v>253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3279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796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244</v>
      </c>
      <c r="AB566" t="s">
        <v>238</v>
      </c>
      <c r="AC566" t="s">
        <v>238</v>
      </c>
      <c r="AD566" s="2" t="s">
        <v>238</v>
      </c>
      <c r="AE566" s="2" t="s">
        <v>253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3280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623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0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239</v>
      </c>
      <c r="AB567" t="s">
        <v>238</v>
      </c>
      <c r="AC567" t="s">
        <v>238</v>
      </c>
      <c r="AD567" s="2" t="s">
        <v>238</v>
      </c>
      <c r="AE567" s="2" t="s">
        <v>253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3281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1067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250</v>
      </c>
      <c r="AB568" t="s">
        <v>238</v>
      </c>
      <c r="AC568" t="s">
        <v>238</v>
      </c>
      <c r="AD568" s="2" t="s">
        <v>238</v>
      </c>
      <c r="AE568" s="2" t="s">
        <v>254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3282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623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239</v>
      </c>
      <c r="AB569" t="s">
        <v>238</v>
      </c>
      <c r="AC569" t="s">
        <v>238</v>
      </c>
      <c r="AD569" s="2" t="s">
        <v>238</v>
      </c>
      <c r="AE569" s="2" t="s">
        <v>254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3283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614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247</v>
      </c>
      <c r="AB570" t="s">
        <v>239</v>
      </c>
      <c r="AC570" t="s">
        <v>238</v>
      </c>
      <c r="AD570" s="2" t="s">
        <v>238</v>
      </c>
      <c r="AE570" s="2" t="s">
        <v>253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3284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679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247</v>
      </c>
      <c r="AB571" t="s">
        <v>238</v>
      </c>
      <c r="AC571" t="s">
        <v>238</v>
      </c>
      <c r="AD571" s="2" t="s">
        <v>238</v>
      </c>
      <c r="AE571" s="2" t="s">
        <v>254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1714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250</v>
      </c>
      <c r="AB572" t="s">
        <v>238</v>
      </c>
      <c r="AC572" t="s">
        <v>238</v>
      </c>
      <c r="AD572" s="2" t="s">
        <v>238</v>
      </c>
      <c r="AE572" s="2" t="s">
        <v>254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1717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250</v>
      </c>
      <c r="AB573" t="s">
        <v>238</v>
      </c>
      <c r="AC573" t="s">
        <v>238</v>
      </c>
      <c r="AD573" s="2" t="s">
        <v>238</v>
      </c>
      <c r="AE573" s="2" t="s">
        <v>254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250</v>
      </c>
      <c r="AB574" t="s">
        <v>238</v>
      </c>
      <c r="AC574" t="s">
        <v>238</v>
      </c>
      <c r="AD574" s="2" t="s">
        <v>238</v>
      </c>
      <c r="AE574" s="2" t="s">
        <v>254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250</v>
      </c>
      <c r="AB575" t="s">
        <v>238</v>
      </c>
      <c r="AC575" t="s">
        <v>238</v>
      </c>
      <c r="AD575" s="2" t="s">
        <v>238</v>
      </c>
      <c r="AE575" s="2" t="s">
        <v>254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250</v>
      </c>
      <c r="AB576" t="s">
        <v>238</v>
      </c>
      <c r="AC576" t="s">
        <v>238</v>
      </c>
      <c r="AD576" s="2" t="s">
        <v>238</v>
      </c>
      <c r="AE576" s="2" t="s">
        <v>254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250</v>
      </c>
      <c r="AB577" t="s">
        <v>238</v>
      </c>
      <c r="AC577" t="s">
        <v>238</v>
      </c>
      <c r="AD577" s="2" t="s">
        <v>238</v>
      </c>
      <c r="AE577" s="2" t="s">
        <v>254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250</v>
      </c>
      <c r="AB578" t="s">
        <v>238</v>
      </c>
      <c r="AC578" t="s">
        <v>238</v>
      </c>
      <c r="AD578" s="2" t="s">
        <v>238</v>
      </c>
      <c r="AE578" s="2" t="s">
        <v>254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250</v>
      </c>
      <c r="AB579" t="s">
        <v>238</v>
      </c>
      <c r="AC579" t="s">
        <v>238</v>
      </c>
      <c r="AD579" s="2" t="s">
        <v>238</v>
      </c>
      <c r="AE579" s="2" t="s">
        <v>254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250</v>
      </c>
      <c r="AB580" t="s">
        <v>238</v>
      </c>
      <c r="AC580" t="s">
        <v>238</v>
      </c>
      <c r="AD580" s="2" t="s">
        <v>238</v>
      </c>
      <c r="AE580" s="2" t="s">
        <v>254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1715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250</v>
      </c>
      <c r="AB581" t="s">
        <v>238</v>
      </c>
      <c r="AC581" t="s">
        <v>238</v>
      </c>
      <c r="AD581" s="2" t="s">
        <v>238</v>
      </c>
      <c r="AE581" s="2" t="s">
        <v>254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229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1718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250</v>
      </c>
      <c r="AB582" t="s">
        <v>238</v>
      </c>
      <c r="AC582" t="s">
        <v>238</v>
      </c>
      <c r="AD582" s="2" t="s">
        <v>238</v>
      </c>
      <c r="AE582" s="2" t="s">
        <v>254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1716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250</v>
      </c>
      <c r="AB583" t="s">
        <v>238</v>
      </c>
      <c r="AC583" t="s">
        <v>238</v>
      </c>
      <c r="AD583" s="2" t="s">
        <v>238</v>
      </c>
      <c r="AE583" s="2" t="s">
        <v>254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1719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250</v>
      </c>
      <c r="AB584" t="s">
        <v>238</v>
      </c>
      <c r="AC584" t="s">
        <v>238</v>
      </c>
      <c r="AD584" s="2" t="s">
        <v>238</v>
      </c>
      <c r="AE584" s="2" t="s">
        <v>254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250</v>
      </c>
      <c r="AB585" t="s">
        <v>238</v>
      </c>
      <c r="AC585" t="s">
        <v>238</v>
      </c>
      <c r="AD585" s="2" t="s">
        <v>238</v>
      </c>
      <c r="AE585" s="2" t="s">
        <v>254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250</v>
      </c>
      <c r="AB586" t="s">
        <v>238</v>
      </c>
      <c r="AC586" t="s">
        <v>238</v>
      </c>
      <c r="AD586" s="2" t="s">
        <v>238</v>
      </c>
      <c r="AE586" s="2" t="s">
        <v>254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3285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679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247</v>
      </c>
      <c r="AB587" t="s">
        <v>238</v>
      </c>
      <c r="AC587" t="s">
        <v>238</v>
      </c>
      <c r="AD587" s="2" t="s">
        <v>238</v>
      </c>
      <c r="AE587" s="2" t="s">
        <v>253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3286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679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247</v>
      </c>
      <c r="AB588" t="s">
        <v>238</v>
      </c>
      <c r="AC588" t="s">
        <v>238</v>
      </c>
      <c r="AD588" s="2" t="s">
        <v>238</v>
      </c>
      <c r="AE588" s="2" t="s">
        <v>253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3287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612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246</v>
      </c>
      <c r="AB589" t="s">
        <v>238</v>
      </c>
      <c r="AC589" t="s">
        <v>238</v>
      </c>
      <c r="AD589" s="2" t="s">
        <v>238</v>
      </c>
      <c r="AE589" s="2" t="s">
        <v>253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3288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577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246</v>
      </c>
      <c r="AB590" t="s">
        <v>238</v>
      </c>
      <c r="AC590" t="s">
        <v>238</v>
      </c>
      <c r="AD590" s="2" t="s">
        <v>238</v>
      </c>
      <c r="AE590" s="2" t="s">
        <v>253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3289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633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242</v>
      </c>
      <c r="AB591" t="s">
        <v>238</v>
      </c>
      <c r="AC591" t="s">
        <v>238</v>
      </c>
      <c r="AD591" s="2" t="s">
        <v>238</v>
      </c>
      <c r="AE591" s="2" t="s">
        <v>253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3290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609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239</v>
      </c>
      <c r="AB592" t="s">
        <v>238</v>
      </c>
      <c r="AC592" t="s">
        <v>238</v>
      </c>
      <c r="AD592" s="2" t="s">
        <v>238</v>
      </c>
      <c r="AE592" s="2" t="s">
        <v>253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3291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609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239</v>
      </c>
      <c r="AB593" t="s">
        <v>238</v>
      </c>
      <c r="AC593" t="s">
        <v>238</v>
      </c>
      <c r="AD593" s="2" t="s">
        <v>238</v>
      </c>
      <c r="AE593" s="2" t="s">
        <v>253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3292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609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239</v>
      </c>
      <c r="AB594" t="s">
        <v>238</v>
      </c>
      <c r="AC594" t="s">
        <v>238</v>
      </c>
      <c r="AD594" s="2" t="s">
        <v>238</v>
      </c>
      <c r="AE594" s="2" t="s">
        <v>253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3293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634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240</v>
      </c>
      <c r="AB595" t="s">
        <v>238</v>
      </c>
      <c r="AC595" t="s">
        <v>238</v>
      </c>
      <c r="AD595" s="2" t="s">
        <v>238</v>
      </c>
      <c r="AE595" s="2" t="s">
        <v>253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3294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679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247</v>
      </c>
      <c r="AB596" t="s">
        <v>238</v>
      </c>
      <c r="AC596" t="s">
        <v>238</v>
      </c>
      <c r="AD596" s="2" t="s">
        <v>238</v>
      </c>
      <c r="AE596" s="2" t="s">
        <v>253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3295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609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239</v>
      </c>
      <c r="AB597" t="s">
        <v>238</v>
      </c>
      <c r="AC597" t="s">
        <v>238</v>
      </c>
      <c r="AD597" s="2" t="s">
        <v>238</v>
      </c>
      <c r="AE597" s="2" t="s">
        <v>253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3296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679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247</v>
      </c>
      <c r="AB598" t="s">
        <v>238</v>
      </c>
      <c r="AC598" t="s">
        <v>238</v>
      </c>
      <c r="AD598" s="2" t="s">
        <v>238</v>
      </c>
      <c r="AE598" s="2" t="s">
        <v>253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3297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679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0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247</v>
      </c>
      <c r="AB599" t="s">
        <v>238</v>
      </c>
      <c r="AC599" t="s">
        <v>238</v>
      </c>
      <c r="AD599" s="2" t="s">
        <v>238</v>
      </c>
      <c r="AE599" s="2" t="s">
        <v>253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3298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679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247</v>
      </c>
      <c r="AB600" t="s">
        <v>238</v>
      </c>
      <c r="AC600" t="s">
        <v>238</v>
      </c>
      <c r="AD600" s="2" t="s">
        <v>238</v>
      </c>
      <c r="AE600" s="2" t="s">
        <v>253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3299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679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247</v>
      </c>
      <c r="AB601" t="s">
        <v>238</v>
      </c>
      <c r="AC601" t="s">
        <v>238</v>
      </c>
      <c r="AD601" s="2" t="s">
        <v>238</v>
      </c>
      <c r="AE601" s="2" t="s">
        <v>253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3300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679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247</v>
      </c>
      <c r="AB602" t="s">
        <v>238</v>
      </c>
      <c r="AC602" t="s">
        <v>238</v>
      </c>
      <c r="AD602" s="2" t="s">
        <v>238</v>
      </c>
      <c r="AE602" s="2" t="s">
        <v>253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3301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679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247</v>
      </c>
      <c r="AB603" t="s">
        <v>238</v>
      </c>
      <c r="AC603" t="s">
        <v>238</v>
      </c>
      <c r="AD603" s="2" t="s">
        <v>238</v>
      </c>
      <c r="AE603" s="2" t="s">
        <v>253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3302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609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239</v>
      </c>
      <c r="AB604" t="s">
        <v>238</v>
      </c>
      <c r="AC604" t="s">
        <v>238</v>
      </c>
      <c r="AD604" s="2" t="s">
        <v>238</v>
      </c>
      <c r="AE604" s="2" t="s">
        <v>253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3303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679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7</v>
      </c>
      <c r="AA605" t="s">
        <v>247</v>
      </c>
      <c r="AB605" t="s">
        <v>238</v>
      </c>
      <c r="AC605" t="s">
        <v>238</v>
      </c>
      <c r="AD605" s="2" t="s">
        <v>238</v>
      </c>
      <c r="AE605" s="2" t="s">
        <v>253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3304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679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247</v>
      </c>
      <c r="AB606" t="s">
        <v>238</v>
      </c>
      <c r="AC606" t="s">
        <v>238</v>
      </c>
      <c r="AD606" s="2" t="s">
        <v>238</v>
      </c>
      <c r="AE606" s="2" t="s">
        <v>253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3305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736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241</v>
      </c>
      <c r="AB607" t="s">
        <v>238</v>
      </c>
      <c r="AC607" t="s">
        <v>238</v>
      </c>
      <c r="AD607" s="2" t="s">
        <v>238</v>
      </c>
      <c r="AE607" s="2" t="s">
        <v>253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3306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580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241</v>
      </c>
      <c r="AB608" t="s">
        <v>238</v>
      </c>
      <c r="AC608" t="s">
        <v>238</v>
      </c>
      <c r="AD608" s="2" t="s">
        <v>238</v>
      </c>
      <c r="AE608" s="2" t="s">
        <v>253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3307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810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242</v>
      </c>
      <c r="AB609" t="s">
        <v>238</v>
      </c>
      <c r="AC609" t="s">
        <v>238</v>
      </c>
      <c r="AD609" s="2" t="s">
        <v>238</v>
      </c>
      <c r="AE609" s="2" t="s">
        <v>253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3308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810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242</v>
      </c>
      <c r="AB610" t="s">
        <v>238</v>
      </c>
      <c r="AC610" t="s">
        <v>238</v>
      </c>
      <c r="AD610" s="2" t="s">
        <v>238</v>
      </c>
      <c r="AE610" s="2" t="s">
        <v>253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3309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810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242</v>
      </c>
      <c r="AB611" t="s">
        <v>238</v>
      </c>
      <c r="AC611" t="s">
        <v>238</v>
      </c>
      <c r="AD611" s="2" t="s">
        <v>238</v>
      </c>
      <c r="AE611" s="2" t="s">
        <v>253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3310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609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239</v>
      </c>
      <c r="AB612" t="s">
        <v>238</v>
      </c>
      <c r="AC612" t="s">
        <v>238</v>
      </c>
      <c r="AD612" s="2" t="s">
        <v>238</v>
      </c>
      <c r="AE612" s="2" t="s">
        <v>253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3311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609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239</v>
      </c>
      <c r="AB613" t="s">
        <v>238</v>
      </c>
      <c r="AC613" t="s">
        <v>238</v>
      </c>
      <c r="AD613" s="2" t="s">
        <v>238</v>
      </c>
      <c r="AE613" s="2" t="s">
        <v>253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3312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597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246</v>
      </c>
      <c r="AB614" t="s">
        <v>238</v>
      </c>
      <c r="AC614" t="s">
        <v>238</v>
      </c>
      <c r="AD614" s="2" t="s">
        <v>238</v>
      </c>
      <c r="AE614" s="2" t="s">
        <v>253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3313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810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242</v>
      </c>
      <c r="AB615" t="s">
        <v>238</v>
      </c>
      <c r="AC615" t="s">
        <v>238</v>
      </c>
      <c r="AD615" s="2" t="s">
        <v>238</v>
      </c>
      <c r="AE615" s="2" t="s">
        <v>253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3314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810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242</v>
      </c>
      <c r="AB616" t="s">
        <v>238</v>
      </c>
      <c r="AC616" t="s">
        <v>238</v>
      </c>
      <c r="AD616" s="2" t="s">
        <v>238</v>
      </c>
      <c r="AE616" s="2" t="s">
        <v>253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3315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736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241</v>
      </c>
      <c r="AB617" t="s">
        <v>238</v>
      </c>
      <c r="AC617" t="s">
        <v>238</v>
      </c>
      <c r="AD617" s="2" t="s">
        <v>238</v>
      </c>
      <c r="AE617" s="2" t="s">
        <v>253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3316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679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247</v>
      </c>
      <c r="AB618" t="s">
        <v>238</v>
      </c>
      <c r="AC618" t="s">
        <v>238</v>
      </c>
      <c r="AD618" s="2" t="s">
        <v>238</v>
      </c>
      <c r="AE618" s="2" t="s">
        <v>253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3317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679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247</v>
      </c>
      <c r="AB619" t="s">
        <v>238</v>
      </c>
      <c r="AC619" t="s">
        <v>238</v>
      </c>
      <c r="AD619" s="2" t="s">
        <v>238</v>
      </c>
      <c r="AE619" s="2" t="s">
        <v>253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3318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580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241</v>
      </c>
      <c r="AB620" t="s">
        <v>238</v>
      </c>
      <c r="AC620" t="s">
        <v>238</v>
      </c>
      <c r="AD620" s="2" t="s">
        <v>238</v>
      </c>
      <c r="AE620" s="2" t="s">
        <v>253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3319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580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241</v>
      </c>
      <c r="AB621" t="s">
        <v>238</v>
      </c>
      <c r="AC621" t="s">
        <v>238</v>
      </c>
      <c r="AD621" s="2" t="s">
        <v>238</v>
      </c>
      <c r="AE621" s="2" t="s">
        <v>253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3320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580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241</v>
      </c>
      <c r="AB622" t="s">
        <v>238</v>
      </c>
      <c r="AC622" t="s">
        <v>238</v>
      </c>
      <c r="AD622" s="2" t="s">
        <v>238</v>
      </c>
      <c r="AE622" s="2" t="s">
        <v>253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3562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736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241</v>
      </c>
      <c r="AB623" t="s">
        <v>238</v>
      </c>
      <c r="AC623" t="s">
        <v>238</v>
      </c>
      <c r="AD623" s="2" t="s">
        <v>238</v>
      </c>
      <c r="AE623" s="2" t="s">
        <v>253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3322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810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242</v>
      </c>
      <c r="AB624" t="s">
        <v>238</v>
      </c>
      <c r="AC624" t="s">
        <v>238</v>
      </c>
      <c r="AD624" s="2" t="s">
        <v>238</v>
      </c>
      <c r="AE624" s="2" t="s">
        <v>253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3323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612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246</v>
      </c>
      <c r="AB625" t="s">
        <v>238</v>
      </c>
      <c r="AC625" t="s">
        <v>238</v>
      </c>
      <c r="AD625" s="2" t="s">
        <v>238</v>
      </c>
      <c r="AE625" s="2" t="s">
        <v>253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3324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612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246</v>
      </c>
      <c r="AB626" t="s">
        <v>238</v>
      </c>
      <c r="AC626" t="s">
        <v>238</v>
      </c>
      <c r="AD626" s="2" t="s">
        <v>238</v>
      </c>
      <c r="AE626" s="2" t="s">
        <v>253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3325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787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242</v>
      </c>
      <c r="AB627" t="s">
        <v>238</v>
      </c>
      <c r="AC627" t="s">
        <v>238</v>
      </c>
      <c r="AD627" s="2" t="s">
        <v>238</v>
      </c>
      <c r="AE627" s="2" t="s">
        <v>253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3326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580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241</v>
      </c>
      <c r="AB628" t="s">
        <v>238</v>
      </c>
      <c r="AC628" t="s">
        <v>238</v>
      </c>
      <c r="AD628" s="2" t="s">
        <v>238</v>
      </c>
      <c r="AE628" s="2" t="s">
        <v>253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3327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755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2013</v>
      </c>
      <c r="AB629" t="s">
        <v>238</v>
      </c>
      <c r="AC629" t="s">
        <v>238</v>
      </c>
      <c r="AD629" s="2" t="s">
        <v>238</v>
      </c>
      <c r="AE629" s="2" t="s">
        <v>253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3328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755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2013</v>
      </c>
      <c r="AB630" t="s">
        <v>238</v>
      </c>
      <c r="AC630" t="s">
        <v>238</v>
      </c>
      <c r="AD630" s="2" t="s">
        <v>238</v>
      </c>
      <c r="AE630" s="2" t="s">
        <v>253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3329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755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2013</v>
      </c>
      <c r="AB631" t="s">
        <v>238</v>
      </c>
      <c r="AC631" t="s">
        <v>238</v>
      </c>
      <c r="AD631" s="2" t="s">
        <v>238</v>
      </c>
      <c r="AE631" s="2" t="s">
        <v>253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3330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793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245</v>
      </c>
      <c r="AB632" t="s">
        <v>238</v>
      </c>
      <c r="AC632" t="s">
        <v>238</v>
      </c>
      <c r="AD632" s="2" t="s">
        <v>238</v>
      </c>
      <c r="AE632" s="2" t="s">
        <v>253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3331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29E</v>
      </c>
      <c r="F633" t="s">
        <v>755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1">
        <v>0</v>
      </c>
      <c r="Z633" s="7">
        <v>0</v>
      </c>
      <c r="AA633" t="s">
        <v>2013</v>
      </c>
      <c r="AB633" t="s">
        <v>238</v>
      </c>
      <c r="AC633" t="s">
        <v>238</v>
      </c>
      <c r="AD633" s="2" t="s">
        <v>238</v>
      </c>
      <c r="AE633" s="2" t="s">
        <v>253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3332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793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2013</v>
      </c>
      <c r="AB634" t="s">
        <v>238</v>
      </c>
      <c r="AC634" t="s">
        <v>238</v>
      </c>
      <c r="AD634" s="2" t="s">
        <v>238</v>
      </c>
      <c r="AE634" s="2" t="s">
        <v>253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3333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597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246</v>
      </c>
      <c r="AB635" t="s">
        <v>238</v>
      </c>
      <c r="AC635" t="s">
        <v>238</v>
      </c>
      <c r="AD635" s="2" t="s">
        <v>238</v>
      </c>
      <c r="AE635" s="2" t="s">
        <v>253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3334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755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2013</v>
      </c>
      <c r="AB636" t="s">
        <v>238</v>
      </c>
      <c r="AC636" t="s">
        <v>238</v>
      </c>
      <c r="AD636" s="2" t="s">
        <v>238</v>
      </c>
      <c r="AE636" s="2" t="s">
        <v>253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3335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755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2013</v>
      </c>
      <c r="AB637" t="s">
        <v>238</v>
      </c>
      <c r="AC637" t="s">
        <v>238</v>
      </c>
      <c r="AD637" s="2" t="s">
        <v>238</v>
      </c>
      <c r="AE637" s="2" t="s">
        <v>253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3336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670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247</v>
      </c>
      <c r="AB638" t="s">
        <v>238</v>
      </c>
      <c r="AC638" t="s">
        <v>238</v>
      </c>
      <c r="AD638" s="2" t="s">
        <v>238</v>
      </c>
      <c r="AE638" s="2" t="s">
        <v>253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3337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636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243</v>
      </c>
      <c r="AB639" t="s">
        <v>238</v>
      </c>
      <c r="AC639" t="s">
        <v>238</v>
      </c>
      <c r="AD639" s="2" t="s">
        <v>238</v>
      </c>
      <c r="AE639" s="2" t="s">
        <v>253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3338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690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247</v>
      </c>
      <c r="AB640" t="s">
        <v>238</v>
      </c>
      <c r="AC640" t="s">
        <v>238</v>
      </c>
      <c r="AD640" s="2" t="s">
        <v>238</v>
      </c>
      <c r="AE640" s="2" t="s">
        <v>253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3339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690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247</v>
      </c>
      <c r="AB641" t="s">
        <v>238</v>
      </c>
      <c r="AC641" t="s">
        <v>238</v>
      </c>
      <c r="AD641" s="2" t="s">
        <v>238</v>
      </c>
      <c r="AE641" s="2" t="s">
        <v>253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3340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755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2013</v>
      </c>
      <c r="AB642" t="s">
        <v>238</v>
      </c>
      <c r="AC642" t="s">
        <v>238</v>
      </c>
      <c r="AD642" s="2" t="s">
        <v>238</v>
      </c>
      <c r="AE642" s="2" t="s">
        <v>253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3341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636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243</v>
      </c>
      <c r="AB643" t="s">
        <v>238</v>
      </c>
      <c r="AC643" t="s">
        <v>238</v>
      </c>
      <c r="AD643" s="2" t="s">
        <v>238</v>
      </c>
      <c r="AE643" s="2" t="s">
        <v>253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3342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755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2013</v>
      </c>
      <c r="AB644" t="s">
        <v>238</v>
      </c>
      <c r="AC644" t="s">
        <v>238</v>
      </c>
      <c r="AD644" s="2" t="s">
        <v>238</v>
      </c>
      <c r="AE644" s="2" t="s">
        <v>253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3343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755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245</v>
      </c>
      <c r="AB645" t="s">
        <v>238</v>
      </c>
      <c r="AC645" t="s">
        <v>238</v>
      </c>
      <c r="AD645" s="2" t="s">
        <v>238</v>
      </c>
      <c r="AE645" s="2" t="s">
        <v>253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3344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755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2016</v>
      </c>
      <c r="AB646" t="s">
        <v>238</v>
      </c>
      <c r="AC646" t="s">
        <v>238</v>
      </c>
      <c r="AD646" s="2" t="s">
        <v>238</v>
      </c>
      <c r="AE646" s="2" t="s">
        <v>253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3345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663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245</v>
      </c>
      <c r="AB647" t="s">
        <v>238</v>
      </c>
      <c r="AC647" t="s">
        <v>238</v>
      </c>
      <c r="AD647" s="2" t="s">
        <v>238</v>
      </c>
      <c r="AE647" s="2" t="s">
        <v>253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3346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755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247</v>
      </c>
      <c r="AB648" t="s">
        <v>238</v>
      </c>
      <c r="AC648" t="s">
        <v>238</v>
      </c>
      <c r="AD648" s="2" t="s">
        <v>238</v>
      </c>
      <c r="AE648" s="2" t="s">
        <v>253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250</v>
      </c>
      <c r="AB649" t="s">
        <v>238</v>
      </c>
      <c r="AC649" t="s">
        <v>238</v>
      </c>
      <c r="AD649" s="2" t="s">
        <v>238</v>
      </c>
      <c r="AE649" s="2" t="s">
        <v>253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250</v>
      </c>
      <c r="AB650" t="s">
        <v>238</v>
      </c>
      <c r="AC650" t="s">
        <v>238</v>
      </c>
      <c r="AD650" s="2" t="s">
        <v>238</v>
      </c>
      <c r="AE650" s="2" t="s">
        <v>253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250</v>
      </c>
      <c r="AB651" t="s">
        <v>238</v>
      </c>
      <c r="AC651" t="s">
        <v>238</v>
      </c>
      <c r="AD651" s="2" t="s">
        <v>238</v>
      </c>
      <c r="AE651" s="2" t="s">
        <v>253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250</v>
      </c>
      <c r="AB652" t="s">
        <v>238</v>
      </c>
      <c r="AC652" t="s">
        <v>238</v>
      </c>
      <c r="AD652" s="2" t="s">
        <v>238</v>
      </c>
      <c r="AE652" s="2" t="s">
        <v>253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250</v>
      </c>
      <c r="AB653" t="s">
        <v>238</v>
      </c>
      <c r="AC653" t="s">
        <v>238</v>
      </c>
      <c r="AD653" s="2" t="s">
        <v>238</v>
      </c>
      <c r="AE653" s="2" t="s">
        <v>253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250</v>
      </c>
      <c r="AB654" t="s">
        <v>238</v>
      </c>
      <c r="AC654" t="s">
        <v>238</v>
      </c>
      <c r="AD654" s="2" t="s">
        <v>238</v>
      </c>
      <c r="AE654" s="2" t="s">
        <v>253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250</v>
      </c>
      <c r="AB655" t="s">
        <v>238</v>
      </c>
      <c r="AC655" t="s">
        <v>238</v>
      </c>
      <c r="AD655" s="2" t="s">
        <v>238</v>
      </c>
      <c r="AE655" s="2" t="s">
        <v>253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250</v>
      </c>
      <c r="AB656" t="s">
        <v>238</v>
      </c>
      <c r="AC656" t="s">
        <v>238</v>
      </c>
      <c r="AD656" s="2" t="s">
        <v>238</v>
      </c>
      <c r="AE656" s="2" t="s">
        <v>253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250</v>
      </c>
      <c r="AB657" t="s">
        <v>238</v>
      </c>
      <c r="AC657" t="s">
        <v>238</v>
      </c>
      <c r="AD657" s="2" t="s">
        <v>238</v>
      </c>
      <c r="AE657" s="2" t="s">
        <v>253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250</v>
      </c>
      <c r="AB658" t="s">
        <v>238</v>
      </c>
      <c r="AC658" t="s">
        <v>238</v>
      </c>
      <c r="AD658" s="2" t="s">
        <v>238</v>
      </c>
      <c r="AE658" s="2" t="s">
        <v>253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250</v>
      </c>
      <c r="AB659" t="s">
        <v>238</v>
      </c>
      <c r="AC659" t="s">
        <v>238</v>
      </c>
      <c r="AD659" s="2" t="s">
        <v>238</v>
      </c>
      <c r="AE659" s="2" t="s">
        <v>253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1714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250</v>
      </c>
      <c r="AB660" t="s">
        <v>238</v>
      </c>
      <c r="AC660" t="s">
        <v>238</v>
      </c>
      <c r="AD660" s="2" t="s">
        <v>238</v>
      </c>
      <c r="AE660" s="2" t="s">
        <v>253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1717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250</v>
      </c>
      <c r="AB661" t="s">
        <v>238</v>
      </c>
      <c r="AC661" t="s">
        <v>238</v>
      </c>
      <c r="AD661" s="2" t="s">
        <v>238</v>
      </c>
      <c r="AE661" s="2" t="s">
        <v>253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250</v>
      </c>
      <c r="AB662" t="s">
        <v>238</v>
      </c>
      <c r="AC662" t="s">
        <v>238</v>
      </c>
      <c r="AD662" s="2" t="s">
        <v>238</v>
      </c>
      <c r="AE662" s="2" t="s">
        <v>253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250</v>
      </c>
      <c r="AB663" t="s">
        <v>238</v>
      </c>
      <c r="AC663" t="s">
        <v>238</v>
      </c>
      <c r="AD663" s="2" t="s">
        <v>238</v>
      </c>
      <c r="AE663" s="2" t="s">
        <v>253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250</v>
      </c>
      <c r="AB664" t="s">
        <v>238</v>
      </c>
      <c r="AC664" t="s">
        <v>238</v>
      </c>
      <c r="AD664" s="2" t="s">
        <v>238</v>
      </c>
      <c r="AE664" s="2" t="s">
        <v>253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250</v>
      </c>
      <c r="AB665" t="s">
        <v>238</v>
      </c>
      <c r="AC665" t="s">
        <v>238</v>
      </c>
      <c r="AD665" s="2" t="s">
        <v>238</v>
      </c>
      <c r="AE665" s="2" t="s">
        <v>253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169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250</v>
      </c>
      <c r="AB666" t="s">
        <v>238</v>
      </c>
      <c r="AC666" t="s">
        <v>238</v>
      </c>
      <c r="AD666" s="2" t="s">
        <v>238</v>
      </c>
      <c r="AE666" s="2" t="s">
        <v>253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1714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250</v>
      </c>
      <c r="AB667" t="s">
        <v>238</v>
      </c>
      <c r="AC667" t="s">
        <v>238</v>
      </c>
      <c r="AD667" s="2" t="s">
        <v>238</v>
      </c>
      <c r="AE667" s="2" t="s">
        <v>253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1717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250</v>
      </c>
      <c r="AB668" t="s">
        <v>238</v>
      </c>
      <c r="AC668" t="s">
        <v>238</v>
      </c>
      <c r="AD668" s="2" t="s">
        <v>238</v>
      </c>
      <c r="AE668" s="2" t="s">
        <v>253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250</v>
      </c>
      <c r="AB669" t="s">
        <v>238</v>
      </c>
      <c r="AC669" t="s">
        <v>238</v>
      </c>
      <c r="AD669" s="2" t="s">
        <v>238</v>
      </c>
      <c r="AE669" s="2" t="s">
        <v>253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250</v>
      </c>
      <c r="AB670" t="s">
        <v>238</v>
      </c>
      <c r="AC670" t="s">
        <v>238</v>
      </c>
      <c r="AD670" s="2" t="s">
        <v>238</v>
      </c>
      <c r="AE670" s="2" t="s">
        <v>253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1716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250</v>
      </c>
      <c r="AB671" t="s">
        <v>238</v>
      </c>
      <c r="AC671" t="s">
        <v>238</v>
      </c>
      <c r="AD671" s="2" t="s">
        <v>238</v>
      </c>
      <c r="AE671" s="2" t="s">
        <v>253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1719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250</v>
      </c>
      <c r="AB672" t="s">
        <v>238</v>
      </c>
      <c r="AC672" t="s">
        <v>238</v>
      </c>
      <c r="AD672" s="2" t="s">
        <v>238</v>
      </c>
      <c r="AE672" s="2" t="s">
        <v>253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250</v>
      </c>
      <c r="AB673" t="s">
        <v>238</v>
      </c>
      <c r="AC673" t="s">
        <v>238</v>
      </c>
      <c r="AD673" s="2" t="s">
        <v>238</v>
      </c>
      <c r="AE673" s="2" t="s">
        <v>253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250</v>
      </c>
      <c r="AB674" t="s">
        <v>238</v>
      </c>
      <c r="AC674" t="s">
        <v>238</v>
      </c>
      <c r="AD674" s="2" t="s">
        <v>238</v>
      </c>
      <c r="AE674" s="2" t="s">
        <v>253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250</v>
      </c>
      <c r="AB675" t="s">
        <v>238</v>
      </c>
      <c r="AC675" t="s">
        <v>238</v>
      </c>
      <c r="AD675" s="2" t="s">
        <v>238</v>
      </c>
      <c r="AE675" s="2" t="s">
        <v>253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179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1714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250</v>
      </c>
      <c r="AB676" t="s">
        <v>238</v>
      </c>
      <c r="AC676" t="s">
        <v>238</v>
      </c>
      <c r="AD676" s="2" t="s">
        <v>238</v>
      </c>
      <c r="AE676" s="2" t="s">
        <v>253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1717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250</v>
      </c>
      <c r="AB677" t="s">
        <v>238</v>
      </c>
      <c r="AC677" t="s">
        <v>238</v>
      </c>
      <c r="AD677" s="2" t="s">
        <v>238</v>
      </c>
      <c r="AE677" s="2" t="s">
        <v>253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250</v>
      </c>
      <c r="AB678" t="s">
        <v>238</v>
      </c>
      <c r="AC678" t="s">
        <v>238</v>
      </c>
      <c r="AD678" s="2" t="s">
        <v>238</v>
      </c>
      <c r="AE678" s="2" t="s">
        <v>253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250</v>
      </c>
      <c r="AB679" t="s">
        <v>238</v>
      </c>
      <c r="AC679" t="s">
        <v>238</v>
      </c>
      <c r="AD679" s="2" t="s">
        <v>238</v>
      </c>
      <c r="AE679" s="2" t="s">
        <v>253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1716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250</v>
      </c>
      <c r="AB680" t="s">
        <v>238</v>
      </c>
      <c r="AC680" t="s">
        <v>238</v>
      </c>
      <c r="AD680" s="2" t="s">
        <v>238</v>
      </c>
      <c r="AE680" s="2" t="s">
        <v>253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1719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250</v>
      </c>
      <c r="AB681" t="s">
        <v>238</v>
      </c>
      <c r="AC681" t="s">
        <v>238</v>
      </c>
      <c r="AD681" s="2" t="s">
        <v>238</v>
      </c>
      <c r="AE681" s="2" t="s">
        <v>253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1715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250</v>
      </c>
      <c r="AB682" t="s">
        <v>238</v>
      </c>
      <c r="AC682" t="s">
        <v>238</v>
      </c>
      <c r="AD682" s="2" t="s">
        <v>238</v>
      </c>
      <c r="AE682" s="2" t="s">
        <v>253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1718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250</v>
      </c>
      <c r="AB683" t="s">
        <v>238</v>
      </c>
      <c r="AC683" t="s">
        <v>238</v>
      </c>
      <c r="AD683" s="2" t="s">
        <v>238</v>
      </c>
      <c r="AE683" s="2" t="s">
        <v>253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250</v>
      </c>
      <c r="AB684" t="s">
        <v>238</v>
      </c>
      <c r="AC684" t="s">
        <v>238</v>
      </c>
      <c r="AD684" s="2" t="s">
        <v>238</v>
      </c>
      <c r="AE684" s="2" t="s">
        <v>253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250</v>
      </c>
      <c r="AB685" t="s">
        <v>238</v>
      </c>
      <c r="AC685" t="s">
        <v>238</v>
      </c>
      <c r="AD685" s="2" t="s">
        <v>238</v>
      </c>
      <c r="AE685" s="2" t="s">
        <v>253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189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250</v>
      </c>
      <c r="AB686" t="s">
        <v>238</v>
      </c>
      <c r="AC686" t="s">
        <v>238</v>
      </c>
      <c r="AD686" s="2" t="s">
        <v>238</v>
      </c>
      <c r="AE686" s="2" t="s">
        <v>253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250</v>
      </c>
      <c r="AB687" t="s">
        <v>238</v>
      </c>
      <c r="AC687" t="s">
        <v>238</v>
      </c>
      <c r="AD687" s="2" t="s">
        <v>238</v>
      </c>
      <c r="AE687" s="2" t="s">
        <v>253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250</v>
      </c>
      <c r="AB688" t="s">
        <v>238</v>
      </c>
      <c r="AC688" t="s">
        <v>238</v>
      </c>
      <c r="AD688" s="2" t="s">
        <v>238</v>
      </c>
      <c r="AE688" s="2" t="s">
        <v>253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1714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250</v>
      </c>
      <c r="AB689" t="s">
        <v>238</v>
      </c>
      <c r="AC689" t="s">
        <v>238</v>
      </c>
      <c r="AD689" s="2" t="s">
        <v>238</v>
      </c>
      <c r="AE689" s="2" t="s">
        <v>253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1717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250</v>
      </c>
      <c r="AB690" t="s">
        <v>238</v>
      </c>
      <c r="AC690" t="s">
        <v>238</v>
      </c>
      <c r="AD690" s="2" t="s">
        <v>238</v>
      </c>
      <c r="AE690" s="2" t="s">
        <v>253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250</v>
      </c>
      <c r="AB691" t="s">
        <v>238</v>
      </c>
      <c r="AC691" t="s">
        <v>238</v>
      </c>
      <c r="AD691" s="2" t="s">
        <v>238</v>
      </c>
      <c r="AE691" s="2" t="s">
        <v>253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250</v>
      </c>
      <c r="AB692" t="s">
        <v>238</v>
      </c>
      <c r="AC692" t="s">
        <v>238</v>
      </c>
      <c r="AD692" s="2" t="s">
        <v>238</v>
      </c>
      <c r="AE692" s="2" t="s">
        <v>253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1716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250</v>
      </c>
      <c r="AB693" t="s">
        <v>238</v>
      </c>
      <c r="AC693" t="s">
        <v>238</v>
      </c>
      <c r="AD693" s="2" t="s">
        <v>238</v>
      </c>
      <c r="AE693" s="2" t="s">
        <v>253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1719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250</v>
      </c>
      <c r="AB694" t="s">
        <v>238</v>
      </c>
      <c r="AC694" t="s">
        <v>238</v>
      </c>
      <c r="AD694" s="2" t="s">
        <v>238</v>
      </c>
      <c r="AE694" s="2" t="s">
        <v>253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1715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250</v>
      </c>
      <c r="AB695" t="s">
        <v>238</v>
      </c>
      <c r="AC695" t="s">
        <v>238</v>
      </c>
      <c r="AD695" s="2" t="s">
        <v>238</v>
      </c>
      <c r="AE695" s="2" t="s">
        <v>253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199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1718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250</v>
      </c>
      <c r="AB696" t="s">
        <v>238</v>
      </c>
      <c r="AC696" t="s">
        <v>238</v>
      </c>
      <c r="AD696" s="2" t="s">
        <v>238</v>
      </c>
      <c r="AE696" s="2" t="s">
        <v>253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250</v>
      </c>
      <c r="AB697" t="s">
        <v>238</v>
      </c>
      <c r="AC697" t="s">
        <v>238</v>
      </c>
      <c r="AD697" s="2" t="s">
        <v>238</v>
      </c>
      <c r="AE697" s="2" t="s">
        <v>253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250</v>
      </c>
      <c r="AB698" t="s">
        <v>238</v>
      </c>
      <c r="AC698" t="s">
        <v>238</v>
      </c>
      <c r="AD698" s="2" t="s">
        <v>238</v>
      </c>
      <c r="AE698" s="2" t="s">
        <v>253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250</v>
      </c>
      <c r="AB699" t="s">
        <v>238</v>
      </c>
      <c r="AC699" t="s">
        <v>238</v>
      </c>
      <c r="AD699" s="2" t="s">
        <v>238</v>
      </c>
      <c r="AE699" s="2" t="s">
        <v>253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250</v>
      </c>
      <c r="AB700" t="s">
        <v>238</v>
      </c>
      <c r="AC700" t="s">
        <v>238</v>
      </c>
      <c r="AD700" s="2" t="s">
        <v>238</v>
      </c>
      <c r="AE700" s="2" t="s">
        <v>253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250</v>
      </c>
      <c r="AB701" t="s">
        <v>238</v>
      </c>
      <c r="AC701" t="s">
        <v>238</v>
      </c>
      <c r="AD701" s="2" t="s">
        <v>238</v>
      </c>
      <c r="AE701" s="2" t="s">
        <v>253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250</v>
      </c>
      <c r="AB702" t="s">
        <v>238</v>
      </c>
      <c r="AC702" t="s">
        <v>238</v>
      </c>
      <c r="AD702" s="2" t="s">
        <v>238</v>
      </c>
      <c r="AE702" s="2" t="s">
        <v>253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250</v>
      </c>
      <c r="AB703" t="s">
        <v>238</v>
      </c>
      <c r="AC703" t="s">
        <v>238</v>
      </c>
      <c r="AD703" s="2" t="s">
        <v>238</v>
      </c>
      <c r="AE703" s="2" t="s">
        <v>253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1714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250</v>
      </c>
      <c r="AB704" t="s">
        <v>238</v>
      </c>
      <c r="AC704" t="s">
        <v>238</v>
      </c>
      <c r="AD704" s="2" t="s">
        <v>238</v>
      </c>
      <c r="AE704" s="2" t="s">
        <v>253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1717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250</v>
      </c>
      <c r="AB705" t="s">
        <v>238</v>
      </c>
      <c r="AC705" t="s">
        <v>238</v>
      </c>
      <c r="AD705" s="2" t="s">
        <v>238</v>
      </c>
      <c r="AE705" s="2" t="s">
        <v>253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209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250</v>
      </c>
      <c r="AB706" t="s">
        <v>238</v>
      </c>
      <c r="AC706" t="s">
        <v>238</v>
      </c>
      <c r="AD706" s="2" t="s">
        <v>238</v>
      </c>
      <c r="AE706" s="2" t="s">
        <v>253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250</v>
      </c>
      <c r="AB707" t="s">
        <v>238</v>
      </c>
      <c r="AC707" t="s">
        <v>238</v>
      </c>
      <c r="AD707" s="2" t="s">
        <v>238</v>
      </c>
      <c r="AE707" s="2" t="s">
        <v>253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1716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250</v>
      </c>
      <c r="AB708" t="s">
        <v>238</v>
      </c>
      <c r="AC708" t="s">
        <v>238</v>
      </c>
      <c r="AD708" s="2" t="s">
        <v>238</v>
      </c>
      <c r="AE708" s="2" t="s">
        <v>253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1719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250</v>
      </c>
      <c r="AB709" t="s">
        <v>238</v>
      </c>
      <c r="AC709" t="s">
        <v>238</v>
      </c>
      <c r="AD709" s="2" t="s">
        <v>238</v>
      </c>
      <c r="AE709" s="2" t="s">
        <v>253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1715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250</v>
      </c>
      <c r="AB710" t="s">
        <v>238</v>
      </c>
      <c r="AC710" t="s">
        <v>238</v>
      </c>
      <c r="AD710" s="2" t="s">
        <v>238</v>
      </c>
      <c r="AE710" s="2" t="s">
        <v>253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1718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250</v>
      </c>
      <c r="AB711" t="s">
        <v>238</v>
      </c>
      <c r="AC711" t="s">
        <v>238</v>
      </c>
      <c r="AD711" s="2" t="s">
        <v>238</v>
      </c>
      <c r="AE711" s="2" t="s">
        <v>253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250</v>
      </c>
      <c r="AB712" t="s">
        <v>238</v>
      </c>
      <c r="AC712" t="s">
        <v>238</v>
      </c>
      <c r="AD712" s="2" t="s">
        <v>238</v>
      </c>
      <c r="AE712" s="2" t="s">
        <v>253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250</v>
      </c>
      <c r="AB713" t="s">
        <v>238</v>
      </c>
      <c r="AC713" t="s">
        <v>238</v>
      </c>
      <c r="AD713" s="2" t="s">
        <v>238</v>
      </c>
      <c r="AE713" s="2" t="s">
        <v>253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250</v>
      </c>
      <c r="AB714" t="s">
        <v>238</v>
      </c>
      <c r="AC714" t="s">
        <v>238</v>
      </c>
      <c r="AD714" s="2" t="s">
        <v>238</v>
      </c>
      <c r="AE714" s="2" t="s">
        <v>253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250</v>
      </c>
      <c r="AB715" t="s">
        <v>238</v>
      </c>
      <c r="AC715" t="s">
        <v>238</v>
      </c>
      <c r="AD715" s="2" t="s">
        <v>238</v>
      </c>
      <c r="AE715" s="2" t="s">
        <v>253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219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250</v>
      </c>
      <c r="AB716" t="s">
        <v>238</v>
      </c>
      <c r="AC716" t="s">
        <v>238</v>
      </c>
      <c r="AD716" s="2" t="s">
        <v>238</v>
      </c>
      <c r="AE716" s="2" t="s">
        <v>253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250</v>
      </c>
      <c r="AB717" t="s">
        <v>238</v>
      </c>
      <c r="AC717" t="s">
        <v>238</v>
      </c>
      <c r="AD717" s="2" t="s">
        <v>238</v>
      </c>
      <c r="AE717" s="2" t="s">
        <v>253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250</v>
      </c>
      <c r="AB718" t="s">
        <v>238</v>
      </c>
      <c r="AC718" t="s">
        <v>238</v>
      </c>
      <c r="AD718" s="2" t="s">
        <v>238</v>
      </c>
      <c r="AE718" s="2" t="s">
        <v>253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2010</v>
      </c>
      <c r="AB719" t="s">
        <v>241</v>
      </c>
      <c r="AC719" t="s">
        <v>238</v>
      </c>
      <c r="AD719" s="2" t="s">
        <v>238</v>
      </c>
      <c r="AE719" s="2" t="s">
        <v>253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250</v>
      </c>
      <c r="AB720" t="s">
        <v>238</v>
      </c>
      <c r="AC720" t="s">
        <v>238</v>
      </c>
      <c r="AD720" s="2" t="s">
        <v>238</v>
      </c>
      <c r="AE720" s="2" t="s">
        <v>253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250</v>
      </c>
      <c r="AB721" t="s">
        <v>238</v>
      </c>
      <c r="AC721" t="s">
        <v>238</v>
      </c>
      <c r="AD721" s="2" t="s">
        <v>238</v>
      </c>
      <c r="AE721" s="2" t="s">
        <v>253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2010</v>
      </c>
      <c r="AB722" t="s">
        <v>241</v>
      </c>
      <c r="AC722" t="s">
        <v>238</v>
      </c>
      <c r="AD722" s="2" t="s">
        <v>238</v>
      </c>
      <c r="AE722" s="2" t="s">
        <v>253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250</v>
      </c>
      <c r="AB723" t="s">
        <v>238</v>
      </c>
      <c r="AC723" t="s">
        <v>238</v>
      </c>
      <c r="AD723" s="2" t="s">
        <v>238</v>
      </c>
      <c r="AE723" s="2" t="s">
        <v>253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250</v>
      </c>
      <c r="AB724" t="s">
        <v>238</v>
      </c>
      <c r="AC724" t="s">
        <v>238</v>
      </c>
      <c r="AD724" s="2" t="s">
        <v>238</v>
      </c>
      <c r="AE724" s="2" t="s">
        <v>253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2010</v>
      </c>
      <c r="AB725" t="s">
        <v>241</v>
      </c>
      <c r="AC725" t="s">
        <v>238</v>
      </c>
      <c r="AD725" s="2" t="s">
        <v>238</v>
      </c>
      <c r="AE725" s="2" t="s">
        <v>253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2010</v>
      </c>
      <c r="AB726" t="s">
        <v>241</v>
      </c>
      <c r="AC726" t="s">
        <v>238</v>
      </c>
      <c r="AD726" s="2" t="s">
        <v>238</v>
      </c>
      <c r="AE726" s="2" t="s">
        <v>253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2010</v>
      </c>
      <c r="AB727" t="s">
        <v>241</v>
      </c>
      <c r="AC727" t="s">
        <v>238</v>
      </c>
      <c r="AD727" s="2" t="s">
        <v>238</v>
      </c>
      <c r="AE727" s="2" t="s">
        <v>253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180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249</v>
      </c>
      <c r="AB728" t="s">
        <v>241</v>
      </c>
      <c r="AC728" t="s">
        <v>238</v>
      </c>
      <c r="AD728" s="2" t="s">
        <v>238</v>
      </c>
      <c r="AE728" s="2" t="s">
        <v>253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180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249</v>
      </c>
      <c r="AB729" t="s">
        <v>241</v>
      </c>
      <c r="AC729" t="s">
        <v>238</v>
      </c>
      <c r="AD729" s="2" t="s">
        <v>238</v>
      </c>
      <c r="AE729" s="2" t="s">
        <v>253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2010</v>
      </c>
      <c r="AB730" t="s">
        <v>241</v>
      </c>
      <c r="AC730" t="s">
        <v>238</v>
      </c>
      <c r="AD730" s="2" t="s">
        <v>238</v>
      </c>
      <c r="AE730" s="2" t="s">
        <v>253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2010</v>
      </c>
      <c r="AB731" t="s">
        <v>241</v>
      </c>
      <c r="AC731" t="s">
        <v>238</v>
      </c>
      <c r="AD731" s="2" t="s">
        <v>238</v>
      </c>
      <c r="AE731" s="2" t="s">
        <v>253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2010</v>
      </c>
      <c r="AB732" t="s">
        <v>241</v>
      </c>
      <c r="AC732" t="s">
        <v>238</v>
      </c>
      <c r="AD732" s="2" t="s">
        <v>238</v>
      </c>
      <c r="AE732" s="2" t="s">
        <v>253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2010</v>
      </c>
      <c r="AB733" t="s">
        <v>241</v>
      </c>
      <c r="AC733" t="s">
        <v>238</v>
      </c>
      <c r="AD733" s="2" t="s">
        <v>238</v>
      </c>
      <c r="AE733" s="2" t="s">
        <v>253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2010</v>
      </c>
      <c r="AB734" t="s">
        <v>241</v>
      </c>
      <c r="AC734" t="s">
        <v>238</v>
      </c>
      <c r="AD734" s="2" t="s">
        <v>238</v>
      </c>
      <c r="AE734" s="2" t="s">
        <v>253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250</v>
      </c>
      <c r="AB735" t="s">
        <v>238</v>
      </c>
      <c r="AC735" t="s">
        <v>238</v>
      </c>
      <c r="AD735" s="2" t="s">
        <v>238</v>
      </c>
      <c r="AE735" s="2" t="s">
        <v>253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250</v>
      </c>
      <c r="AB736" t="s">
        <v>238</v>
      </c>
      <c r="AC736" t="s">
        <v>238</v>
      </c>
      <c r="AD736" s="2" t="s">
        <v>238</v>
      </c>
      <c r="AE736" s="2" t="s">
        <v>253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2010</v>
      </c>
      <c r="AB737" t="s">
        <v>241</v>
      </c>
      <c r="AC737" t="s">
        <v>238</v>
      </c>
      <c r="AD737" s="2" t="s">
        <v>238</v>
      </c>
      <c r="AE737" s="2" t="s">
        <v>253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2010</v>
      </c>
      <c r="AB738" t="s">
        <v>241</v>
      </c>
      <c r="AC738" t="s">
        <v>238</v>
      </c>
      <c r="AD738" s="2" t="s">
        <v>238</v>
      </c>
      <c r="AE738" s="2" t="s">
        <v>253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2010</v>
      </c>
      <c r="AB739" t="s">
        <v>241</v>
      </c>
      <c r="AC739" t="s">
        <v>238</v>
      </c>
      <c r="AD739" s="2" t="s">
        <v>238</v>
      </c>
      <c r="AE739" s="2" t="s">
        <v>253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160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2012</v>
      </c>
      <c r="AB740" t="s">
        <v>249</v>
      </c>
      <c r="AC740" t="s">
        <v>238</v>
      </c>
      <c r="AD740" s="2" t="s">
        <v>238</v>
      </c>
      <c r="AE740" s="2" t="s">
        <v>253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160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2012</v>
      </c>
      <c r="AB741" t="s">
        <v>249</v>
      </c>
      <c r="AC741" t="s">
        <v>238</v>
      </c>
      <c r="AD741" s="2" t="s">
        <v>238</v>
      </c>
      <c r="AE741" s="2" t="s">
        <v>253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160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2012</v>
      </c>
      <c r="AB742" t="s">
        <v>249</v>
      </c>
      <c r="AC742" t="s">
        <v>238</v>
      </c>
      <c r="AD742" s="2" t="s">
        <v>238</v>
      </c>
      <c r="AE742" s="2" t="s">
        <v>253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Streamlined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2010</v>
      </c>
      <c r="AB743" t="s">
        <v>241</v>
      </c>
      <c r="AC743" t="s">
        <v>238</v>
      </c>
      <c r="AD743" s="2" t="s">
        <v>238</v>
      </c>
      <c r="AE743" s="2" t="s">
        <v>253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Streamlined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249</v>
      </c>
      <c r="AB744" t="s">
        <v>241</v>
      </c>
      <c r="AC744" t="s">
        <v>238</v>
      </c>
      <c r="AD744" s="2" t="s">
        <v>238</v>
      </c>
      <c r="AE744" s="2" t="s">
        <v>253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Streamlined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249</v>
      </c>
      <c r="AB745" t="s">
        <v>241</v>
      </c>
      <c r="AC745" t="s">
        <v>238</v>
      </c>
      <c r="AD745" s="2" t="s">
        <v>238</v>
      </c>
      <c r="AE745" s="2" t="s">
        <v>253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249</v>
      </c>
      <c r="AB746" t="s">
        <v>241</v>
      </c>
      <c r="AC746" t="s">
        <v>238</v>
      </c>
      <c r="AD746" s="2" t="s">
        <v>238</v>
      </c>
      <c r="AE746" s="2" t="s">
        <v>253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2010</v>
      </c>
      <c r="AB747" t="s">
        <v>238</v>
      </c>
      <c r="AC747" t="s">
        <v>238</v>
      </c>
      <c r="AD747" s="2" t="s">
        <v>238</v>
      </c>
      <c r="AE747" s="2" t="s">
        <v>253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2010</v>
      </c>
      <c r="AB748" t="s">
        <v>238</v>
      </c>
      <c r="AC748" t="s">
        <v>238</v>
      </c>
      <c r="AD748" s="2" t="s">
        <v>238</v>
      </c>
      <c r="AE748" s="2" t="s">
        <v>253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2010</v>
      </c>
      <c r="AB749" t="s">
        <v>238</v>
      </c>
      <c r="AC749" t="s">
        <v>238</v>
      </c>
      <c r="AD749" s="2" t="s">
        <v>238</v>
      </c>
      <c r="AE749" s="2" t="s">
        <v>253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2010</v>
      </c>
      <c r="AB750" t="s">
        <v>238</v>
      </c>
      <c r="AC750" t="s">
        <v>238</v>
      </c>
      <c r="AD750" s="2" t="s">
        <v>238</v>
      </c>
      <c r="AE750" s="2" t="s">
        <v>253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248</v>
      </c>
      <c r="AB751" t="s">
        <v>238</v>
      </c>
      <c r="AC751" t="s">
        <v>238</v>
      </c>
      <c r="AD751" s="2" t="s">
        <v>238</v>
      </c>
      <c r="AE751" s="2" t="s">
        <v>253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2010</v>
      </c>
      <c r="AB752" t="s">
        <v>238</v>
      </c>
      <c r="AC752" t="s">
        <v>238</v>
      </c>
      <c r="AD752" s="2" t="s">
        <v>238</v>
      </c>
      <c r="AE752" s="2" t="s">
        <v>253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2010</v>
      </c>
      <c r="AB753" t="s">
        <v>238</v>
      </c>
      <c r="AC753" t="s">
        <v>238</v>
      </c>
      <c r="AD753" s="2" t="s">
        <v>238</v>
      </c>
      <c r="AE753" s="2" t="s">
        <v>253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3688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Goerlitz Double Decker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160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2010</v>
      </c>
      <c r="AB754" t="s">
        <v>238</v>
      </c>
      <c r="AC754" t="s">
        <v>238</v>
      </c>
      <c r="AD754" s="2" t="s">
        <v>238</v>
      </c>
      <c r="AE754" s="2" t="s">
        <v>253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2010</v>
      </c>
      <c r="AB755" t="s">
        <v>238</v>
      </c>
      <c r="AC755" t="s">
        <v>238</v>
      </c>
      <c r="AD755" s="2" t="s">
        <v>238</v>
      </c>
      <c r="AE755" s="2" t="s">
        <v>253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247</v>
      </c>
      <c r="AB756" t="s">
        <v>238</v>
      </c>
      <c r="AC756" t="s">
        <v>238</v>
      </c>
      <c r="AD756" s="2" t="s">
        <v>238</v>
      </c>
      <c r="AE756" s="2" t="s">
        <v>253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129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247</v>
      </c>
      <c r="AB757" t="s">
        <v>238</v>
      </c>
      <c r="AC757" t="s">
        <v>238</v>
      </c>
      <c r="AD757" s="2" t="s">
        <v>238</v>
      </c>
      <c r="AE757" s="2" t="s">
        <v>253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247</v>
      </c>
      <c r="AB758" t="s">
        <v>238</v>
      </c>
      <c r="AC758" t="s">
        <v>238</v>
      </c>
      <c r="AD758" s="2" t="s">
        <v>238</v>
      </c>
      <c r="AE758" s="2" t="s">
        <v>253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247</v>
      </c>
      <c r="AB759" t="s">
        <v>238</v>
      </c>
      <c r="AC759" t="s">
        <v>238</v>
      </c>
      <c r="AD759" s="2" t="s">
        <v>238</v>
      </c>
      <c r="AE759" s="2" t="s">
        <v>253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2010</v>
      </c>
      <c r="AB760" t="s">
        <v>238</v>
      </c>
      <c r="AC760" t="s">
        <v>238</v>
      </c>
      <c r="AD760" s="2" t="s">
        <v>238</v>
      </c>
      <c r="AE760" s="2" t="s">
        <v>253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2010</v>
      </c>
      <c r="AB761" t="s">
        <v>238</v>
      </c>
      <c r="AC761" t="s">
        <v>238</v>
      </c>
      <c r="AD761" s="2" t="s">
        <v>238</v>
      </c>
      <c r="AE761" s="2" t="s">
        <v>253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2010</v>
      </c>
      <c r="AB762" t="s">
        <v>238</v>
      </c>
      <c r="AC762" t="s">
        <v>238</v>
      </c>
      <c r="AD762" s="2" t="s">
        <v>238</v>
      </c>
      <c r="AE762" s="2" t="s">
        <v>253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2010</v>
      </c>
      <c r="AB763" t="s">
        <v>238</v>
      </c>
      <c r="AC763" t="s">
        <v>238</v>
      </c>
      <c r="AD763" s="2" t="s">
        <v>238</v>
      </c>
      <c r="AE763" s="2" t="s">
        <v>253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248</v>
      </c>
      <c r="AB764" t="s">
        <v>247</v>
      </c>
      <c r="AC764" t="s">
        <v>238</v>
      </c>
      <c r="AD764" s="2" t="s">
        <v>238</v>
      </c>
      <c r="AE764" s="2" t="s">
        <v>253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248</v>
      </c>
      <c r="AB765" t="s">
        <v>247</v>
      </c>
      <c r="AC765" t="s">
        <v>238</v>
      </c>
      <c r="AD765" s="2" t="s">
        <v>238</v>
      </c>
      <c r="AE765" s="2" t="s">
        <v>253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248</v>
      </c>
      <c r="AB766" t="s">
        <v>247</v>
      </c>
      <c r="AC766" t="s">
        <v>238</v>
      </c>
      <c r="AD766" s="2" t="s">
        <v>238</v>
      </c>
      <c r="AE766" s="2" t="s">
        <v>253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139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248</v>
      </c>
      <c r="AB767" t="s">
        <v>247</v>
      </c>
      <c r="AC767" t="s">
        <v>238</v>
      </c>
      <c r="AD767" s="2" t="s">
        <v>238</v>
      </c>
      <c r="AE767" s="2" t="s">
        <v>253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249</v>
      </c>
      <c r="AB768" t="s">
        <v>241</v>
      </c>
      <c r="AC768" t="s">
        <v>238</v>
      </c>
      <c r="AD768" s="2" t="s">
        <v>238</v>
      </c>
      <c r="AE768" s="2" t="s">
        <v>253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249</v>
      </c>
      <c r="AB769" t="s">
        <v>241</v>
      </c>
      <c r="AC769" t="s">
        <v>238</v>
      </c>
      <c r="AD769" s="2" t="s">
        <v>238</v>
      </c>
      <c r="AE769" s="2" t="s">
        <v>253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249</v>
      </c>
      <c r="AB770" t="s">
        <v>241</v>
      </c>
      <c r="AC770" t="s">
        <v>238</v>
      </c>
      <c r="AD770" s="2" t="s">
        <v>238</v>
      </c>
      <c r="AE770" s="2" t="s">
        <v>253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249</v>
      </c>
      <c r="AB771" t="s">
        <v>241</v>
      </c>
      <c r="AC771" t="s">
        <v>238</v>
      </c>
      <c r="AD771" s="2" t="s">
        <v>238</v>
      </c>
      <c r="AE771" s="2" t="s">
        <v>253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249</v>
      </c>
      <c r="AB772" t="s">
        <v>241</v>
      </c>
      <c r="AC772" t="s">
        <v>238</v>
      </c>
      <c r="AD772" s="2" t="s">
        <v>238</v>
      </c>
      <c r="AE772" s="2" t="s">
        <v>253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249</v>
      </c>
      <c r="AB773" t="s">
        <v>241</v>
      </c>
      <c r="AC773" t="s">
        <v>238</v>
      </c>
      <c r="AD773" s="2" t="s">
        <v>238</v>
      </c>
      <c r="AE773" s="2" t="s">
        <v>253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249</v>
      </c>
      <c r="AB774" t="s">
        <v>241</v>
      </c>
      <c r="AC774" t="s">
        <v>238</v>
      </c>
      <c r="AD774" s="2" t="s">
        <v>238</v>
      </c>
      <c r="AE774" s="2" t="s">
        <v>253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249</v>
      </c>
      <c r="AB775" t="s">
        <v>241</v>
      </c>
      <c r="AC775" t="s">
        <v>238</v>
      </c>
      <c r="AD775" s="2" t="s">
        <v>238</v>
      </c>
      <c r="AE775" s="2" t="s">
        <v>253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250</v>
      </c>
      <c r="AB776" t="s">
        <v>238</v>
      </c>
      <c r="AC776" t="s">
        <v>238</v>
      </c>
      <c r="AD776" s="2" t="s">
        <v>238</v>
      </c>
      <c r="AE776" s="2" t="s">
        <v>253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149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250</v>
      </c>
      <c r="AB777" t="s">
        <v>238</v>
      </c>
      <c r="AC777" t="s">
        <v>238</v>
      </c>
      <c r="AD777" s="2" t="s">
        <v>238</v>
      </c>
      <c r="AE777" s="2" t="s">
        <v>253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250</v>
      </c>
      <c r="AB778" t="s">
        <v>238</v>
      </c>
      <c r="AC778" t="s">
        <v>238</v>
      </c>
      <c r="AD778" s="2" t="s">
        <v>238</v>
      </c>
      <c r="AE778" s="2" t="s">
        <v>253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250</v>
      </c>
      <c r="AB779" t="s">
        <v>238</v>
      </c>
      <c r="AC779" t="s">
        <v>238</v>
      </c>
      <c r="AD779" s="2" t="s">
        <v>238</v>
      </c>
      <c r="AE779" s="2" t="s">
        <v>253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250</v>
      </c>
      <c r="AB780" t="s">
        <v>238</v>
      </c>
      <c r="AC780" t="s">
        <v>238</v>
      </c>
      <c r="AD780" s="2" t="s">
        <v>238</v>
      </c>
      <c r="AE780" s="2" t="s">
        <v>253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250</v>
      </c>
      <c r="AB781" t="s">
        <v>238</v>
      </c>
      <c r="AC781" t="s">
        <v>238</v>
      </c>
      <c r="AD781" s="2" t="s">
        <v>238</v>
      </c>
      <c r="AE781" s="2" t="s">
        <v>253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250</v>
      </c>
      <c r="AB782" t="s">
        <v>238</v>
      </c>
      <c r="AC782" t="s">
        <v>238</v>
      </c>
      <c r="AD782" s="2" t="s">
        <v>238</v>
      </c>
      <c r="AE782" s="2" t="s">
        <v>253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250</v>
      </c>
      <c r="AB783" t="s">
        <v>238</v>
      </c>
      <c r="AC783" t="s">
        <v>238</v>
      </c>
      <c r="AD783" s="2" t="s">
        <v>238</v>
      </c>
      <c r="AE783" s="2" t="s">
        <v>253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250</v>
      </c>
      <c r="AB784" t="s">
        <v>238</v>
      </c>
      <c r="AC784" t="s">
        <v>238</v>
      </c>
      <c r="AD784" s="2" t="s">
        <v>238</v>
      </c>
      <c r="AE784" s="2" t="s">
        <v>253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250</v>
      </c>
      <c r="AB785" t="s">
        <v>238</v>
      </c>
      <c r="AC785" t="s">
        <v>238</v>
      </c>
      <c r="AD785" s="2" t="s">
        <v>238</v>
      </c>
      <c r="AE785" s="2" t="s">
        <v>253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250</v>
      </c>
      <c r="AB786" t="s">
        <v>238</v>
      </c>
      <c r="AC786" t="s">
        <v>238</v>
      </c>
      <c r="AD786" s="2" t="s">
        <v>238</v>
      </c>
      <c r="AE786" s="2" t="s">
        <v>253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159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250</v>
      </c>
      <c r="AB787" t="s">
        <v>238</v>
      </c>
      <c r="AC787" t="s">
        <v>238</v>
      </c>
      <c r="AD787" s="2" t="s">
        <v>238</v>
      </c>
      <c r="AE787" s="2" t="s">
        <v>253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250</v>
      </c>
      <c r="AB788" t="s">
        <v>238</v>
      </c>
      <c r="AC788" t="s">
        <v>238</v>
      </c>
      <c r="AD788" s="2" t="s">
        <v>238</v>
      </c>
      <c r="AE788" s="2" t="s">
        <v>253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250</v>
      </c>
      <c r="AB789" t="s">
        <v>238</v>
      </c>
      <c r="AC789" t="s">
        <v>238</v>
      </c>
      <c r="AD789" s="2" t="s">
        <v>238</v>
      </c>
      <c r="AE789" s="2" t="s">
        <v>253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3347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1068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v>0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242</v>
      </c>
      <c r="AB790" t="s">
        <v>238</v>
      </c>
      <c r="AC790" t="s">
        <v>238</v>
      </c>
      <c r="AD790" s="2" t="s">
        <v>238</v>
      </c>
      <c r="AE790" s="2" t="s">
        <v>253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3348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606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242</v>
      </c>
      <c r="AB791" t="s">
        <v>238</v>
      </c>
      <c r="AC791" t="s">
        <v>238</v>
      </c>
      <c r="AD791" s="2" t="s">
        <v>238</v>
      </c>
      <c r="AE791" s="2" t="s">
        <v>253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3349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679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247</v>
      </c>
      <c r="AB792" t="s">
        <v>238</v>
      </c>
      <c r="AC792" t="s">
        <v>238</v>
      </c>
      <c r="AD792" s="2" t="s">
        <v>238</v>
      </c>
      <c r="AE792" s="8" t="s">
        <v>253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3350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623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2015</v>
      </c>
      <c r="AB793" t="s">
        <v>238</v>
      </c>
      <c r="AC793" t="s">
        <v>238</v>
      </c>
      <c r="AD793" s="2" t="s">
        <v>238</v>
      </c>
      <c r="AE793" s="2" t="s">
        <v>253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3351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579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239</v>
      </c>
      <c r="AB794" t="s">
        <v>238</v>
      </c>
      <c r="AC794" t="s">
        <v>238</v>
      </c>
      <c r="AD794" s="2" t="s">
        <v>238</v>
      </c>
      <c r="AE794" s="8" t="s">
        <v>253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3352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724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242</v>
      </c>
      <c r="AB795" t="s">
        <v>238</v>
      </c>
      <c r="AC795" t="s">
        <v>238</v>
      </c>
      <c r="AD795" s="2" t="s">
        <v>238</v>
      </c>
      <c r="AE795" s="2" t="s">
        <v>253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3529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610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242</v>
      </c>
      <c r="AB796" t="s">
        <v>238</v>
      </c>
      <c r="AC796" t="s">
        <v>238</v>
      </c>
      <c r="AD796" s="2" t="s">
        <v>238</v>
      </c>
      <c r="AE796" s="2" t="s">
        <v>253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3353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647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242</v>
      </c>
      <c r="AB797" t="s">
        <v>238</v>
      </c>
      <c r="AC797" t="s">
        <v>238</v>
      </c>
      <c r="AD797" s="2" t="s">
        <v>238</v>
      </c>
      <c r="AE797" s="33" t="s">
        <v>253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3354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696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242</v>
      </c>
      <c r="AB798" t="s">
        <v>238</v>
      </c>
      <c r="AC798" t="s">
        <v>238</v>
      </c>
      <c r="AD798" s="2" t="s">
        <v>238</v>
      </c>
      <c r="AE798" s="33" t="s">
        <v>253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3355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606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242</v>
      </c>
      <c r="AB799" t="s">
        <v>238</v>
      </c>
      <c r="AC799" t="s">
        <v>238</v>
      </c>
      <c r="AD799" s="2" t="s">
        <v>238</v>
      </c>
      <c r="AE799" s="33" t="s">
        <v>253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3356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608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242</v>
      </c>
      <c r="AB800" t="s">
        <v>238</v>
      </c>
      <c r="AC800" t="s">
        <v>238</v>
      </c>
      <c r="AD800" s="2" t="s">
        <v>238</v>
      </c>
      <c r="AE800" s="2" t="s">
        <v>253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3357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812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242</v>
      </c>
      <c r="AB801" t="s">
        <v>238</v>
      </c>
      <c r="AC801" t="s">
        <v>238</v>
      </c>
      <c r="AD801" s="2" t="s">
        <v>238</v>
      </c>
      <c r="AE801" s="2" t="s">
        <v>253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3358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610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242</v>
      </c>
      <c r="AB802" t="s">
        <v>238</v>
      </c>
      <c r="AC802" t="s">
        <v>238</v>
      </c>
      <c r="AD802" s="2" t="s">
        <v>238</v>
      </c>
      <c r="AE802" s="2" t="s">
        <v>253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3359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792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242</v>
      </c>
      <c r="AB803" t="s">
        <v>238</v>
      </c>
      <c r="AC803" t="s">
        <v>238</v>
      </c>
      <c r="AD803" s="2" t="s">
        <v>238</v>
      </c>
      <c r="AE803" s="2" t="s">
        <v>253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3360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796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244</v>
      </c>
      <c r="AB804" t="s">
        <v>238</v>
      </c>
      <c r="AC804" t="s">
        <v>238</v>
      </c>
      <c r="AD804" s="2" t="s">
        <v>238</v>
      </c>
      <c r="AE804" s="8" t="s">
        <v>253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1782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250</v>
      </c>
      <c r="AB805" t="s">
        <v>238</v>
      </c>
      <c r="AC805" t="s">
        <v>238</v>
      </c>
      <c r="AD805" s="2" t="s">
        <v>238</v>
      </c>
      <c r="AE805" s="2" t="s">
        <v>253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1783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250</v>
      </c>
      <c r="AB806" t="s">
        <v>238</v>
      </c>
      <c r="AC806" t="s">
        <v>238</v>
      </c>
      <c r="AD806" s="2" t="s">
        <v>238</v>
      </c>
      <c r="AE806" s="2" t="s">
        <v>253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1766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1774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250</v>
      </c>
      <c r="AB807" t="s">
        <v>238</v>
      </c>
      <c r="AC807" t="s">
        <v>238</v>
      </c>
      <c r="AD807" s="2" t="s">
        <v>238</v>
      </c>
      <c r="AE807" s="2" t="s">
        <v>253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1761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1774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250</v>
      </c>
      <c r="AB808" t="s">
        <v>238</v>
      </c>
      <c r="AC808" t="s">
        <v>238</v>
      </c>
      <c r="AD808" s="2" t="s">
        <v>238</v>
      </c>
      <c r="AE808" s="2" t="s">
        <v>253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1762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1774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250</v>
      </c>
      <c r="AB809" t="s">
        <v>238</v>
      </c>
      <c r="AC809" t="s">
        <v>238</v>
      </c>
      <c r="AD809" s="2" t="s">
        <v>238</v>
      </c>
      <c r="AE809" s="2" t="s">
        <v>253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1763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1774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250</v>
      </c>
      <c r="AB810" t="s">
        <v>238</v>
      </c>
      <c r="AC810" t="s">
        <v>238</v>
      </c>
      <c r="AD810" s="2" t="s">
        <v>238</v>
      </c>
      <c r="AE810" s="2" t="s">
        <v>253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1764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1774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250</v>
      </c>
      <c r="AB811" t="s">
        <v>238</v>
      </c>
      <c r="AC811" t="s">
        <v>238</v>
      </c>
      <c r="AD811" s="2" t="s">
        <v>238</v>
      </c>
      <c r="AE811" s="2" t="s">
        <v>253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1765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1774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250</v>
      </c>
      <c r="AB812" t="s">
        <v>238</v>
      </c>
      <c r="AC812" t="s">
        <v>238</v>
      </c>
      <c r="AD812" s="2" t="s">
        <v>238</v>
      </c>
      <c r="AE812" s="2" t="s">
        <v>253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1786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1774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250</v>
      </c>
      <c r="AB813" t="s">
        <v>238</v>
      </c>
      <c r="AC813" t="s">
        <v>238</v>
      </c>
      <c r="AD813" s="2" t="s">
        <v>238</v>
      </c>
      <c r="AE813" s="2" t="s">
        <v>254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3361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665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245</v>
      </c>
      <c r="AB814" t="s">
        <v>238</v>
      </c>
      <c r="AC814" t="s">
        <v>238</v>
      </c>
      <c r="AD814" s="2" t="s">
        <v>238</v>
      </c>
      <c r="AE814" s="2" t="s">
        <v>253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3362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642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243</v>
      </c>
      <c r="AB815" t="s">
        <v>238</v>
      </c>
      <c r="AC815" t="s">
        <v>238</v>
      </c>
      <c r="AD815" s="2" t="s">
        <v>238</v>
      </c>
      <c r="AE815" s="2" t="s">
        <v>253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3363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642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243</v>
      </c>
      <c r="AB816" t="s">
        <v>238</v>
      </c>
      <c r="AC816" t="s">
        <v>238</v>
      </c>
      <c r="AD816" s="2" t="s">
        <v>238</v>
      </c>
      <c r="AE816" s="2" t="s">
        <v>253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3364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642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243</v>
      </c>
      <c r="AB817" t="s">
        <v>238</v>
      </c>
      <c r="AC817" t="s">
        <v>238</v>
      </c>
      <c r="AD817" s="2" t="s">
        <v>238</v>
      </c>
      <c r="AE817" s="2" t="s">
        <v>253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3365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642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243</v>
      </c>
      <c r="AB818" t="s">
        <v>238</v>
      </c>
      <c r="AC818" t="s">
        <v>238</v>
      </c>
      <c r="AD818" s="2" t="s">
        <v>238</v>
      </c>
      <c r="AE818" s="2" t="s">
        <v>253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3366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762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247</v>
      </c>
      <c r="AB819" t="s">
        <v>238</v>
      </c>
      <c r="AC819" t="s">
        <v>238</v>
      </c>
      <c r="AD819" s="2" t="s">
        <v>238</v>
      </c>
      <c r="AE819" s="2" t="s">
        <v>253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3367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762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247</v>
      </c>
      <c r="AB820" t="s">
        <v>238</v>
      </c>
      <c r="AC820" t="s">
        <v>238</v>
      </c>
      <c r="AD820" s="2" t="s">
        <v>238</v>
      </c>
      <c r="AE820" s="2" t="s">
        <v>253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3368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580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241</v>
      </c>
      <c r="AB821" t="s">
        <v>238</v>
      </c>
      <c r="AC821" t="s">
        <v>238</v>
      </c>
      <c r="AD821" s="2" t="s">
        <v>238</v>
      </c>
      <c r="AE821" s="2" t="s">
        <v>254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3369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580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241</v>
      </c>
      <c r="AB822" t="s">
        <v>238</v>
      </c>
      <c r="AC822" t="s">
        <v>238</v>
      </c>
      <c r="AD822" s="2" t="s">
        <v>238</v>
      </c>
      <c r="AE822" s="2" t="s">
        <v>253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3370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580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241</v>
      </c>
      <c r="AB823" t="s">
        <v>238</v>
      </c>
      <c r="AC823" t="s">
        <v>238</v>
      </c>
      <c r="AD823" s="2" t="s">
        <v>238</v>
      </c>
      <c r="AE823" s="2" t="s">
        <v>253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3371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623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239</v>
      </c>
      <c r="AB824" t="s">
        <v>2013</v>
      </c>
      <c r="AC824" t="s">
        <v>238</v>
      </c>
      <c r="AD824" s="2" t="s">
        <v>238</v>
      </c>
      <c r="AE824" s="2" t="s">
        <v>253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3372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796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1</v>
      </c>
      <c r="AA825" t="s">
        <v>249</v>
      </c>
      <c r="AB825" t="s">
        <v>241</v>
      </c>
      <c r="AC825" t="s">
        <v>238</v>
      </c>
      <c r="AD825" s="2" t="s">
        <v>238</v>
      </c>
      <c r="AE825" s="2" t="s">
        <v>253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1</v>
      </c>
      <c r="BA825" s="7"/>
      <c r="BB825" s="8"/>
      <c r="BC825" s="9"/>
      <c r="BD825"/>
    </row>
    <row r="826" spans="1:56">
      <c r="A826" s="2" t="s">
        <v>3696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796</v>
      </c>
      <c r="G826" s="45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1</v>
      </c>
      <c r="AA826" t="s">
        <v>249</v>
      </c>
      <c r="AB826" t="s">
        <v>241</v>
      </c>
      <c r="AC826" t="s">
        <v>238</v>
      </c>
      <c r="AD826" s="2" t="s">
        <v>238</v>
      </c>
      <c r="AE826" s="2" t="s">
        <v>253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3373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631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242</v>
      </c>
      <c r="AB827" t="s">
        <v>238</v>
      </c>
      <c r="AC827" t="s">
        <v>238</v>
      </c>
      <c r="AD827" s="2" t="s">
        <v>238</v>
      </c>
      <c r="AE827" s="2" t="s">
        <v>253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3374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580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241</v>
      </c>
      <c r="AB828" t="s">
        <v>238</v>
      </c>
      <c r="AC828" t="s">
        <v>238</v>
      </c>
      <c r="AD828" s="2" t="s">
        <v>238</v>
      </c>
      <c r="AE828" s="2" t="s">
        <v>253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3375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580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241</v>
      </c>
      <c r="AB829" t="s">
        <v>238</v>
      </c>
      <c r="AC829" t="s">
        <v>238</v>
      </c>
      <c r="AD829" s="2" t="s">
        <v>238</v>
      </c>
      <c r="AE829" s="2" t="s">
        <v>253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3376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580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241</v>
      </c>
      <c r="AB830" t="s">
        <v>238</v>
      </c>
      <c r="AC830" t="s">
        <v>238</v>
      </c>
      <c r="AD830" s="2" t="s">
        <v>238</v>
      </c>
      <c r="AE830" s="2" t="s">
        <v>253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3377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580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241</v>
      </c>
      <c r="AB831" t="s">
        <v>238</v>
      </c>
      <c r="AC831" t="s">
        <v>238</v>
      </c>
      <c r="AD831" s="2" t="s">
        <v>238</v>
      </c>
      <c r="AE831" s="2" t="s">
        <v>253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3378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623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239</v>
      </c>
      <c r="AB832" t="s">
        <v>238</v>
      </c>
      <c r="AC832" t="s">
        <v>238</v>
      </c>
      <c r="AD832" s="2" t="s">
        <v>238</v>
      </c>
      <c r="AE832" s="2" t="s">
        <v>253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3379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623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239</v>
      </c>
      <c r="AB833" t="s">
        <v>238</v>
      </c>
      <c r="AC833" t="s">
        <v>238</v>
      </c>
      <c r="AD833" s="2" t="s">
        <v>238</v>
      </c>
      <c r="AE833" s="2" t="s">
        <v>253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3380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642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243</v>
      </c>
      <c r="AB834" t="s">
        <v>241</v>
      </c>
      <c r="AC834" t="s">
        <v>238</v>
      </c>
      <c r="AD834" s="2" t="s">
        <v>238</v>
      </c>
      <c r="AE834" s="2" t="s">
        <v>253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3381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580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241</v>
      </c>
      <c r="AB835" t="s">
        <v>238</v>
      </c>
      <c r="AC835" t="s">
        <v>238</v>
      </c>
      <c r="AD835" s="2" t="s">
        <v>238</v>
      </c>
      <c r="AE835" s="2" t="s">
        <v>253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3382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580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241</v>
      </c>
      <c r="AB836" t="s">
        <v>238</v>
      </c>
      <c r="AC836" t="s">
        <v>238</v>
      </c>
      <c r="AD836" s="2" t="s">
        <v>238</v>
      </c>
      <c r="AE836" s="2" t="s">
        <v>253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3383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580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241</v>
      </c>
      <c r="AB837" t="s">
        <v>238</v>
      </c>
      <c r="AC837" t="s">
        <v>238</v>
      </c>
      <c r="AD837" s="2" t="s">
        <v>238</v>
      </c>
      <c r="AE837" s="2" t="s">
        <v>253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3384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580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241</v>
      </c>
      <c r="AB838" t="s">
        <v>238</v>
      </c>
      <c r="AC838" t="s">
        <v>238</v>
      </c>
      <c r="AD838" s="2" t="s">
        <v>238</v>
      </c>
      <c r="AE838" s="2" t="s">
        <v>253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3385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580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241</v>
      </c>
      <c r="AB839" t="s">
        <v>238</v>
      </c>
      <c r="AC839" t="s">
        <v>238</v>
      </c>
      <c r="AD839" s="2" t="s">
        <v>238</v>
      </c>
      <c r="AE839" s="2" t="s">
        <v>253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3386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580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241</v>
      </c>
      <c r="AB840" t="s">
        <v>238</v>
      </c>
      <c r="AC840" t="s">
        <v>238</v>
      </c>
      <c r="AD840" s="2" t="s">
        <v>238</v>
      </c>
      <c r="AE840" s="2" t="s">
        <v>253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3387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642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243</v>
      </c>
      <c r="AB841" t="s">
        <v>241</v>
      </c>
      <c r="AC841" t="s">
        <v>238</v>
      </c>
      <c r="AD841" s="2" t="s">
        <v>238</v>
      </c>
      <c r="AE841" s="2" t="s">
        <v>253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3388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580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241</v>
      </c>
      <c r="AB842" t="s">
        <v>238</v>
      </c>
      <c r="AC842" t="s">
        <v>238</v>
      </c>
      <c r="AD842" s="2" t="s">
        <v>238</v>
      </c>
      <c r="AE842" s="2" t="s">
        <v>253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3389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580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241</v>
      </c>
      <c r="AB843" t="s">
        <v>238</v>
      </c>
      <c r="AC843" t="s">
        <v>238</v>
      </c>
      <c r="AD843" s="2" t="s">
        <v>238</v>
      </c>
      <c r="AE843" s="2" t="s">
        <v>253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3390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580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241</v>
      </c>
      <c r="AB844" t="s">
        <v>238</v>
      </c>
      <c r="AC844" t="s">
        <v>238</v>
      </c>
      <c r="AD844" s="2" t="s">
        <v>238</v>
      </c>
      <c r="AE844" s="2" t="s">
        <v>253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3391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580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241</v>
      </c>
      <c r="AB845" t="s">
        <v>238</v>
      </c>
      <c r="AC845" t="s">
        <v>238</v>
      </c>
      <c r="AD845" s="2" t="s">
        <v>238</v>
      </c>
      <c r="AE845" s="2" t="s">
        <v>253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3392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580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2013</v>
      </c>
      <c r="AB846" t="s">
        <v>2012</v>
      </c>
      <c r="AC846" t="s">
        <v>238</v>
      </c>
      <c r="AD846" s="2" t="s">
        <v>238</v>
      </c>
      <c r="AE846" s="2" t="s">
        <v>253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3393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796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246</v>
      </c>
      <c r="AB847" t="s">
        <v>243</v>
      </c>
      <c r="AC847" t="s">
        <v>240</v>
      </c>
      <c r="AD847" s="2" t="s">
        <v>2012</v>
      </c>
      <c r="AE847" s="2" t="s">
        <v>253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3394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580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241</v>
      </c>
      <c r="AB848" t="s">
        <v>238</v>
      </c>
      <c r="AC848" t="s">
        <v>238</v>
      </c>
      <c r="AD848" s="2" t="s">
        <v>238</v>
      </c>
      <c r="AE848" s="2" t="s">
        <v>253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3540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580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241</v>
      </c>
      <c r="AB849" t="s">
        <v>238</v>
      </c>
      <c r="AC849" t="s">
        <v>238</v>
      </c>
      <c r="AD849" s="2" t="s">
        <v>238</v>
      </c>
      <c r="AE849" s="2" t="s">
        <v>253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3395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580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241</v>
      </c>
      <c r="AB850" t="s">
        <v>238</v>
      </c>
      <c r="AC850" t="s">
        <v>238</v>
      </c>
      <c r="AD850" s="2" t="s">
        <v>238</v>
      </c>
      <c r="AE850" s="2" t="s">
        <v>253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3396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580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241</v>
      </c>
      <c r="AB851" t="s">
        <v>238</v>
      </c>
      <c r="AC851" t="s">
        <v>238</v>
      </c>
      <c r="AD851" s="2" t="s">
        <v>238</v>
      </c>
      <c r="AE851" s="2" t="s">
        <v>253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3397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580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241</v>
      </c>
      <c r="AB852" t="s">
        <v>238</v>
      </c>
      <c r="AC852" t="s">
        <v>238</v>
      </c>
      <c r="AD852" s="2" t="s">
        <v>238</v>
      </c>
      <c r="AE852" s="2" t="s">
        <v>253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3398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580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241</v>
      </c>
      <c r="AB853" t="s">
        <v>238</v>
      </c>
      <c r="AC853" t="s">
        <v>238</v>
      </c>
      <c r="AD853" s="2" t="s">
        <v>238</v>
      </c>
      <c r="AE853" s="2" t="s">
        <v>253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3399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580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241</v>
      </c>
      <c r="AB854" t="s">
        <v>238</v>
      </c>
      <c r="AC854" t="s">
        <v>238</v>
      </c>
      <c r="AD854" s="2" t="s">
        <v>238</v>
      </c>
      <c r="AE854" s="2" t="s">
        <v>254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3400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580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241</v>
      </c>
      <c r="AB855" t="s">
        <v>238</v>
      </c>
      <c r="AC855" t="s">
        <v>238</v>
      </c>
      <c r="AD855" s="2" t="s">
        <v>238</v>
      </c>
      <c r="AE855" s="2" t="s">
        <v>254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3401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580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241</v>
      </c>
      <c r="AB856" t="s">
        <v>238</v>
      </c>
      <c r="AC856" t="s">
        <v>238</v>
      </c>
      <c r="AD856" s="2" t="s">
        <v>238</v>
      </c>
      <c r="AE856" s="2" t="s">
        <v>253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3535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580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241</v>
      </c>
      <c r="AB857" t="s">
        <v>238</v>
      </c>
      <c r="AC857" t="s">
        <v>238</v>
      </c>
      <c r="AD857" s="2" t="s">
        <v>238</v>
      </c>
      <c r="AE857" s="2" t="s">
        <v>253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3536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580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241</v>
      </c>
      <c r="AB858" t="s">
        <v>238</v>
      </c>
      <c r="AC858" t="s">
        <v>238</v>
      </c>
      <c r="AD858" s="2" t="s">
        <v>238</v>
      </c>
      <c r="AE858" s="2" t="s">
        <v>253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3560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580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241</v>
      </c>
      <c r="AB859" t="s">
        <v>238</v>
      </c>
      <c r="AC859" t="s">
        <v>238</v>
      </c>
      <c r="AD859" s="2" t="s">
        <v>238</v>
      </c>
      <c r="AE859" s="2" t="s">
        <v>253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3541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580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241</v>
      </c>
      <c r="AB860" t="s">
        <v>238</v>
      </c>
      <c r="AC860" t="s">
        <v>238</v>
      </c>
      <c r="AD860" s="2" t="s">
        <v>238</v>
      </c>
      <c r="AE860" s="2" t="s">
        <v>253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3402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580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241</v>
      </c>
      <c r="AB861" t="s">
        <v>238</v>
      </c>
      <c r="AC861" t="s">
        <v>238</v>
      </c>
      <c r="AD861" s="2" t="s">
        <v>238</v>
      </c>
      <c r="AE861" s="2" t="s">
        <v>253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3542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580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241</v>
      </c>
      <c r="AB862" t="s">
        <v>238</v>
      </c>
      <c r="AC862" t="s">
        <v>238</v>
      </c>
      <c r="AD862" s="2" t="s">
        <v>238</v>
      </c>
      <c r="AE862" s="2" t="s">
        <v>253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3403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580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241</v>
      </c>
      <c r="AB863" t="s">
        <v>238</v>
      </c>
      <c r="AC863" t="s">
        <v>238</v>
      </c>
      <c r="AD863" s="2" t="s">
        <v>238</v>
      </c>
      <c r="AE863" s="2" t="s">
        <v>253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3404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580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241</v>
      </c>
      <c r="AB864" t="s">
        <v>238</v>
      </c>
      <c r="AC864" t="s">
        <v>238</v>
      </c>
      <c r="AD864" s="2" t="s">
        <v>238</v>
      </c>
      <c r="AE864" s="2" t="s">
        <v>253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3405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580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241</v>
      </c>
      <c r="AB865" t="s">
        <v>238</v>
      </c>
      <c r="AC865" t="s">
        <v>238</v>
      </c>
      <c r="AD865" s="2" t="s">
        <v>238</v>
      </c>
      <c r="AE865" s="2" t="s">
        <v>253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3406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580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241</v>
      </c>
      <c r="AB866" t="s">
        <v>238</v>
      </c>
      <c r="AC866" t="s">
        <v>238</v>
      </c>
      <c r="AD866" s="2" t="s">
        <v>238</v>
      </c>
      <c r="AE866" s="2" t="s">
        <v>253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3407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580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241</v>
      </c>
      <c r="AB867" t="s">
        <v>238</v>
      </c>
      <c r="AC867" t="s">
        <v>238</v>
      </c>
      <c r="AD867" s="2" t="s">
        <v>238</v>
      </c>
      <c r="AE867" s="2" t="s">
        <v>253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3408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580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241</v>
      </c>
      <c r="AB868" t="s">
        <v>238</v>
      </c>
      <c r="AC868" t="s">
        <v>238</v>
      </c>
      <c r="AD868" s="2" t="s">
        <v>238</v>
      </c>
      <c r="AE868" s="2" t="s">
        <v>254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3409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580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241</v>
      </c>
      <c r="AB869" t="s">
        <v>243</v>
      </c>
      <c r="AC869" t="s">
        <v>238</v>
      </c>
      <c r="AD869" s="2" t="s">
        <v>238</v>
      </c>
      <c r="AE869" s="2" t="s">
        <v>253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3410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580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241</v>
      </c>
      <c r="AB870" t="s">
        <v>238</v>
      </c>
      <c r="AC870" t="s">
        <v>238</v>
      </c>
      <c r="AD870" s="2" t="s">
        <v>238</v>
      </c>
      <c r="AE870" s="2" t="s">
        <v>254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3543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580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241</v>
      </c>
      <c r="AB871" t="s">
        <v>238</v>
      </c>
      <c r="AC871" t="s">
        <v>238</v>
      </c>
      <c r="AD871" s="2" t="s">
        <v>238</v>
      </c>
      <c r="AE871" s="2" t="s">
        <v>253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3411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580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241</v>
      </c>
      <c r="AB872" t="s">
        <v>238</v>
      </c>
      <c r="AC872" t="s">
        <v>238</v>
      </c>
      <c r="AD872" s="2" t="s">
        <v>238</v>
      </c>
      <c r="AE872" s="2" t="s">
        <v>253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3412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580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241</v>
      </c>
      <c r="AB873" t="s">
        <v>238</v>
      </c>
      <c r="AC873" t="s">
        <v>238</v>
      </c>
      <c r="AD873" s="2" t="s">
        <v>238</v>
      </c>
      <c r="AE873" s="2" t="s">
        <v>253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3413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736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241</v>
      </c>
      <c r="AB874" t="s">
        <v>242</v>
      </c>
      <c r="AC874" t="s">
        <v>246</v>
      </c>
      <c r="AD874" s="2" t="s">
        <v>238</v>
      </c>
      <c r="AE874" s="2" t="s">
        <v>253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3414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580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241</v>
      </c>
      <c r="AB875" t="s">
        <v>238</v>
      </c>
      <c r="AC875" t="s">
        <v>238</v>
      </c>
      <c r="AD875" s="2" t="s">
        <v>238</v>
      </c>
      <c r="AE875" s="2" t="s">
        <v>254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3415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580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241</v>
      </c>
      <c r="AB876" t="s">
        <v>238</v>
      </c>
      <c r="AC876" t="s">
        <v>238</v>
      </c>
      <c r="AD876" s="2" t="s">
        <v>238</v>
      </c>
      <c r="AE876" s="2" t="s">
        <v>253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3416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580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241</v>
      </c>
      <c r="AB877" t="s">
        <v>238</v>
      </c>
      <c r="AC877" t="s">
        <v>238</v>
      </c>
      <c r="AD877" s="2" t="s">
        <v>238</v>
      </c>
      <c r="AE877" s="2" t="s">
        <v>253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3417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736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241</v>
      </c>
      <c r="AB878" t="s">
        <v>238</v>
      </c>
      <c r="AC878" t="s">
        <v>238</v>
      </c>
      <c r="AD878" s="2" t="s">
        <v>238</v>
      </c>
      <c r="AE878" s="2" t="s">
        <v>253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3418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736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241</v>
      </c>
      <c r="AB879" t="s">
        <v>238</v>
      </c>
      <c r="AC879" t="s">
        <v>238</v>
      </c>
      <c r="AD879" s="2" t="s">
        <v>238</v>
      </c>
      <c r="AE879" s="2" t="s">
        <v>253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3419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580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241</v>
      </c>
      <c r="AB880" t="s">
        <v>238</v>
      </c>
      <c r="AC880" t="s">
        <v>238</v>
      </c>
      <c r="AD880" s="2" t="s">
        <v>238</v>
      </c>
      <c r="AE880" s="2" t="s">
        <v>253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597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246</v>
      </c>
      <c r="AB881" t="s">
        <v>238</v>
      </c>
      <c r="AC881" t="s">
        <v>238</v>
      </c>
      <c r="AD881" s="2" t="s">
        <v>238</v>
      </c>
      <c r="AE881" s="2" t="s">
        <v>253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3421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577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246</v>
      </c>
      <c r="AB882" t="s">
        <v>238</v>
      </c>
      <c r="AC882" t="s">
        <v>238</v>
      </c>
      <c r="AD882" s="2" t="s">
        <v>238</v>
      </c>
      <c r="AE882" s="2" t="s">
        <v>253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3422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597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246</v>
      </c>
      <c r="AB883" t="s">
        <v>238</v>
      </c>
      <c r="AC883" t="s">
        <v>238</v>
      </c>
      <c r="AD883" s="2" t="s">
        <v>238</v>
      </c>
      <c r="AE883" s="2" t="s">
        <v>253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3423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739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246</v>
      </c>
      <c r="AB884" t="s">
        <v>238</v>
      </c>
      <c r="AC884" t="s">
        <v>238</v>
      </c>
      <c r="AD884" s="2" t="s">
        <v>238</v>
      </c>
      <c r="AE884" s="2" t="s">
        <v>253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3424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751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246</v>
      </c>
      <c r="AB885" t="s">
        <v>238</v>
      </c>
      <c r="AC885" t="s">
        <v>238</v>
      </c>
      <c r="AD885" s="2" t="s">
        <v>238</v>
      </c>
      <c r="AE885" s="2" t="s">
        <v>253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3425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577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246</v>
      </c>
      <c r="AB886" t="s">
        <v>238</v>
      </c>
      <c r="AC886" t="s">
        <v>238</v>
      </c>
      <c r="AD886" s="2" t="s">
        <v>238</v>
      </c>
      <c r="AE886" s="2" t="s">
        <v>253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3426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612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246</v>
      </c>
      <c r="AB887" t="s">
        <v>238</v>
      </c>
      <c r="AC887" t="s">
        <v>238</v>
      </c>
      <c r="AD887" s="2" t="s">
        <v>238</v>
      </c>
      <c r="AE887" s="2" t="s">
        <v>253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3427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597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246</v>
      </c>
      <c r="AB888" t="s">
        <v>238</v>
      </c>
      <c r="AC888" t="s">
        <v>238</v>
      </c>
      <c r="AD888" s="2" t="s">
        <v>238</v>
      </c>
      <c r="AE888" s="2" t="s">
        <v>253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3428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597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246</v>
      </c>
      <c r="AB889" t="s">
        <v>238</v>
      </c>
      <c r="AC889" t="s">
        <v>238</v>
      </c>
      <c r="AD889" s="2" t="s">
        <v>238</v>
      </c>
      <c r="AE889" s="2" t="s">
        <v>253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3429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612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246</v>
      </c>
      <c r="AB890" t="s">
        <v>238</v>
      </c>
      <c r="AC890" t="s">
        <v>238</v>
      </c>
      <c r="AD890" s="2" t="s">
        <v>238</v>
      </c>
      <c r="AE890" s="2" t="s">
        <v>253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3430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616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244</v>
      </c>
      <c r="AB891" t="s">
        <v>238</v>
      </c>
      <c r="AC891" t="s">
        <v>238</v>
      </c>
      <c r="AD891" s="2" t="s">
        <v>238</v>
      </c>
      <c r="AE891" s="2" t="s">
        <v>253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3431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577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246</v>
      </c>
      <c r="AB892" t="s">
        <v>238</v>
      </c>
      <c r="AC892" t="s">
        <v>238</v>
      </c>
      <c r="AD892" s="2" t="s">
        <v>238</v>
      </c>
      <c r="AE892" s="2" t="s">
        <v>253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3432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597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246</v>
      </c>
      <c r="AB893" t="s">
        <v>238</v>
      </c>
      <c r="AC893" t="s">
        <v>238</v>
      </c>
      <c r="AD893" s="2" t="s">
        <v>238</v>
      </c>
      <c r="AE893" s="2" t="s">
        <v>253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3433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577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246</v>
      </c>
      <c r="AB894" t="s">
        <v>238</v>
      </c>
      <c r="AC894" t="s">
        <v>238</v>
      </c>
      <c r="AD894" s="2" t="s">
        <v>238</v>
      </c>
      <c r="AE894" s="2" t="s">
        <v>253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3434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612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246</v>
      </c>
      <c r="AB895" t="s">
        <v>238</v>
      </c>
      <c r="AC895" t="s">
        <v>238</v>
      </c>
      <c r="AD895" s="2" t="s">
        <v>238</v>
      </c>
      <c r="AE895" s="2" t="s">
        <v>253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3435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736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241</v>
      </c>
      <c r="AB896" t="s">
        <v>238</v>
      </c>
      <c r="AC896" t="s">
        <v>238</v>
      </c>
      <c r="AD896" s="2" t="s">
        <v>238</v>
      </c>
      <c r="AE896" s="2" t="s">
        <v>254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3436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580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241</v>
      </c>
      <c r="AB897" t="s">
        <v>238</v>
      </c>
      <c r="AC897" t="s">
        <v>238</v>
      </c>
      <c r="AD897" s="2" t="s">
        <v>238</v>
      </c>
      <c r="AE897" s="2" t="s">
        <v>253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782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247</v>
      </c>
      <c r="AB898" t="s">
        <v>238</v>
      </c>
      <c r="AC898" t="s">
        <v>238</v>
      </c>
      <c r="AD898" s="2" t="s">
        <v>238</v>
      </c>
      <c r="AE898" s="2" t="s">
        <v>254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3438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580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241</v>
      </c>
      <c r="AB899" t="s">
        <v>238</v>
      </c>
      <c r="AC899" t="s">
        <v>238</v>
      </c>
      <c r="AD899" s="2" t="s">
        <v>238</v>
      </c>
      <c r="AE899" s="2" t="s">
        <v>253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3439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580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241</v>
      </c>
      <c r="AB900" t="s">
        <v>238</v>
      </c>
      <c r="AC900" t="s">
        <v>238</v>
      </c>
      <c r="AD900" s="2" t="s">
        <v>238</v>
      </c>
      <c r="AE900" s="2" t="s">
        <v>254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3440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580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241</v>
      </c>
      <c r="AB901" t="s">
        <v>238</v>
      </c>
      <c r="AC901" t="s">
        <v>238</v>
      </c>
      <c r="AD901" s="2" t="s">
        <v>238</v>
      </c>
      <c r="AE901" s="2" t="s">
        <v>254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3441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580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241</v>
      </c>
      <c r="AB902" t="s">
        <v>238</v>
      </c>
      <c r="AC902" t="s">
        <v>238</v>
      </c>
      <c r="AD902" s="2" t="s">
        <v>238</v>
      </c>
      <c r="AE902" s="2" t="s">
        <v>253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3442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580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241</v>
      </c>
      <c r="AB903" t="s">
        <v>238</v>
      </c>
      <c r="AC903" t="s">
        <v>238</v>
      </c>
      <c r="AD903" s="2" t="s">
        <v>238</v>
      </c>
      <c r="AE903" s="2" t="s">
        <v>253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3443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580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241</v>
      </c>
      <c r="AB904" t="s">
        <v>238</v>
      </c>
      <c r="AC904" t="s">
        <v>238</v>
      </c>
      <c r="AD904" s="2" t="s">
        <v>238</v>
      </c>
      <c r="AE904" s="2" t="s">
        <v>253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3444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736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241</v>
      </c>
      <c r="AB905" t="s">
        <v>238</v>
      </c>
      <c r="AC905" t="s">
        <v>238</v>
      </c>
      <c r="AD905" s="2" t="s">
        <v>238</v>
      </c>
      <c r="AE905" s="2" t="s">
        <v>253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3445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580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241</v>
      </c>
      <c r="AB906" t="s">
        <v>238</v>
      </c>
      <c r="AC906" t="s">
        <v>238</v>
      </c>
      <c r="AD906" s="2" t="s">
        <v>238</v>
      </c>
      <c r="AE906" s="2" t="s">
        <v>253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3446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580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241</v>
      </c>
      <c r="AB907" t="s">
        <v>238</v>
      </c>
      <c r="AC907" t="s">
        <v>238</v>
      </c>
      <c r="AD907" s="2" t="s">
        <v>238</v>
      </c>
      <c r="AE907" s="2" t="s">
        <v>253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3447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580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241</v>
      </c>
      <c r="AB908" t="s">
        <v>238</v>
      </c>
      <c r="AC908" t="s">
        <v>238</v>
      </c>
      <c r="AD908" s="2" t="s">
        <v>238</v>
      </c>
      <c r="AE908" s="2" t="s">
        <v>253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3448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580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241</v>
      </c>
      <c r="AB909" t="s">
        <v>238</v>
      </c>
      <c r="AC909" t="s">
        <v>238</v>
      </c>
      <c r="AD909" s="2" t="s">
        <v>238</v>
      </c>
      <c r="AE909" s="2" t="s">
        <v>253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1896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 [Smaller]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241</v>
      </c>
      <c r="AB910" t="s">
        <v>238</v>
      </c>
      <c r="AC910" t="s">
        <v>238</v>
      </c>
      <c r="AD910" s="2" t="s">
        <v>238</v>
      </c>
      <c r="AE910" s="2" t="s">
        <v>253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1898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 [Smaller]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241</v>
      </c>
      <c r="AB911" t="s">
        <v>238</v>
      </c>
      <c r="AC911" t="s">
        <v>238</v>
      </c>
      <c r="AD911" s="2" t="s">
        <v>238</v>
      </c>
      <c r="AE911" s="2" t="s">
        <v>253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1899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241</v>
      </c>
      <c r="AB912" t="s">
        <v>238</v>
      </c>
      <c r="AC912" t="s">
        <v>238</v>
      </c>
      <c r="AD912" s="2" t="s">
        <v>238</v>
      </c>
      <c r="AE912" s="2" t="s">
        <v>253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1900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241</v>
      </c>
      <c r="AB913" t="s">
        <v>238</v>
      </c>
      <c r="AC913" t="s">
        <v>238</v>
      </c>
      <c r="AD913" s="2" t="s">
        <v>238</v>
      </c>
      <c r="AE913" s="2" t="s">
        <v>253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1903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241</v>
      </c>
      <c r="AB914" t="s">
        <v>238</v>
      </c>
      <c r="AC914" t="s">
        <v>238</v>
      </c>
      <c r="AD914" s="2" t="s">
        <v>238</v>
      </c>
      <c r="AE914" s="2" t="s">
        <v>253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1904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241</v>
      </c>
      <c r="AB915" t="s">
        <v>238</v>
      </c>
      <c r="AC915" t="s">
        <v>238</v>
      </c>
      <c r="AD915" s="2" t="s">
        <v>238</v>
      </c>
      <c r="AE915" s="2" t="s">
        <v>253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1907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2010</v>
      </c>
      <c r="AB916" t="s">
        <v>241</v>
      </c>
      <c r="AC916" t="s">
        <v>238</v>
      </c>
      <c r="AD916" s="2" t="s">
        <v>238</v>
      </c>
      <c r="AE916" s="2" t="s">
        <v>253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1908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2010</v>
      </c>
      <c r="AB917" t="s">
        <v>241</v>
      </c>
      <c r="AC917" t="s">
        <v>238</v>
      </c>
      <c r="AD917" s="2" t="s">
        <v>238</v>
      </c>
      <c r="AE917" s="2" t="s">
        <v>253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1910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241</v>
      </c>
      <c r="AB918" t="s">
        <v>238</v>
      </c>
      <c r="AC918" t="s">
        <v>238</v>
      </c>
      <c r="AD918" s="2" t="s">
        <v>238</v>
      </c>
      <c r="AE918" s="2" t="s">
        <v>254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1912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241</v>
      </c>
      <c r="AB919" t="s">
        <v>238</v>
      </c>
      <c r="AC919" t="s">
        <v>238</v>
      </c>
      <c r="AD919" s="2" t="s">
        <v>238</v>
      </c>
      <c r="AE919" s="2" t="s">
        <v>254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1913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241</v>
      </c>
      <c r="AB920" t="s">
        <v>238</v>
      </c>
      <c r="AC920" t="s">
        <v>238</v>
      </c>
      <c r="AD920" s="2" t="s">
        <v>238</v>
      </c>
      <c r="AE920" s="2" t="s">
        <v>254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1915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241</v>
      </c>
      <c r="AB921" t="s">
        <v>238</v>
      </c>
      <c r="AC921" t="s">
        <v>238</v>
      </c>
      <c r="AD921" s="2" t="s">
        <v>238</v>
      </c>
      <c r="AE921" s="2" t="s">
        <v>253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1917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241</v>
      </c>
      <c r="AB922" t="s">
        <v>238</v>
      </c>
      <c r="AC922" t="s">
        <v>238</v>
      </c>
      <c r="AD922" s="2" t="s">
        <v>238</v>
      </c>
      <c r="AE922" s="2" t="s">
        <v>253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1919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241</v>
      </c>
      <c r="AB923" t="s">
        <v>238</v>
      </c>
      <c r="AC923" t="s">
        <v>238</v>
      </c>
      <c r="AD923" s="2" t="s">
        <v>238</v>
      </c>
      <c r="AE923" s="2" t="s">
        <v>253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1920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241</v>
      </c>
      <c r="AB924" t="s">
        <v>238</v>
      </c>
      <c r="AC924" t="s">
        <v>238</v>
      </c>
      <c r="AD924" s="2" t="s">
        <v>238</v>
      </c>
      <c r="AE924" s="2" t="s">
        <v>253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1924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241</v>
      </c>
      <c r="AB925" t="s">
        <v>238</v>
      </c>
      <c r="AC925" t="s">
        <v>238</v>
      </c>
      <c r="AD925" s="2" t="s">
        <v>238</v>
      </c>
      <c r="AE925" s="2" t="s">
        <v>253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1926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241</v>
      </c>
      <c r="AB926" t="s">
        <v>238</v>
      </c>
      <c r="AC926" t="s">
        <v>238</v>
      </c>
      <c r="AD926" s="2" t="s">
        <v>238</v>
      </c>
      <c r="AE926" s="2" t="s">
        <v>253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1927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241</v>
      </c>
      <c r="AB927" t="s">
        <v>238</v>
      </c>
      <c r="AC927" t="s">
        <v>238</v>
      </c>
      <c r="AD927" s="2" t="s">
        <v>238</v>
      </c>
      <c r="AE927" s="2" t="s">
        <v>253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1929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241</v>
      </c>
      <c r="AB928" t="s">
        <v>238</v>
      </c>
      <c r="AC928" t="s">
        <v>238</v>
      </c>
      <c r="AD928" s="2" t="s">
        <v>238</v>
      </c>
      <c r="AE928" s="2" t="s">
        <v>253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1931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241</v>
      </c>
      <c r="AB929" t="s">
        <v>238</v>
      </c>
      <c r="AC929" t="s">
        <v>238</v>
      </c>
      <c r="AD929" s="2" t="s">
        <v>238</v>
      </c>
      <c r="AE929" s="2" t="s">
        <v>253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1932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241</v>
      </c>
      <c r="AB930" t="s">
        <v>238</v>
      </c>
      <c r="AC930" t="s">
        <v>238</v>
      </c>
      <c r="AD930" s="2" t="s">
        <v>238</v>
      </c>
      <c r="AE930" s="2" t="s">
        <v>253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1940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241</v>
      </c>
      <c r="AB931" t="s">
        <v>238</v>
      </c>
      <c r="AC931" t="s">
        <v>238</v>
      </c>
      <c r="AD931" s="2" t="s">
        <v>238</v>
      </c>
      <c r="AE931" s="2" t="s">
        <v>253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1941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241</v>
      </c>
      <c r="AB932" t="s">
        <v>238</v>
      </c>
      <c r="AC932" t="s">
        <v>238</v>
      </c>
      <c r="AD932" s="2" t="s">
        <v>238</v>
      </c>
      <c r="AE932" s="2" t="s">
        <v>253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1943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241</v>
      </c>
      <c r="AB933" t="s">
        <v>238</v>
      </c>
      <c r="AC933" t="s">
        <v>238</v>
      </c>
      <c r="AD933" s="2" t="s">
        <v>238</v>
      </c>
      <c r="AE933" s="2" t="s">
        <v>253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3449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580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241</v>
      </c>
      <c r="AB934" t="s">
        <v>238</v>
      </c>
      <c r="AC934" t="s">
        <v>238</v>
      </c>
      <c r="AD934" s="2" t="s">
        <v>238</v>
      </c>
      <c r="AE934" s="2" t="s">
        <v>253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3321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736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241</v>
      </c>
      <c r="AB935" t="s">
        <v>238</v>
      </c>
      <c r="AC935" t="s">
        <v>238</v>
      </c>
      <c r="AD935" s="2" t="s">
        <v>238</v>
      </c>
      <c r="AE935" s="2" t="s">
        <v>253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3450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736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241</v>
      </c>
      <c r="AB936" t="s">
        <v>238</v>
      </c>
      <c r="AC936" t="s">
        <v>238</v>
      </c>
      <c r="AD936" s="2" t="s">
        <v>238</v>
      </c>
      <c r="AE936" s="2" t="s">
        <v>253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3451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736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241</v>
      </c>
      <c r="AB937" t="s">
        <v>238</v>
      </c>
      <c r="AC937" t="s">
        <v>238</v>
      </c>
      <c r="AD937" s="2" t="s">
        <v>238</v>
      </c>
      <c r="AE937" s="2" t="s">
        <v>253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3452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665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245</v>
      </c>
      <c r="AB938" t="s">
        <v>238</v>
      </c>
      <c r="AC938" t="s">
        <v>238</v>
      </c>
      <c r="AD938" s="2" t="s">
        <v>238</v>
      </c>
      <c r="AE938" s="2" t="s">
        <v>253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3453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580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241</v>
      </c>
      <c r="AB939" t="s">
        <v>238</v>
      </c>
      <c r="AC939" t="s">
        <v>238</v>
      </c>
      <c r="AD939" s="2" t="s">
        <v>238</v>
      </c>
      <c r="AE939" s="2" t="s">
        <v>253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3454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660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247</v>
      </c>
      <c r="AB940" t="s">
        <v>238</v>
      </c>
      <c r="AC940" t="s">
        <v>238</v>
      </c>
      <c r="AD940" s="2" t="s">
        <v>238</v>
      </c>
      <c r="AE940" s="2" t="s">
        <v>253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3455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614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247</v>
      </c>
      <c r="AB941" t="s">
        <v>238</v>
      </c>
      <c r="AC941" t="s">
        <v>238</v>
      </c>
      <c r="AD941" s="2" t="s">
        <v>238</v>
      </c>
      <c r="AE941" s="2" t="s">
        <v>253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3456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614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247</v>
      </c>
      <c r="AB942" t="s">
        <v>238</v>
      </c>
      <c r="AC942" t="s">
        <v>238</v>
      </c>
      <c r="AD942" s="2" t="s">
        <v>238</v>
      </c>
      <c r="AE942" s="2" t="s">
        <v>253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3457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614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247</v>
      </c>
      <c r="AB943" t="s">
        <v>238</v>
      </c>
      <c r="AC943" t="s">
        <v>238</v>
      </c>
      <c r="AD943" s="2" t="s">
        <v>238</v>
      </c>
      <c r="AE943" s="2" t="s">
        <v>253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3458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614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2013</v>
      </c>
      <c r="AB944" t="s">
        <v>238</v>
      </c>
      <c r="AC944" t="s">
        <v>238</v>
      </c>
      <c r="AD944" s="2" t="s">
        <v>238</v>
      </c>
      <c r="AE944" s="2" t="s">
        <v>253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3459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614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247</v>
      </c>
      <c r="AB945" t="s">
        <v>238</v>
      </c>
      <c r="AC945" t="s">
        <v>238</v>
      </c>
      <c r="AD945" s="2" t="s">
        <v>238</v>
      </c>
      <c r="AE945" s="2" t="s">
        <v>253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3460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614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247</v>
      </c>
      <c r="AB946" t="s">
        <v>238</v>
      </c>
      <c r="AC946" t="s">
        <v>238</v>
      </c>
      <c r="AD946" s="2" t="s">
        <v>238</v>
      </c>
      <c r="AE946" s="2" t="s">
        <v>253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3461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614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247</v>
      </c>
      <c r="AB947" t="s">
        <v>238</v>
      </c>
      <c r="AC947" t="s">
        <v>238</v>
      </c>
      <c r="AD947" s="2" t="s">
        <v>238</v>
      </c>
      <c r="AE947" s="2" t="s">
        <v>253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3462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614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247</v>
      </c>
      <c r="AB948" t="s">
        <v>238</v>
      </c>
      <c r="AC948" t="s">
        <v>238</v>
      </c>
      <c r="AD948" s="2" t="s">
        <v>238</v>
      </c>
      <c r="AE948" s="2" t="s">
        <v>253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3463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614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247</v>
      </c>
      <c r="AB949" t="s">
        <v>238</v>
      </c>
      <c r="AC949" t="s">
        <v>238</v>
      </c>
      <c r="AD949" s="2" t="s">
        <v>238</v>
      </c>
      <c r="AE949" s="2" t="s">
        <v>253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3464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665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245</v>
      </c>
      <c r="AB950" t="s">
        <v>238</v>
      </c>
      <c r="AC950" t="s">
        <v>238</v>
      </c>
      <c r="AD950" s="2" t="s">
        <v>238</v>
      </c>
      <c r="AE950" s="2" t="s">
        <v>253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3465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743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250</v>
      </c>
      <c r="AB951" t="s">
        <v>238</v>
      </c>
      <c r="AC951" t="s">
        <v>238</v>
      </c>
      <c r="AD951" s="2" t="s">
        <v>238</v>
      </c>
      <c r="AE951" s="2" t="s">
        <v>253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3466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796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249</v>
      </c>
      <c r="AB952" t="s">
        <v>242</v>
      </c>
      <c r="AC952" t="s">
        <v>238</v>
      </c>
      <c r="AD952" s="2" t="s">
        <v>238</v>
      </c>
      <c r="AE952" s="2" t="s">
        <v>253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3467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796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249</v>
      </c>
      <c r="AB953" t="s">
        <v>242</v>
      </c>
      <c r="AC953" t="s">
        <v>242</v>
      </c>
      <c r="AD953" s="2" t="s">
        <v>238</v>
      </c>
      <c r="AE953" s="2" t="s">
        <v>253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3468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722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249</v>
      </c>
      <c r="AB954" t="s">
        <v>243</v>
      </c>
      <c r="AC954" t="s">
        <v>247</v>
      </c>
      <c r="AD954" s="2" t="s">
        <v>238</v>
      </c>
      <c r="AE954" s="2" t="s">
        <v>253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3469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597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249</v>
      </c>
      <c r="AB955" t="s">
        <v>238</v>
      </c>
      <c r="AC955" t="s">
        <v>238</v>
      </c>
      <c r="AD955" s="2" t="s">
        <v>238</v>
      </c>
      <c r="AE955" s="2" t="s">
        <v>253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3470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604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249</v>
      </c>
      <c r="AB956" t="s">
        <v>241</v>
      </c>
      <c r="AC956" t="s">
        <v>238</v>
      </c>
      <c r="AD956" s="2" t="s">
        <v>238</v>
      </c>
      <c r="AE956" s="2" t="s">
        <v>253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3561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796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249</v>
      </c>
      <c r="AB957" t="s">
        <v>238</v>
      </c>
      <c r="AC957" t="s">
        <v>238</v>
      </c>
      <c r="AD957" s="2" t="s">
        <v>238</v>
      </c>
      <c r="AE957" s="2" t="s">
        <v>253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3471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631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242</v>
      </c>
      <c r="AB958" t="s">
        <v>238</v>
      </c>
      <c r="AC958" t="s">
        <v>238</v>
      </c>
      <c r="AD958" s="2" t="s">
        <v>238</v>
      </c>
      <c r="AE958" s="2" t="s">
        <v>253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3472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631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242</v>
      </c>
      <c r="AB959" t="s">
        <v>238</v>
      </c>
      <c r="AC959" t="s">
        <v>238</v>
      </c>
      <c r="AD959" s="2" t="s">
        <v>238</v>
      </c>
      <c r="AE959" s="2" t="s">
        <v>253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3473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631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242</v>
      </c>
      <c r="AB960" t="s">
        <v>238</v>
      </c>
      <c r="AC960" t="s">
        <v>238</v>
      </c>
      <c r="AD960" s="2" t="s">
        <v>238</v>
      </c>
      <c r="AE960" s="8" t="s">
        <v>253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3474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1067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250</v>
      </c>
      <c r="AB961" t="s">
        <v>238</v>
      </c>
      <c r="AC961" t="s">
        <v>238</v>
      </c>
      <c r="AD961" s="2" t="s">
        <v>238</v>
      </c>
      <c r="AE961" s="8" t="s">
        <v>254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3475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1067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250</v>
      </c>
      <c r="AB962" t="s">
        <v>238</v>
      </c>
      <c r="AC962" t="s">
        <v>238</v>
      </c>
      <c r="AD962" s="2" t="s">
        <v>238</v>
      </c>
      <c r="AE962" s="8" t="s">
        <v>254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1980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1067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250</v>
      </c>
      <c r="AB963" t="s">
        <v>238</v>
      </c>
      <c r="AC963" t="s">
        <v>238</v>
      </c>
      <c r="AD963" s="2" t="s">
        <v>238</v>
      </c>
      <c r="AE963" s="8" t="s">
        <v>254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1981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1067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250</v>
      </c>
      <c r="AB964" t="s">
        <v>238</v>
      </c>
      <c r="AC964" t="s">
        <v>238</v>
      </c>
      <c r="AD964" s="2" t="s">
        <v>238</v>
      </c>
      <c r="AE964" s="8" t="s">
        <v>254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3476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589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245</v>
      </c>
      <c r="AB965" t="s">
        <v>238</v>
      </c>
      <c r="AC965" t="s">
        <v>238</v>
      </c>
      <c r="AD965" s="2" t="s">
        <v>238</v>
      </c>
      <c r="AE965" s="2" t="s">
        <v>253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3477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665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245</v>
      </c>
      <c r="AB966" t="s">
        <v>238</v>
      </c>
      <c r="AC966" t="s">
        <v>238</v>
      </c>
      <c r="AD966" s="2" t="s">
        <v>238</v>
      </c>
      <c r="AE966" s="2" t="s">
        <v>253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3478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665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245</v>
      </c>
      <c r="AB967" t="s">
        <v>238</v>
      </c>
      <c r="AC967" t="s">
        <v>238</v>
      </c>
      <c r="AD967" s="2" t="s">
        <v>238</v>
      </c>
      <c r="AE967" s="2" t="s">
        <v>253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3479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665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245</v>
      </c>
      <c r="AB968" t="s">
        <v>238</v>
      </c>
      <c r="AC968" t="s">
        <v>238</v>
      </c>
      <c r="AD968" s="2" t="s">
        <v>238</v>
      </c>
      <c r="AE968" s="2" t="s">
        <v>253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3480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744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245</v>
      </c>
      <c r="AB969" t="s">
        <v>238</v>
      </c>
      <c r="AC969" t="s">
        <v>238</v>
      </c>
      <c r="AD969" s="2" t="s">
        <v>238</v>
      </c>
      <c r="AE969" s="2" t="s">
        <v>253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3481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675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240</v>
      </c>
      <c r="AB970" t="s">
        <v>238</v>
      </c>
      <c r="AC970" t="s">
        <v>238</v>
      </c>
      <c r="AD970" s="2" t="s">
        <v>238</v>
      </c>
      <c r="AE970" s="2" t="s">
        <v>253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3482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634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240</v>
      </c>
      <c r="AB971" t="s">
        <v>238</v>
      </c>
      <c r="AC971" t="s">
        <v>238</v>
      </c>
      <c r="AD971" s="2" t="s">
        <v>238</v>
      </c>
      <c r="AE971" s="2" t="s">
        <v>253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3483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634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240</v>
      </c>
      <c r="AB972" t="s">
        <v>238</v>
      </c>
      <c r="AC972" t="s">
        <v>238</v>
      </c>
      <c r="AD972" s="2" t="s">
        <v>238</v>
      </c>
      <c r="AE972" s="2" t="s">
        <v>253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3484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634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240</v>
      </c>
      <c r="AB973" t="s">
        <v>238</v>
      </c>
      <c r="AC973" t="s">
        <v>238</v>
      </c>
      <c r="AD973" s="2" t="s">
        <v>238</v>
      </c>
      <c r="AE973" s="2" t="s">
        <v>253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3485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612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246</v>
      </c>
      <c r="AB974" t="s">
        <v>238</v>
      </c>
      <c r="AC974" t="s">
        <v>238</v>
      </c>
      <c r="AD974" s="2" t="s">
        <v>238</v>
      </c>
      <c r="AE974" s="2" t="s">
        <v>253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3486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796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244</v>
      </c>
      <c r="AB975" t="s">
        <v>238</v>
      </c>
      <c r="AC975" t="s">
        <v>238</v>
      </c>
      <c r="AD975" s="2" t="s">
        <v>238</v>
      </c>
      <c r="AE975" s="2" t="s">
        <v>253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3487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796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244</v>
      </c>
      <c r="AB976" t="s">
        <v>238</v>
      </c>
      <c r="AC976" t="s">
        <v>238</v>
      </c>
      <c r="AD976" s="2" t="s">
        <v>238</v>
      </c>
      <c r="AE976" s="2" t="s">
        <v>253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3488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623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239</v>
      </c>
      <c r="AB977" t="s">
        <v>2013</v>
      </c>
      <c r="AC977" t="s">
        <v>238</v>
      </c>
      <c r="AD977" s="2" t="s">
        <v>238</v>
      </c>
      <c r="AE977" s="2" t="s">
        <v>253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3489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679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247</v>
      </c>
      <c r="AB978" t="s">
        <v>238</v>
      </c>
      <c r="AC978" t="s">
        <v>238</v>
      </c>
      <c r="AD978" s="2" t="s">
        <v>238</v>
      </c>
      <c r="AE978" s="2" t="s">
        <v>253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3490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815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245</v>
      </c>
      <c r="AB979" t="s">
        <v>238</v>
      </c>
      <c r="AC979" t="s">
        <v>238</v>
      </c>
      <c r="AD979" s="2" t="s">
        <v>238</v>
      </c>
      <c r="AE979" s="2" t="s">
        <v>253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3491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665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245</v>
      </c>
      <c r="AB980" t="s">
        <v>239</v>
      </c>
      <c r="AC980" t="s">
        <v>238</v>
      </c>
      <c r="AD980" s="2" t="s">
        <v>238</v>
      </c>
      <c r="AE980" s="2" t="s">
        <v>253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3492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623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239</v>
      </c>
      <c r="AB981" t="s">
        <v>238</v>
      </c>
      <c r="AC981" t="s">
        <v>238</v>
      </c>
      <c r="AD981" s="2" t="s">
        <v>238</v>
      </c>
      <c r="AE981" s="2" t="s">
        <v>253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3493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744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245</v>
      </c>
      <c r="AB982" t="s">
        <v>238</v>
      </c>
      <c r="AC982" t="s">
        <v>238</v>
      </c>
      <c r="AD982" s="2" t="s">
        <v>238</v>
      </c>
      <c r="AE982" s="2" t="s">
        <v>253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3494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755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2013</v>
      </c>
      <c r="AB983" t="s">
        <v>238</v>
      </c>
      <c r="AC983" t="s">
        <v>238</v>
      </c>
      <c r="AD983" s="2" t="s">
        <v>238</v>
      </c>
      <c r="AE983" s="2" t="s">
        <v>253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3495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623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239</v>
      </c>
      <c r="AB984" t="s">
        <v>238</v>
      </c>
      <c r="AC984" t="s">
        <v>238</v>
      </c>
      <c r="AD984" s="2" t="s">
        <v>238</v>
      </c>
      <c r="AE984" s="2" t="s">
        <v>253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3496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642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243</v>
      </c>
      <c r="AB985" t="s">
        <v>238</v>
      </c>
      <c r="AC985" t="s">
        <v>238</v>
      </c>
      <c r="AD985" s="2" t="s">
        <v>238</v>
      </c>
      <c r="AE985" s="2" t="s">
        <v>253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3497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796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243</v>
      </c>
      <c r="AB986" t="s">
        <v>245</v>
      </c>
      <c r="AC986" t="s">
        <v>238</v>
      </c>
      <c r="AD986" s="2" t="s">
        <v>238</v>
      </c>
      <c r="AE986" s="2" t="s">
        <v>253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3498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698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2016</v>
      </c>
      <c r="AB987" t="s">
        <v>238</v>
      </c>
      <c r="AC987" t="s">
        <v>238</v>
      </c>
      <c r="AD987" s="2" t="s">
        <v>238</v>
      </c>
      <c r="AE987" s="2" t="s">
        <v>253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3499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731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239</v>
      </c>
      <c r="AB988" t="s">
        <v>238</v>
      </c>
      <c r="AC988" t="s">
        <v>238</v>
      </c>
      <c r="AD988" s="2" t="s">
        <v>238</v>
      </c>
      <c r="AE988" s="2" t="s">
        <v>254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3500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731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239</v>
      </c>
      <c r="AB989" t="s">
        <v>238</v>
      </c>
      <c r="AC989" t="s">
        <v>238</v>
      </c>
      <c r="AD989" s="2" t="s">
        <v>238</v>
      </c>
      <c r="AE989" s="2" t="s">
        <v>254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3501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731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239</v>
      </c>
      <c r="AB990" t="s">
        <v>238</v>
      </c>
      <c r="AC990" t="s">
        <v>238</v>
      </c>
      <c r="AD990" s="2" t="s">
        <v>238</v>
      </c>
      <c r="AE990" s="2" t="s">
        <v>254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3502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731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239</v>
      </c>
      <c r="AB991" t="s">
        <v>238</v>
      </c>
      <c r="AC991" t="s">
        <v>238</v>
      </c>
      <c r="AD991" s="2" t="s">
        <v>238</v>
      </c>
      <c r="AE991" s="2" t="s">
        <v>254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3503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731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250</v>
      </c>
      <c r="AB992" t="s">
        <v>238</v>
      </c>
      <c r="AC992" t="s">
        <v>238</v>
      </c>
      <c r="AD992" s="2" t="s">
        <v>238</v>
      </c>
      <c r="AE992" s="2" t="s">
        <v>254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3504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 B'B'</v>
      </c>
      <c r="F993" t="s">
        <v>623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239</v>
      </c>
      <c r="AB993" t="s">
        <v>238</v>
      </c>
      <c r="AC993" t="s">
        <v>238</v>
      </c>
      <c r="AD993" s="2" t="s">
        <v>238</v>
      </c>
      <c r="AE993" s="2" t="s">
        <v>253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3505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744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245</v>
      </c>
      <c r="AB994" t="s">
        <v>238</v>
      </c>
      <c r="AC994" t="s">
        <v>238</v>
      </c>
      <c r="AD994" s="2" t="s">
        <v>238</v>
      </c>
      <c r="AE994" s="2" t="s">
        <v>253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3506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623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2013</v>
      </c>
      <c r="AB995" t="s">
        <v>238</v>
      </c>
      <c r="AC995" t="s">
        <v>238</v>
      </c>
      <c r="AD995" s="2" t="s">
        <v>238</v>
      </c>
      <c r="AE995" s="2" t="s">
        <v>253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3507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744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245</v>
      </c>
      <c r="AB996" t="s">
        <v>242</v>
      </c>
      <c r="AC996" t="s">
        <v>238</v>
      </c>
      <c r="AD996" s="2" t="s">
        <v>238</v>
      </c>
      <c r="AE996" s="2" t="s">
        <v>253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3508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761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248</v>
      </c>
      <c r="AB997" t="s">
        <v>238</v>
      </c>
      <c r="AC997" t="s">
        <v>238</v>
      </c>
      <c r="AD997" s="2" t="s">
        <v>238</v>
      </c>
      <c r="AE997" s="2" t="s">
        <v>253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3509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623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2013</v>
      </c>
      <c r="AB998" t="s">
        <v>239</v>
      </c>
      <c r="AC998" t="s">
        <v>238</v>
      </c>
      <c r="AD998" s="2" t="s">
        <v>238</v>
      </c>
      <c r="AE998" s="2" t="s">
        <v>253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3510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744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245</v>
      </c>
      <c r="AB999" t="s">
        <v>242</v>
      </c>
      <c r="AC999" t="s">
        <v>238</v>
      </c>
      <c r="AD999" s="2" t="s">
        <v>238</v>
      </c>
      <c r="AE999" s="2" t="s">
        <v>253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3511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744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245</v>
      </c>
      <c r="AB1000" t="s">
        <v>242</v>
      </c>
      <c r="AC1000" t="s">
        <v>238</v>
      </c>
      <c r="AD1000" s="2" t="s">
        <v>238</v>
      </c>
      <c r="AE1000" s="2" t="s">
        <v>253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3512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609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248</v>
      </c>
      <c r="AB1001" t="s">
        <v>244</v>
      </c>
      <c r="AC1001" t="s">
        <v>238</v>
      </c>
      <c r="AD1001" s="2" t="s">
        <v>238</v>
      </c>
      <c r="AE1001" s="2" t="s">
        <v>253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3513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679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247</v>
      </c>
      <c r="AB1002" t="s">
        <v>238</v>
      </c>
      <c r="AC1002" t="s">
        <v>238</v>
      </c>
      <c r="AD1002" s="2" t="s">
        <v>238</v>
      </c>
      <c r="AE1002" s="8" t="s">
        <v>254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3514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670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247</v>
      </c>
      <c r="AB1003" t="s">
        <v>238</v>
      </c>
      <c r="AC1003" t="s">
        <v>238</v>
      </c>
      <c r="AD1003" s="2" t="s">
        <v>238</v>
      </c>
      <c r="AE1003" s="8" t="s">
        <v>253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3515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810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242</v>
      </c>
      <c r="AB1004" t="s">
        <v>238</v>
      </c>
      <c r="AC1004" t="s">
        <v>238</v>
      </c>
      <c r="AD1004" s="2" t="s">
        <v>238</v>
      </c>
      <c r="AE1004" s="8" t="s">
        <v>253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3516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810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242</v>
      </c>
      <c r="AB1005" t="s">
        <v>238</v>
      </c>
      <c r="AC1005" t="s">
        <v>238</v>
      </c>
      <c r="AD1005" s="2" t="s">
        <v>238</v>
      </c>
      <c r="AE1005" s="8" t="s">
        <v>253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3517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702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242</v>
      </c>
      <c r="AB1006" t="s">
        <v>238</v>
      </c>
      <c r="AC1006" t="s">
        <v>238</v>
      </c>
      <c r="AD1006" s="2" t="s">
        <v>238</v>
      </c>
      <c r="AE1006" s="8" t="s">
        <v>253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3518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670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247</v>
      </c>
      <c r="AB1007" t="s">
        <v>238</v>
      </c>
      <c r="AC1007" t="s">
        <v>238</v>
      </c>
      <c r="AD1007" s="2" t="s">
        <v>238</v>
      </c>
      <c r="AE1007" s="8" t="s">
        <v>253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3519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670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247</v>
      </c>
      <c r="AB1008" t="s">
        <v>238</v>
      </c>
      <c r="AC1008" t="s">
        <v>238</v>
      </c>
      <c r="AD1008" s="2" t="s">
        <v>238</v>
      </c>
      <c r="AE1008" s="8" t="s">
        <v>253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3520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577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246</v>
      </c>
      <c r="AB1009" t="s">
        <v>238</v>
      </c>
      <c r="AC1009" t="s">
        <v>238</v>
      </c>
      <c r="AD1009" s="2" t="s">
        <v>238</v>
      </c>
      <c r="AE1009" s="8" t="s">
        <v>253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3521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812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242</v>
      </c>
      <c r="AB1010" t="s">
        <v>238</v>
      </c>
      <c r="AC1010" t="s">
        <v>238</v>
      </c>
      <c r="AD1010" s="2" t="s">
        <v>238</v>
      </c>
      <c r="AE1010" s="8" t="s">
        <v>253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3571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634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246</v>
      </c>
      <c r="AB1011" t="s">
        <v>240</v>
      </c>
      <c r="AC1011" t="s">
        <v>238</v>
      </c>
      <c r="AD1011" s="2" t="s">
        <v>238</v>
      </c>
      <c r="AE1011" s="8" t="s">
        <v>253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3563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580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241</v>
      </c>
      <c r="AB1012" t="s">
        <v>238</v>
      </c>
      <c r="AC1012" t="s">
        <v>238</v>
      </c>
      <c r="AD1012" s="2" t="s">
        <v>238</v>
      </c>
      <c r="AE1012" s="8" t="s">
        <v>253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3575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612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246</v>
      </c>
      <c r="AB1013" t="s">
        <v>238</v>
      </c>
      <c r="AC1013" t="s">
        <v>238</v>
      </c>
      <c r="AD1013" s="2" t="s">
        <v>238</v>
      </c>
      <c r="AE1013" s="8" t="s">
        <v>253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3578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612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246</v>
      </c>
      <c r="AB1014" t="s">
        <v>238</v>
      </c>
      <c r="AC1014" t="s">
        <v>238</v>
      </c>
      <c r="AD1014" s="2" t="s">
        <v>238</v>
      </c>
      <c r="AE1014" s="8" t="s">
        <v>253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3583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612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246</v>
      </c>
      <c r="AB1015" t="s">
        <v>238</v>
      </c>
      <c r="AC1015" t="s">
        <v>238</v>
      </c>
      <c r="AD1015" s="2" t="s">
        <v>238</v>
      </c>
      <c r="AE1015" s="8" t="s">
        <v>253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3576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612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246</v>
      </c>
      <c r="AB1016" t="s">
        <v>238</v>
      </c>
      <c r="AC1016" t="s">
        <v>238</v>
      </c>
      <c r="AD1016" s="2" t="s">
        <v>238</v>
      </c>
      <c r="AE1016" s="8" t="s">
        <v>253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3586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597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246</v>
      </c>
      <c r="AB1017" t="s">
        <v>238</v>
      </c>
      <c r="AC1017" t="s">
        <v>238</v>
      </c>
      <c r="AD1017" s="2" t="s">
        <v>238</v>
      </c>
      <c r="AE1017" s="8" t="s">
        <v>253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  <row r="1018" spans="1:37">
      <c r="A1018" s="2" t="s">
        <v>3627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665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2013</v>
      </c>
      <c r="AB1018" t="s">
        <v>238</v>
      </c>
      <c r="AC1018" t="s">
        <v>238</v>
      </c>
      <c r="AD1018" s="2" t="s">
        <v>238</v>
      </c>
      <c r="AE1018" s="8" t="s">
        <v>253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 t="b">
        <v>0</v>
      </c>
      <c r="AK1018" s="8" t="b">
        <v>0</v>
      </c>
    </row>
    <row r="1019" spans="1:37">
      <c r="A1019" s="2" t="s">
        <v>3644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641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249</v>
      </c>
      <c r="AB1019" s="7" t="s">
        <v>2012</v>
      </c>
      <c r="AC1019" t="s">
        <v>239</v>
      </c>
      <c r="AD1019" s="2" t="s">
        <v>245</v>
      </c>
      <c r="AE1019" s="8" t="s">
        <v>253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 t="b">
        <v>0</v>
      </c>
      <c r="AK1019" s="8" t="b">
        <v>0</v>
      </c>
    </row>
    <row r="1020" spans="1:37">
      <c r="A1020" s="2" t="s">
        <v>3647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677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244</v>
      </c>
      <c r="AB1020" t="s">
        <v>238</v>
      </c>
      <c r="AC1020" t="s">
        <v>238</v>
      </c>
      <c r="AD1020" s="2" t="s">
        <v>238</v>
      </c>
      <c r="AE1020" s="2" t="s">
        <v>253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9" t="b">
        <v>0</v>
      </c>
      <c r="AK1020" s="8" t="b">
        <v>0</v>
      </c>
    </row>
    <row r="1021" spans="1:37">
      <c r="A1021" s="2" t="s">
        <v>3657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5" t="str">
        <f>_xlfn.XLOOKUP(PROPERTIES[[#This Row],[VEHIDCODE]],CONTROL[VEHIDCODE],CONTROL[ENGLISH])</f>
        <v>Heavyweight Regional Coach</v>
      </c>
      <c r="G1021" s="45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8">
        <v>60</v>
      </c>
      <c r="R1021">
        <v>0</v>
      </c>
      <c r="S1021">
        <v>145</v>
      </c>
      <c r="T1021" s="25">
        <v>0</v>
      </c>
      <c r="U1021" s="24">
        <f>IFERROR(PROPERTIES[[#This Row],[TE_STARTING_KN]]/(PROPERTIES[[#This Row],[WEIGHT]]*9.81),0)</f>
        <v>0</v>
      </c>
      <c r="V1021" s="24">
        <v>0.3</v>
      </c>
      <c r="W1021" s="21">
        <f>ROUND(IF(IFERROR(PROPERTIES[[#This Row],[TE_COEFFICIENT_CALC]],0)=0,PROPERTIES[[#This Row],[TE_COEFFICIENT_MANUAL]],PROPERTIES[[#This Row],[TE_COEFFICIENT_CALC]]),3)</f>
        <v>0.3</v>
      </c>
      <c r="X1021" s="43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1">
        <v>0</v>
      </c>
      <c r="Z1021" s="7">
        <v>0</v>
      </c>
      <c r="AA1021" s="7" t="s">
        <v>249</v>
      </c>
      <c r="AB1021" s="7" t="s">
        <v>241</v>
      </c>
      <c r="AC1021" t="s">
        <v>238</v>
      </c>
      <c r="AD1021" s="2" t="s">
        <v>238</v>
      </c>
      <c r="AE1021" s="8" t="s">
        <v>253</v>
      </c>
      <c r="AF1021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7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9" t="b">
        <v>0</v>
      </c>
      <c r="AK1021" s="8" t="b">
        <v>0</v>
      </c>
    </row>
    <row r="1022" spans="1:37">
      <c r="A1022" s="2" t="s">
        <v>3662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5" t="str">
        <f>_xlfn.XLOOKUP(PROPERTIES[[#This Row],[VEHIDCODE]],CONTROL[VEHIDCODE],CONTROL[ENGLISH])</f>
        <v>Early American End-Platform Coach [Larger]</v>
      </c>
      <c r="G1022" s="45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8">
        <v>50</v>
      </c>
      <c r="R1022">
        <v>0</v>
      </c>
      <c r="S1022">
        <v>110</v>
      </c>
      <c r="T1022" s="25">
        <v>0</v>
      </c>
      <c r="U1022" s="25">
        <f>IFERROR(PROPERTIES[[#This Row],[TE_STARTING_KN]]/(PROPERTIES[[#This Row],[WEIGHT]]*9.81),0)</f>
        <v>0</v>
      </c>
      <c r="V1022" s="25">
        <v>0.3</v>
      </c>
      <c r="W1022" s="21">
        <f>ROUND(IF(IFERROR(PROPERTIES[[#This Row],[TE_COEFFICIENT_CALC]],0)=0,PROPERTIES[[#This Row],[TE_COEFFICIENT_MANUAL]],PROPERTIES[[#This Row],[TE_COEFFICIENT_CALC]]),3)</f>
        <v>0.3</v>
      </c>
      <c r="X1022" s="44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1">
        <v>0</v>
      </c>
      <c r="Z1022" s="7">
        <v>0</v>
      </c>
      <c r="AA1022" s="7" t="s">
        <v>2011</v>
      </c>
      <c r="AB1022" t="s">
        <v>238</v>
      </c>
      <c r="AC1022" t="s">
        <v>238</v>
      </c>
      <c r="AD1022" s="2" t="s">
        <v>238</v>
      </c>
      <c r="AE1022" s="8" t="s">
        <v>253</v>
      </c>
      <c r="AF1022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7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9" t="b">
        <v>0</v>
      </c>
      <c r="AK1022" s="8" t="b">
        <v>0</v>
      </c>
    </row>
    <row r="1023" spans="1:37">
      <c r="A1023" s="2" t="s">
        <v>3661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5" t="str">
        <f>_xlfn.XLOOKUP(PROPERTIES[[#This Row],[VEHIDCODE]],CONTROL[VEHIDCODE],CONTROL[ENGLISH])</f>
        <v>Early American End-Platform Mail Coach [Larger]</v>
      </c>
      <c r="G1023" s="45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8">
        <v>50</v>
      </c>
      <c r="R1023">
        <v>0</v>
      </c>
      <c r="S1023">
        <v>110</v>
      </c>
      <c r="T1023" s="25">
        <v>0</v>
      </c>
      <c r="U1023" s="25">
        <f>IFERROR(PROPERTIES[[#This Row],[TE_STARTING_KN]]/(PROPERTIES[[#This Row],[WEIGHT]]*9.81),0)</f>
        <v>0</v>
      </c>
      <c r="V1023" s="25">
        <v>0.3</v>
      </c>
      <c r="W1023" s="21">
        <f>ROUND(IF(IFERROR(PROPERTIES[[#This Row],[TE_COEFFICIENT_CALC]],0)=0,PROPERTIES[[#This Row],[TE_COEFFICIENT_MANUAL]],PROPERTIES[[#This Row],[TE_COEFFICIENT_CALC]]),3)</f>
        <v>0.3</v>
      </c>
      <c r="X1023" s="44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1">
        <v>0</v>
      </c>
      <c r="Z1023" s="7">
        <v>0</v>
      </c>
      <c r="AA1023" s="7" t="s">
        <v>2011</v>
      </c>
      <c r="AB1023" t="s">
        <v>238</v>
      </c>
      <c r="AC1023" t="s">
        <v>238</v>
      </c>
      <c r="AD1023" s="2" t="s">
        <v>238</v>
      </c>
      <c r="AE1023" s="8" t="s">
        <v>253</v>
      </c>
      <c r="AF102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7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9" t="b">
        <v>0</v>
      </c>
      <c r="AK1023" s="8" t="b">
        <v>0</v>
      </c>
    </row>
    <row r="1024" spans="1:37">
      <c r="A1024" s="2" t="s">
        <v>3668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5" t="str">
        <f>_xlfn.XLOOKUP(PROPERTIES[[#This Row],[VEHIDCODE]],CONTROL[VEHIDCODE],CONTROL[ENGLISH])</f>
        <v>Lightweight Commuter Coach</v>
      </c>
      <c r="G1024" s="45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8">
        <v>34</v>
      </c>
      <c r="R1024">
        <v>0</v>
      </c>
      <c r="S1024">
        <v>135</v>
      </c>
      <c r="T1024" s="25">
        <v>0</v>
      </c>
      <c r="U1024" s="25">
        <f>IFERROR(PROPERTIES[[#This Row],[TE_STARTING_KN]]/(PROPERTIES[[#This Row],[WEIGHT]]*9.81),0)</f>
        <v>0</v>
      </c>
      <c r="V1024" s="25">
        <v>0.3</v>
      </c>
      <c r="W1024" s="21">
        <f>ROUND(IF(IFERROR(PROPERTIES[[#This Row],[TE_COEFFICIENT_CALC]],0)=0,PROPERTIES[[#This Row],[TE_COEFFICIENT_MANUAL]],PROPERTIES[[#This Row],[TE_COEFFICIENT_CALC]]),3)</f>
        <v>0.3</v>
      </c>
      <c r="X1024" s="44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1">
        <v>0</v>
      </c>
      <c r="Z1024" s="7">
        <v>0</v>
      </c>
      <c r="AA1024" s="7" t="s">
        <v>244</v>
      </c>
      <c r="AB1024" t="s">
        <v>238</v>
      </c>
      <c r="AC1024" t="s">
        <v>238</v>
      </c>
      <c r="AD1024" s="2" t="s">
        <v>238</v>
      </c>
      <c r="AE1024" s="8" t="s">
        <v>253</v>
      </c>
      <c r="AF102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7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9" t="b">
        <v>0</v>
      </c>
      <c r="AK1024" s="8" t="b">
        <v>0</v>
      </c>
    </row>
    <row r="1025" spans="1:37">
      <c r="A1025" s="2" t="s">
        <v>3670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5" t="str">
        <f>_xlfn.XLOOKUP(PROPERTIES[[#This Row],[VEHIDCODE]],CONTROL[VEHIDCODE],CONTROL[ENGLISH])</f>
        <v>ALCO-GE T-Motor</v>
      </c>
      <c r="F1025" t="s">
        <v>796</v>
      </c>
      <c r="G1025" s="45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8">
        <v>120</v>
      </c>
      <c r="R1025">
        <v>3040</v>
      </c>
      <c r="S1025">
        <v>120</v>
      </c>
      <c r="T1025" s="25">
        <v>290</v>
      </c>
      <c r="U1025" s="25">
        <f>IFERROR(PROPERTIES[[#This Row],[TE_STARTING_KN]]/(PROPERTIES[[#This Row],[WEIGHT]]*9.81),0)</f>
        <v>0.24634726469588855</v>
      </c>
      <c r="V1025" s="25">
        <v>0</v>
      </c>
      <c r="W1025" s="21">
        <f>ROUND(IF(IFERROR(PROPERTIES[[#This Row],[TE_COEFFICIENT_CALC]],0)=0,PROPERTIES[[#This Row],[TE_COEFFICIENT_MANUAL]],PROPERTIES[[#This Row],[TE_COEFFICIENT_CALC]]),3)</f>
        <v>0.246</v>
      </c>
      <c r="X1025" s="44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1">
        <v>0</v>
      </c>
      <c r="Z1025" s="7">
        <v>0</v>
      </c>
      <c r="AA1025" s="7" t="s">
        <v>244</v>
      </c>
      <c r="AB1025" t="s">
        <v>238</v>
      </c>
      <c r="AC1025" t="s">
        <v>238</v>
      </c>
      <c r="AD1025" s="2" t="s">
        <v>238</v>
      </c>
      <c r="AE1025" s="8" t="s">
        <v>253</v>
      </c>
      <c r="AF1025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7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9" t="b">
        <v>0</v>
      </c>
      <c r="AK1025" s="8" t="b">
        <v>0</v>
      </c>
    </row>
    <row r="1026" spans="1:37">
      <c r="A1026" t="s">
        <v>3673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5" t="str">
        <f>_xlfn.XLOOKUP(PROPERTIES[[#This Row],[VEHIDCODE]],CONTROL[VEHIDCODE],CONTROL[ENGLISH])</f>
        <v>Altoona Works Pennsylvania Railroad DD1</v>
      </c>
      <c r="F1026" t="s">
        <v>796</v>
      </c>
      <c r="G1026" s="45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8">
        <v>142</v>
      </c>
      <c r="R1026">
        <v>3160</v>
      </c>
      <c r="S1026">
        <v>136</v>
      </c>
      <c r="T1026" s="25">
        <v>494</v>
      </c>
      <c r="U1026" s="24">
        <f>IFERROR(PROPERTIES[[#This Row],[TE_STARTING_KN]]/(PROPERTIES[[#This Row],[WEIGHT]]*9.81),0)</f>
        <v>0.35462520279680121</v>
      </c>
      <c r="V1026" s="24">
        <v>0</v>
      </c>
      <c r="W1026" s="21">
        <f>ROUND(IF(IFERROR(PROPERTIES[[#This Row],[TE_COEFFICIENT_CALC]],0)=0,PROPERTIES[[#This Row],[TE_COEFFICIENT_MANUAL]],PROPERTIES[[#This Row],[TE_COEFFICIENT_CALC]]),3)</f>
        <v>0.35499999999999998</v>
      </c>
      <c r="X1026" s="43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1">
        <v>0</v>
      </c>
      <c r="Z1026" s="7">
        <v>5</v>
      </c>
      <c r="AA1026" s="7" t="s">
        <v>244</v>
      </c>
      <c r="AB1026" s="7" t="s">
        <v>238</v>
      </c>
      <c r="AC1026" t="s">
        <v>238</v>
      </c>
      <c r="AD1026" s="2" t="s">
        <v>238</v>
      </c>
      <c r="AE1026" s="8" t="s">
        <v>253</v>
      </c>
      <c r="AF102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7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9" t="b">
        <v>0</v>
      </c>
      <c r="AK1026" s="8" t="b">
        <v>0</v>
      </c>
    </row>
    <row r="1027" spans="1:37">
      <c r="A1027" s="2" t="s">
        <v>3678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5" t="str">
        <f>_xlfn.XLOOKUP(PROPERTIES[[#This Row],[VEHIDCODE]],CONTROL[VEHIDCODE],CONTROL[ENGLISH])</f>
        <v>PRR MP70</v>
      </c>
      <c r="F1027" t="s">
        <v>796</v>
      </c>
      <c r="G1027" s="45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8">
        <f>55/2</f>
        <v>27.5</v>
      </c>
      <c r="R1027">
        <v>920</v>
      </c>
      <c r="S1027">
        <v>105</v>
      </c>
      <c r="T1027" s="25">
        <v>0</v>
      </c>
      <c r="U1027" s="25">
        <f>IFERROR(PROPERTIES[[#This Row],[TE_STARTING_KN]]/(PROPERTIES[[#This Row],[WEIGHT]]*9.81),0)</f>
        <v>0</v>
      </c>
      <c r="V1027" s="25">
        <v>0.25</v>
      </c>
      <c r="W1027" s="21">
        <f>ROUND(IF(IFERROR(PROPERTIES[[#This Row],[TE_COEFFICIENT_CALC]],0)=0,PROPERTIES[[#This Row],[TE_COEFFICIENT_MANUAL]],PROPERTIES[[#This Row],[TE_COEFFICIENT_CALC]]),3)</f>
        <v>0.25</v>
      </c>
      <c r="X1027" s="44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1">
        <v>132</v>
      </c>
      <c r="Z1027" s="7">
        <v>8</v>
      </c>
      <c r="AA1027" s="7" t="s">
        <v>244</v>
      </c>
      <c r="AB1027" s="7" t="s">
        <v>238</v>
      </c>
      <c r="AC1027" t="s">
        <v>238</v>
      </c>
      <c r="AD1027" s="2" t="s">
        <v>238</v>
      </c>
      <c r="AE1027" s="8" t="s">
        <v>253</v>
      </c>
      <c r="AF102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7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9" t="b">
        <v>0</v>
      </c>
      <c r="AK1027" s="8" t="b">
        <v>0</v>
      </c>
    </row>
    <row r="1028" spans="1:37">
      <c r="A1028" s="2" t="s">
        <v>3679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5" t="str">
        <f>_xlfn.XLOOKUP(PROPERTIES[[#This Row],[VEHIDCODE]],CONTROL[VEHIDCODE],CONTROL[ENGLISH])</f>
        <v>Pullman Standard LIRR MP75 ACMU</v>
      </c>
      <c r="F1028" t="s">
        <v>796</v>
      </c>
      <c r="G1028" s="45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8">
        <f>52/2</f>
        <v>26</v>
      </c>
      <c r="R1028">
        <v>800</v>
      </c>
      <c r="S1028">
        <v>130</v>
      </c>
      <c r="T1028" s="25">
        <v>0</v>
      </c>
      <c r="U1028" s="25">
        <f>IFERROR(PROPERTIES[[#This Row],[TE_STARTING_KN]]/(PROPERTIES[[#This Row],[WEIGHT]]*9.81),0)</f>
        <v>0</v>
      </c>
      <c r="V1028" s="25">
        <v>0.25</v>
      </c>
      <c r="W1028" s="21">
        <f>ROUND(IF(IFERROR(PROPERTIES[[#This Row],[TE_COEFFICIENT_CALC]],0)=0,PROPERTIES[[#This Row],[TE_COEFFICIENT_MANUAL]],PROPERTIES[[#This Row],[TE_COEFFICIENT_CALC]]),3)</f>
        <v>0.25</v>
      </c>
      <c r="X1028" s="44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1">
        <v>130</v>
      </c>
      <c r="Z1028" s="7">
        <v>8</v>
      </c>
      <c r="AA1028" s="7" t="s">
        <v>244</v>
      </c>
      <c r="AB1028" s="7" t="s">
        <v>238</v>
      </c>
      <c r="AC1028" t="s">
        <v>238</v>
      </c>
      <c r="AD1028" s="2" t="s">
        <v>238</v>
      </c>
      <c r="AE1028" s="8" t="s">
        <v>253</v>
      </c>
      <c r="AF102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7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9" t="b">
        <v>0</v>
      </c>
      <c r="AK1028" s="8" t="b">
        <v>0</v>
      </c>
    </row>
    <row r="1029" spans="1:37">
      <c r="A1029" s="2" t="s">
        <v>3683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5" t="str">
        <f>_xlfn.XLOOKUP(PROPERTIES[[#This Row],[VEHIDCODE]],CONTROL[VEHIDCODE],CONTROL[ENGLISH])</f>
        <v>ACF New York Central Heavyweight MU</v>
      </c>
      <c r="F1029" t="s">
        <v>796</v>
      </c>
      <c r="G1029" s="45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8">
        <v>60</v>
      </c>
      <c r="R1029">
        <v>400</v>
      </c>
      <c r="S1029">
        <v>90</v>
      </c>
      <c r="T1029" s="25">
        <v>0</v>
      </c>
      <c r="U1029" s="25">
        <f>IFERROR(PROPERTIES[[#This Row],[TE_STARTING_KN]]/(PROPERTIES[[#This Row],[WEIGHT]]*9.81),0)</f>
        <v>0</v>
      </c>
      <c r="V1029" s="25">
        <v>0.2</v>
      </c>
      <c r="W1029" s="21">
        <f>ROUND(IF(IFERROR(PROPERTIES[[#This Row],[TE_COEFFICIENT_CALC]],0)=0,PROPERTIES[[#This Row],[TE_COEFFICIENT_MANUAL]],PROPERTIES[[#This Row],[TE_COEFFICIENT_CALC]]),3)</f>
        <v>0.2</v>
      </c>
      <c r="X1029" s="44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1">
        <v>0</v>
      </c>
      <c r="Z1029" s="7">
        <v>0</v>
      </c>
      <c r="AA1029" s="7" t="s">
        <v>244</v>
      </c>
      <c r="AB1029" s="7" t="s">
        <v>238</v>
      </c>
      <c r="AC1029" t="s">
        <v>238</v>
      </c>
      <c r="AD1029" s="2" t="s">
        <v>238</v>
      </c>
      <c r="AE1029" s="8" t="s">
        <v>253</v>
      </c>
      <c r="AF1029" s="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7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9" t="b">
        <v>0</v>
      </c>
      <c r="AK1029" s="8" t="b">
        <v>0</v>
      </c>
    </row>
    <row r="1030" spans="1:37">
      <c r="A1030" s="2" t="s">
        <v>3685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5" t="str">
        <f>_xlfn.XLOOKUP(PROPERTIES[[#This Row],[VEHIDCODE]],CONTROL[VEHIDCODE],CONTROL[ENGLISH])</f>
        <v>Goerlitz Articulated Double Decker Coach</v>
      </c>
      <c r="G1030" s="45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8">
        <f>85/2</f>
        <v>42.5</v>
      </c>
      <c r="R1030">
        <v>0</v>
      </c>
      <c r="S1030">
        <v>120</v>
      </c>
      <c r="T1030" s="25">
        <v>0</v>
      </c>
      <c r="U1030" s="24">
        <f>IFERROR(PROPERTIES[[#This Row],[TE_STARTING_KN]]/(PROPERTIES[[#This Row],[WEIGHT]]*9.81),0)</f>
        <v>0</v>
      </c>
      <c r="V1030" s="24">
        <v>0.3</v>
      </c>
      <c r="W1030" s="21">
        <f>ROUND(IF(IFERROR(PROPERTIES[[#This Row],[TE_COEFFICIENT_CALC]],0)=0,PROPERTIES[[#This Row],[TE_COEFFICIENT_MANUAL]],PROPERTIES[[#This Row],[TE_COEFFICIENT_CALC]]),3)</f>
        <v>0.3</v>
      </c>
      <c r="X1030" s="9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1">
        <v>0</v>
      </c>
      <c r="Z1030" s="7">
        <v>0</v>
      </c>
      <c r="AA1030" t="s">
        <v>2010</v>
      </c>
      <c r="AB1030" t="s">
        <v>238</v>
      </c>
      <c r="AC1030" t="s">
        <v>238</v>
      </c>
      <c r="AD1030" s="2" t="s">
        <v>238</v>
      </c>
      <c r="AE1030" s="2" t="s">
        <v>253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7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3" t="b">
        <v>0</v>
      </c>
      <c r="AK1030" s="8" t="b">
        <v>0</v>
      </c>
    </row>
    <row r="1031" spans="1:37">
      <c r="A1031" s="2" t="s">
        <v>3690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5" t="str">
        <f>_xlfn.XLOOKUP(PROPERTIES[[#This Row],[VEHIDCODE]],CONTROL[VEHIDCODE],CONTROL[ENGLISH])</f>
        <v>PRR MP54</v>
      </c>
      <c r="F1031" t="s">
        <v>796</v>
      </c>
      <c r="G1031" s="45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8">
        <v>54</v>
      </c>
      <c r="R1031">
        <v>450</v>
      </c>
      <c r="S1031">
        <v>105</v>
      </c>
      <c r="T1031" s="25">
        <v>80</v>
      </c>
      <c r="U1031" s="24">
        <f>IFERROR(PROPERTIES[[#This Row],[TE_STARTING_KN]]/(PROPERTIES[[#This Row],[WEIGHT]]*9.81),0)</f>
        <v>0.15101748027334164</v>
      </c>
      <c r="V1031" s="24">
        <v>0</v>
      </c>
      <c r="W1031" s="21">
        <f>ROUND(IF(IFERROR(PROPERTIES[[#This Row],[TE_COEFFICIENT_CALC]],0)=0,PROPERTIES[[#This Row],[TE_COEFFICIENT_MANUAL]],PROPERTIES[[#This Row],[TE_COEFFICIENT_CALC]]),3)</f>
        <v>0.151</v>
      </c>
      <c r="X1031" s="9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1">
        <v>72</v>
      </c>
      <c r="Z1031" s="7">
        <v>8</v>
      </c>
      <c r="AA1031" t="s">
        <v>244</v>
      </c>
      <c r="AB1031" t="s">
        <v>238</v>
      </c>
      <c r="AC1031" t="s">
        <v>238</v>
      </c>
      <c r="AD1031" s="2" t="s">
        <v>238</v>
      </c>
      <c r="AE1031" s="2" t="s">
        <v>253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7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3" t="b">
        <v>0</v>
      </c>
      <c r="AK1031" s="8" t="b">
        <v>0</v>
      </c>
    </row>
    <row r="1032" spans="1:37">
      <c r="A1032" s="2" t="s">
        <v>3691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5" t="str">
        <f>_xlfn.XLOOKUP(PROPERTIES[[#This Row],[VEHIDCODE]],CONTROL[VEHIDCODE],CONTROL[ENGLISH])</f>
        <v>PRR MP54</v>
      </c>
      <c r="F1032" t="s">
        <v>796</v>
      </c>
      <c r="G1032" s="45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8">
        <v>54</v>
      </c>
      <c r="R1032">
        <v>450</v>
      </c>
      <c r="S1032">
        <v>105</v>
      </c>
      <c r="T1032" s="25">
        <v>80</v>
      </c>
      <c r="U1032" s="24">
        <f>IFERROR(PROPERTIES[[#This Row],[TE_STARTING_KN]]/(PROPERTIES[[#This Row],[WEIGHT]]*9.81),0)</f>
        <v>0.15101748027334164</v>
      </c>
      <c r="V1032" s="24">
        <v>0</v>
      </c>
      <c r="W1032" s="21">
        <f>ROUND(IF(IFERROR(PROPERTIES[[#This Row],[TE_COEFFICIENT_CALC]],0)=0,PROPERTIES[[#This Row],[TE_COEFFICIENT_MANUAL]],PROPERTIES[[#This Row],[TE_COEFFICIENT_CALC]]),3)</f>
        <v>0.151</v>
      </c>
      <c r="X1032" s="9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1">
        <v>72</v>
      </c>
      <c r="Z1032" s="7">
        <v>8</v>
      </c>
      <c r="AA1032" t="s">
        <v>244</v>
      </c>
      <c r="AB1032" t="s">
        <v>238</v>
      </c>
      <c r="AC1032" t="s">
        <v>238</v>
      </c>
      <c r="AD1032" s="2" t="s">
        <v>238</v>
      </c>
      <c r="AE1032" s="2" t="s">
        <v>253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7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3" t="b">
        <v>0</v>
      </c>
      <c r="AK1032" s="8" t="b">
        <v>0</v>
      </c>
    </row>
    <row r="1033" spans="1:37">
      <c r="A1033" s="2" t="s">
        <v>3693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5" t="str">
        <f>_xlfn.XLOOKUP(PROPERTIES[[#This Row],[VEHIDCODE]],CONTROL[VEHIDCODE],CONTROL[ENGLISH])</f>
        <v>PRR P54 Commuter Coach</v>
      </c>
      <c r="G1033" s="45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8">
        <v>45</v>
      </c>
      <c r="R1033">
        <v>0</v>
      </c>
      <c r="S1033">
        <v>105</v>
      </c>
      <c r="T1033" s="25">
        <v>0</v>
      </c>
      <c r="U1033" s="24">
        <f>IFERROR(PROPERTIES[[#This Row],[TE_STARTING_KN]]/(PROPERTIES[[#This Row],[WEIGHT]]*9.81),0)</f>
        <v>0</v>
      </c>
      <c r="V1033" s="24">
        <v>0.3</v>
      </c>
      <c r="W1033" s="21">
        <f>ROUND(IF(IFERROR(PROPERTIES[[#This Row],[TE_COEFFICIENT_CALC]],0)=0,PROPERTIES[[#This Row],[TE_COEFFICIENT_MANUAL]],PROPERTIES[[#This Row],[TE_COEFFICIENT_CALC]]),3)</f>
        <v>0.3</v>
      </c>
      <c r="X1033" s="9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1">
        <v>0</v>
      </c>
      <c r="Z1033" s="7">
        <v>0</v>
      </c>
      <c r="AA1033" t="s">
        <v>244</v>
      </c>
      <c r="AB1033" t="s">
        <v>238</v>
      </c>
      <c r="AC1033" t="s">
        <v>238</v>
      </c>
      <c r="AD1033" s="2" t="s">
        <v>238</v>
      </c>
      <c r="AE1033" s="2" t="s">
        <v>253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7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3" t="b">
        <v>0</v>
      </c>
      <c r="AK1033" s="8" t="b">
        <v>0</v>
      </c>
    </row>
    <row r="1034" spans="1:37">
      <c r="A1034" s="2" t="s">
        <v>3692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5" t="str">
        <f>_xlfn.XLOOKUP(PROPERTIES[[#This Row],[VEHIDCODE]],CONTROL[VEHIDCODE],CONTROL[ENGLISH])</f>
        <v>PRR P54 Mail Coach</v>
      </c>
      <c r="G1034" s="45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8">
        <v>45</v>
      </c>
      <c r="R1034">
        <v>0</v>
      </c>
      <c r="S1034">
        <v>105</v>
      </c>
      <c r="T1034" s="25">
        <v>0</v>
      </c>
      <c r="U1034" s="24">
        <f>IFERROR(PROPERTIES[[#This Row],[TE_STARTING_KN]]/(PROPERTIES[[#This Row],[WEIGHT]]*9.81),0)</f>
        <v>0</v>
      </c>
      <c r="V1034" s="24">
        <v>0.3</v>
      </c>
      <c r="W1034" s="21">
        <f>ROUND(IF(IFERROR(PROPERTIES[[#This Row],[TE_COEFFICIENT_CALC]],0)=0,PROPERTIES[[#This Row],[TE_COEFFICIENT_MANUAL]],PROPERTIES[[#This Row],[TE_COEFFICIENT_CALC]]),3)</f>
        <v>0.3</v>
      </c>
      <c r="X1034" s="9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1">
        <v>0</v>
      </c>
      <c r="Z1034" s="7">
        <v>0</v>
      </c>
      <c r="AA1034" t="s">
        <v>244</v>
      </c>
      <c r="AB1034" t="s">
        <v>238</v>
      </c>
      <c r="AC1034" t="s">
        <v>238</v>
      </c>
      <c r="AD1034" s="2" t="s">
        <v>238</v>
      </c>
      <c r="AE1034" s="2" t="s">
        <v>253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7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3" t="b">
        <v>0</v>
      </c>
      <c r="AK1034" s="8" t="b">
        <v>0</v>
      </c>
    </row>
    <row r="1035" spans="1:37">
      <c r="A1035" s="2" t="s">
        <v>3699</v>
      </c>
      <c r="B1035">
        <v>1932</v>
      </c>
      <c r="D1035" s="50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51" t="str">
        <f>_xlfn.XLOOKUP(PROPERTIES[[#This Row],[VEHIDCODE]],CONTROL[VEHIDCODE],CONTROL[ENGLISH])</f>
        <v>PRR P70 Bilevel Coach</v>
      </c>
      <c r="F1035" s="50"/>
      <c r="G1035" s="51" t="str">
        <f>_xlfn.XLOOKUP(PROPERTIES[[#This Row],[COUNTRY]],COUNTRIES[COUNTRY_DESCRIPTION],COUNTRIES[COUNTRY_LABEL],"")</f>
        <v/>
      </c>
      <c r="H1035" s="50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 s="50">
        <v>8</v>
      </c>
      <c r="M1035" s="50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 s="50">
        <f>_xlfn.XLOOKUP("LOADINGSPEEDDEF_"&amp;PROPERTIES[[#This Row],[LOADINGSPEED]],LOADINGSPEEDDEF[TYPE],LOADINGSPEEDDEF[SPEED])</f>
        <v>40</v>
      </c>
      <c r="O1035" s="50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8">
        <v>52</v>
      </c>
      <c r="R1035">
        <v>0</v>
      </c>
      <c r="S1035">
        <v>105</v>
      </c>
      <c r="T1035" s="25">
        <v>0</v>
      </c>
      <c r="U1035" s="25">
        <f>IFERROR(PROPERTIES[[#This Row],[TE_STARTING_KN]]/(PROPERTIES[[#This Row],[WEIGHT]]*9.81),0)</f>
        <v>0</v>
      </c>
      <c r="V1035" s="25">
        <v>0</v>
      </c>
      <c r="W1035" s="21">
        <f>ROUND(IF(IFERROR(PROPERTIES[[#This Row],[TE_COEFFICIENT_CALC]],0)=0,PROPERTIES[[#This Row],[TE_COEFFICIENT_MANUAL]],PROPERTIES[[#This Row],[TE_COEFFICIENT_CALC]]),3)</f>
        <v>0</v>
      </c>
      <c r="X1035" s="44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1">
        <v>134</v>
      </c>
      <c r="Z1035" s="7">
        <v>0</v>
      </c>
      <c r="AA1035" t="s">
        <v>244</v>
      </c>
      <c r="AB1035" t="s">
        <v>238</v>
      </c>
      <c r="AC1035" t="s">
        <v>238</v>
      </c>
      <c r="AD1035" s="2" t="s">
        <v>238</v>
      </c>
      <c r="AE1035" s="2" t="s">
        <v>254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7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3" t="b">
        <v>0</v>
      </c>
      <c r="AK1035" s="8" t="b">
        <v>0</v>
      </c>
    </row>
    <row r="1036" spans="1:37">
      <c r="A1036" s="2" t="s">
        <v>3701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5" t="str">
        <f>_xlfn.XLOOKUP(PROPERTIES[[#This Row],[VEHIDCODE]],CONTROL[VEHIDCODE],CONTROL[ENGLISH])</f>
        <v>LTZ TE10M</v>
      </c>
      <c r="F1036" t="s">
        <v>755</v>
      </c>
      <c r="G1036" s="45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8">
        <f>276/2</f>
        <v>138</v>
      </c>
      <c r="R1036">
        <f>6160/2</f>
        <v>3080</v>
      </c>
      <c r="S1036">
        <v>100</v>
      </c>
      <c r="T1036" s="25">
        <f>784/2</f>
        <v>392</v>
      </c>
      <c r="U1036" s="24">
        <f>IFERROR(PROPERTIES[[#This Row],[TE_STARTING_KN]]/(PROPERTIES[[#This Row],[WEIGHT]]*9.81),0)</f>
        <v>0.28955960348062465</v>
      </c>
      <c r="V1036" s="24">
        <v>0</v>
      </c>
      <c r="W1036" s="21">
        <f>ROUND(IF(IFERROR(PROPERTIES[[#This Row],[TE_COEFFICIENT_CALC]],0)=0,PROPERTIES[[#This Row],[TE_COEFFICIENT_MANUAL]],PROPERTIES[[#This Row],[TE_COEFFICIENT_CALC]]),3)</f>
        <v>0.28999999999999998</v>
      </c>
      <c r="X1036" s="9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1">
        <v>0</v>
      </c>
      <c r="Z1036" s="7">
        <v>0</v>
      </c>
      <c r="AA1036" t="s">
        <v>2016</v>
      </c>
      <c r="AB1036" t="s">
        <v>238</v>
      </c>
      <c r="AC1036" t="s">
        <v>238</v>
      </c>
      <c r="AD1036" s="2" t="s">
        <v>238</v>
      </c>
      <c r="AE1036" s="2" t="s">
        <v>253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7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3" t="b">
        <v>0</v>
      </c>
      <c r="AK1036" s="8" t="b">
        <v>0</v>
      </c>
    </row>
    <row r="1037" spans="1:37">
      <c r="A1037" s="2" t="s">
        <v>3702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5" t="str">
        <f>_xlfn.XLOOKUP(PROPERTIES[[#This Row],[VEHIDCODE]],CONTROL[VEHIDCODE],CONTROL[ENGLISH])</f>
        <v>LTZ TE126</v>
      </c>
      <c r="F1037" t="s">
        <v>793</v>
      </c>
      <c r="G1037" s="45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8">
        <f>272/2</f>
        <v>136</v>
      </c>
      <c r="R1037">
        <f>INT(6035/2)</f>
        <v>3017</v>
      </c>
      <c r="S1037">
        <v>100</v>
      </c>
      <c r="T1037" s="25">
        <v>255</v>
      </c>
      <c r="U1037" s="24">
        <f>IFERROR(PROPERTIES[[#This Row],[TE_STARTING_KN]]/(PROPERTIES[[#This Row],[WEIGHT]]*9.81),0)</f>
        <v>0.19113149847094801</v>
      </c>
      <c r="V1037" s="24">
        <v>0</v>
      </c>
      <c r="W1037" s="21">
        <f>ROUND(IF(IFERROR(PROPERTIES[[#This Row],[TE_COEFFICIENT_CALC]],0)=0,PROPERTIES[[#This Row],[TE_COEFFICIENT_MANUAL]],PROPERTIES[[#This Row],[TE_COEFFICIENT_CALC]]),3)</f>
        <v>0.191</v>
      </c>
      <c r="X1037" s="9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1">
        <v>0</v>
      </c>
      <c r="Z1037" s="7">
        <v>0</v>
      </c>
      <c r="AA1037" t="s">
        <v>2013</v>
      </c>
      <c r="AB1037" t="s">
        <v>238</v>
      </c>
      <c r="AC1037" t="s">
        <v>238</v>
      </c>
      <c r="AD1037" s="2" t="s">
        <v>238</v>
      </c>
      <c r="AE1037" s="2" t="s">
        <v>253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7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3" t="b">
        <v>0</v>
      </c>
      <c r="AK1037" s="8" t="b">
        <v>0</v>
      </c>
    </row>
    <row r="1038" spans="1:37">
      <c r="A1038" s="2" t="s">
        <v>3703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5" t="str">
        <f>_xlfn.XLOOKUP(PROPERTIES[[#This Row],[VEHIDCODE]],CONTROL[VEHIDCODE],CONTROL[ENGLISH])</f>
        <v>LTZ TE10Ut</v>
      </c>
      <c r="F1038" t="s">
        <v>793</v>
      </c>
      <c r="G1038" s="45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8">
        <f>276/2</f>
        <v>138</v>
      </c>
      <c r="R1038">
        <f>4560/2</f>
        <v>2280</v>
      </c>
      <c r="S1038">
        <v>120</v>
      </c>
      <c r="T1038" s="25">
        <v>0</v>
      </c>
      <c r="U1038" s="24">
        <f>IFERROR(PROPERTIES[[#This Row],[TE_STARTING_KN]]/(PROPERTIES[[#This Row],[WEIGHT]]*9.81),0)</f>
        <v>0</v>
      </c>
      <c r="V1038" s="24">
        <v>0.15</v>
      </c>
      <c r="W1038" s="21">
        <f>ROUND(IF(IFERROR(PROPERTIES[[#This Row],[TE_COEFFICIENT_CALC]],0)=0,PROPERTIES[[#This Row],[TE_COEFFICIENT_MANUAL]],PROPERTIES[[#This Row],[TE_COEFFICIENT_CALC]]),3)</f>
        <v>0.15</v>
      </c>
      <c r="X1038" s="9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1">
        <v>0</v>
      </c>
      <c r="Z1038" s="7">
        <v>0</v>
      </c>
      <c r="AA1038" t="s">
        <v>2013</v>
      </c>
      <c r="AB1038" t="s">
        <v>238</v>
      </c>
      <c r="AC1038" t="s">
        <v>238</v>
      </c>
      <c r="AD1038" s="2" t="s">
        <v>238</v>
      </c>
      <c r="AE1038" s="2" t="s">
        <v>253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7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3" t="b">
        <v>0</v>
      </c>
      <c r="AK1038" s="8" t="b">
        <v>0</v>
      </c>
    </row>
  </sheetData>
  <phoneticPr fontId="18" type="noConversion"/>
  <conditionalFormatting sqref="A893:A940">
    <cfRule type="containsText" dxfId="129" priority="178" operator="containsText" text=" ">
      <formula>NOT(ISERROR(SEARCH(" ",A893)))</formula>
    </cfRule>
  </conditionalFormatting>
  <conditionalFormatting sqref="A942:A943">
    <cfRule type="containsText" dxfId="128" priority="171" operator="containsText" text=" ">
      <formula>NOT(ISERROR(SEARCH(" ",A942)))</formula>
    </cfRule>
  </conditionalFormatting>
  <conditionalFormatting sqref="A946:A950">
    <cfRule type="containsText" dxfId="127" priority="160" operator="containsText" text=" ">
      <formula>NOT(ISERROR(SEARCH(" ",A946)))</formula>
    </cfRule>
  </conditionalFormatting>
  <conditionalFormatting sqref="A952:A953">
    <cfRule type="containsText" dxfId="126" priority="151" operator="containsText" text=" ">
      <formula>NOT(ISERROR(SEARCH(" ",A952)))</formula>
    </cfRule>
  </conditionalFormatting>
  <conditionalFormatting sqref="A956:A971">
    <cfRule type="containsText" dxfId="125" priority="118" operator="containsText" text=" ">
      <formula>NOT(ISERROR(SEARCH(" ",A956)))</formula>
    </cfRule>
  </conditionalFormatting>
  <conditionalFormatting sqref="A974:A977">
    <cfRule type="containsText" dxfId="124" priority="105" operator="containsText" text=" ">
      <formula>NOT(ISERROR(SEARCH(" ",A974)))</formula>
    </cfRule>
  </conditionalFormatting>
  <conditionalFormatting sqref="A979:A982">
    <cfRule type="containsText" dxfId="123" priority="90" operator="containsText" text=" ">
      <formula>NOT(ISERROR(SEARCH(" ",A979)))</formula>
    </cfRule>
  </conditionalFormatting>
  <conditionalFormatting sqref="A985:A986">
    <cfRule type="containsText" dxfId="122" priority="86" operator="containsText" text=" ">
      <formula>NOT(ISERROR(SEARCH(" ",A985)))</formula>
    </cfRule>
  </conditionalFormatting>
  <conditionalFormatting sqref="A988:A991">
    <cfRule type="containsText" dxfId="121" priority="81" operator="containsText" text=" ">
      <formula>NOT(ISERROR(SEARCH(" ",A988)))</formula>
    </cfRule>
  </conditionalFormatting>
  <conditionalFormatting sqref="A994:A1029">
    <cfRule type="containsText" dxfId="120" priority="10" operator="containsText" text=" ">
      <formula>NOT(ISERROR(SEARCH(" ",A994)))</formula>
    </cfRule>
  </conditionalFormatting>
  <conditionalFormatting sqref="A1031:A1035">
    <cfRule type="containsText" dxfId="119" priority="6" operator="containsText" text=" ">
      <formula>NOT(ISERROR(SEARCH(" ",A1031)))</formula>
    </cfRule>
  </conditionalFormatting>
  <conditionalFormatting sqref="J1:J1048576">
    <cfRule type="expression" dxfId="117" priority="157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116" priority="270" operator="equal">
      <formula>0</formula>
    </cfRule>
  </conditionalFormatting>
  <conditionalFormatting sqref="T898:T899">
    <cfRule type="cellIs" dxfId="115" priority="229" operator="equal">
      <formula>0</formula>
    </cfRule>
  </conditionalFormatting>
  <conditionalFormatting sqref="T914:T915">
    <cfRule type="cellIs" dxfId="114" priority="208" operator="equal">
      <formula>0</formula>
    </cfRule>
  </conditionalFormatting>
  <conditionalFormatting sqref="T975">
    <cfRule type="cellIs" dxfId="113" priority="109" operator="equal">
      <formula>0</formula>
    </cfRule>
  </conditionalFormatting>
  <conditionalFormatting sqref="T1033:T1034">
    <cfRule type="cellIs" dxfId="112" priority="4" operator="equal">
      <formula>0</formula>
    </cfRule>
  </conditionalFormatting>
  <conditionalFormatting sqref="T1013:U1013">
    <cfRule type="cellIs" dxfId="111" priority="29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10" priority="316" operator="equal">
      <formula>0</formula>
    </cfRule>
  </conditionalFormatting>
  <conditionalFormatting sqref="T970:V973">
    <cfRule type="cellIs" dxfId="109" priority="114" operator="equal">
      <formula>0</formula>
    </cfRule>
  </conditionalFormatting>
  <conditionalFormatting sqref="T977:V978">
    <cfRule type="cellIs" dxfId="108" priority="102" operator="equal">
      <formula>0</formula>
    </cfRule>
  </conditionalFormatting>
  <conditionalFormatting sqref="T981:V981">
    <cfRule type="cellIs" dxfId="107" priority="93" operator="equal">
      <formula>0</formula>
    </cfRule>
  </conditionalFormatting>
  <conditionalFormatting sqref="T992:V992">
    <cfRule type="cellIs" dxfId="106" priority="80" operator="equal">
      <formula>0</formula>
    </cfRule>
  </conditionalFormatting>
  <conditionalFormatting sqref="T999:V999">
    <cfRule type="cellIs" dxfId="105" priority="59" operator="equal">
      <formula>0</formula>
    </cfRule>
  </conditionalFormatting>
  <conditionalFormatting sqref="T1001:V1002">
    <cfRule type="cellIs" dxfId="104" priority="56" operator="equal">
      <formula>0</formula>
    </cfRule>
  </conditionalFormatting>
  <conditionalFormatting sqref="T1012:V1012">
    <cfRule type="cellIs" dxfId="103" priority="36" operator="equal">
      <formula>0</formula>
    </cfRule>
  </conditionalFormatting>
  <conditionalFormatting sqref="T1020:V1021">
    <cfRule type="cellIs" dxfId="102" priority="19" operator="equal">
      <formula>0</formula>
    </cfRule>
  </conditionalFormatting>
  <conditionalFormatting sqref="T1026:V1026">
    <cfRule type="cellIs" dxfId="101" priority="14" operator="equal">
      <formula>0</formula>
    </cfRule>
  </conditionalFormatting>
  <conditionalFormatting sqref="T1030:V1032">
    <cfRule type="cellIs" dxfId="100" priority="7" operator="equal">
      <formula>0</formula>
    </cfRule>
  </conditionalFormatting>
  <conditionalFormatting sqref="U980:V980">
    <cfRule type="cellIs" dxfId="99" priority="97" operator="equal">
      <formula>0</formula>
    </cfRule>
  </conditionalFormatting>
  <conditionalFormatting sqref="U1033:V1034">
    <cfRule type="cellIs" dxfId="98" priority="5" operator="equal">
      <formula>0</formula>
    </cfRule>
  </conditionalFormatting>
  <conditionalFormatting sqref="AA1:AD1048576">
    <cfRule type="containsText" dxfId="19" priority="25" operator="containsText" text="NO_REGION">
      <formula>NOT(ISERROR(SEARCH("NO_REGION",AA1)))</formula>
    </cfRule>
  </conditionalFormatting>
  <conditionalFormatting sqref="AE2:AE1038">
    <cfRule type="containsText" dxfId="97" priority="26" operator="containsText" text="NO_CONCEPT">
      <formula>NOT(ISERROR(SEARCH("NO_CONCEPT",AE2)))</formula>
    </cfRule>
  </conditionalFormatting>
  <conditionalFormatting sqref="AF2:AF1038">
    <cfRule type="cellIs" dxfId="96" priority="252" operator="equal">
      <formula>FALSE</formula>
    </cfRule>
  </conditionalFormatting>
  <conditionalFormatting sqref="AG2:AG1038">
    <cfRule type="cellIs" dxfId="95" priority="236" operator="equal">
      <formula>FALSE</formula>
    </cfRule>
  </conditionalFormatting>
  <conditionalFormatting sqref="AJ2:AJ1038">
    <cfRule type="containsText" dxfId="94" priority="301" operator="containsText" text="FALSE">
      <formula>NOT(ISERROR(SEARCH("FALSE",AJ2)))</formula>
    </cfRule>
  </conditionalFormatting>
  <conditionalFormatting sqref="AK2:AK1038">
    <cfRule type="cellIs" dxfId="93" priority="77" operator="equal">
      <formula>FALSE</formula>
    </cfRule>
  </conditionalFormatting>
  <conditionalFormatting sqref="AP790:AR791">
    <cfRule type="cellIs" dxfId="92" priority="317" operator="equal">
      <formula>FALSE</formula>
    </cfRule>
  </conditionalFormatting>
  <conditionalFormatting sqref="AQ792:AS992 AR993:AT1048576">
    <cfRule type="cellIs" dxfId="91" priority="283" operator="equal">
      <formula>FALSE</formula>
    </cfRule>
  </conditionalFormatting>
  <conditionalFormatting sqref="A1036:A1038">
    <cfRule type="containsText" dxfId="31" priority="3" operator="containsText" text=" ">
      <formula>NOT(ISERROR(SEARCH(" ",A1036)))</formula>
    </cfRule>
  </conditionalFormatting>
  <conditionalFormatting sqref="T1036:V1036">
    <cfRule type="cellIs" dxfId="4" priority="2" operator="equal">
      <formula>0</formula>
    </cfRule>
  </conditionalFormatting>
  <conditionalFormatting sqref="T1037:V1038">
    <cfRule type="cellIs" dxfId="3" priority="1" operator="equal">
      <formula>0</formula>
    </cfRule>
  </conditionalFormatting>
  <dataValidations count="15">
    <dataValidation type="whole" operator="greaterThanOrEqual" allowBlank="1" showInputMessage="1" showErrorMessage="1" sqref="Q1013 R2:S1038 P2:P1038 J2:J1038 Y2:Z103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38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38" xr:uid="{33652263-03A3-437A-966A-BE8C0F8BE076}">
      <formula1>INDIRECT("COUNTRIES[COUNTRY_DESCRIPTION]")</formula1>
    </dataValidation>
    <dataValidation type="list" allowBlank="1" showInputMessage="1" showErrorMessage="1" sqref="G2:G1038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38" xr:uid="{F2DE25A7-EAF4-4DA6-85FD-9F7B7EE18717}">
      <formula1>"TRUE,FALSE"</formula1>
    </dataValidation>
    <dataValidation type="whole" operator="greaterThan" allowBlank="1" showInputMessage="1" showErrorMessage="1" sqref="L2:L1038" xr:uid="{870AF9CD-1FF5-4186-831D-7CE6637E02C8}">
      <formula1>1</formula1>
    </dataValidation>
    <dataValidation type="whole" allowBlank="1" showInputMessage="1" showErrorMessage="1" sqref="K2:K1038" xr:uid="{607F370E-253D-4A13-94DF-726661E11AFB}">
      <formula1>1</formula1>
      <formula2>8</formula2>
    </dataValidation>
    <dataValidation type="list" allowBlank="1" showInputMessage="1" showErrorMessage="1" sqref="I2:I1038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58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38"/>
  <sheetViews>
    <sheetView zoomScaleNormal="100" workbookViewId="0">
      <pane xSplit="1" ySplit="1" topLeftCell="B1007" activePane="bottomRight" state="frozen"/>
      <selection pane="topRight" activeCell="B1" sqref="B1"/>
      <selection pane="bottomLeft" activeCell="A2" sqref="A2"/>
      <selection pane="bottomRight" activeCell="A1037" sqref="A1037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2647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257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256</v>
      </c>
      <c r="AE1" s="43" t="s">
        <v>1790</v>
      </c>
      <c r="AF1" s="43" t="s">
        <v>1791</v>
      </c>
      <c r="AG1" s="43" t="s">
        <v>1792</v>
      </c>
      <c r="AH1" s="13" t="s">
        <v>1793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2730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2731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2732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2733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2734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2735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2736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2737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2738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2739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2740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2741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2742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2743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2744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2745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2746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2747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2748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2749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2750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2751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2752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2753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2754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2755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2756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2757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2758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2759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2760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2761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2762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2763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2764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2765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2766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2767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2768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2769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2770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2771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2772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2773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3537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2774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2775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2776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2777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3554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2778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2779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2780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2781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2782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2783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2784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2785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2786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2787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2788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2789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2790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2791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2792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2793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2794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2795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2796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2797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2798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2799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2800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2801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3533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2802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2803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2804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3556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2805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2806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2807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2808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2809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2810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2811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2812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2813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2814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2815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2816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2817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2818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2819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2820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2821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2822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2823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2824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2825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2826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2827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2828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2829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2830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2831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2832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2833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2834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2835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2836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2837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2838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2839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2840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2841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2842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2843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2844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2845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3538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2846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2847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2848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2849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2850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2851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2852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2853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2854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2855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2856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2857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2858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2859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2860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2861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2862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2863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2864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2865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2866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2867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2868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2869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2870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2871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2872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2873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2874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2875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2876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3558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2877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2878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2879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2880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2881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2882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2883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2884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2885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2886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2887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2888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2889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2890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2891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2892</v>
      </c>
      <c r="B172" s="45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1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2893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2894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2895</v>
      </c>
      <c r="B175" s="45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2896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2897</v>
      </c>
      <c r="B177" s="45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1</v>
      </c>
      <c r="AG177" s="43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2898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2899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2900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2901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2902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2903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2904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2905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2906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2907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2908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2909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2910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3522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3523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2911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2912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2913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2914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2915</v>
      </c>
      <c r="B197" s="45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2916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2917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2918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2919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2920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2921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2922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2923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2924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2925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2926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2927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2928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2929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2930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2931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2932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2933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2934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2935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2936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2937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2938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2939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2940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2941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2942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3525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2943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2944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2945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2946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2947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2948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2949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2950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2951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2952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2953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2954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2955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2956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2957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2958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2959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2960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2961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2962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2963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2964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2965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2966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2967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2968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2969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2970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2971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2972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2973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3534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2974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2975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2976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2977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2978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2979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2980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2981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3553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2982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2983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2984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2985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2986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2987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2988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2989</v>
      </c>
      <c r="B274" s="45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2990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2991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2992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2993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2994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2995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2996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2997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2998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2999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3000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3001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3002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3003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3004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3005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3006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3007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3008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3009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3010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3011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3012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3013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3014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3015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3016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3017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3018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3019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3020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3021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3022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3023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3024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3025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3026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3027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3028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3029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3030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3031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3032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3033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3034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3035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3036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3037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3038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3039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3040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3041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3042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3043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3044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3045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3046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3047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3048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3049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3050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3051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3052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3053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3054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3055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3056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3057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3058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3059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3060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3061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3062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3063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3064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3065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3066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3067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3068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3069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3070</v>
      </c>
      <c r="B355" s="45" t="str">
        <f>_xlfn.XLOOKUP(PROPERTIES[[#This Row],[VEHIDCODE]],CONTROL[VEHIDCODE],CONTROL[ENGLISH])</f>
        <v>Hitachi/Kawasaki EF55</v>
      </c>
      <c r="G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1</v>
      </c>
      <c r="AF355" s="43" t="b" cm="1">
        <f t="array" ref="AF355">IFERROR(_xlfn.BYROW(TRACK_TYPES[[#This Row],[TRACK_TYPE_NARROW_GAUGE_RAILTYPE_OHLE]:[TRACK_TYPE_NARROW_GAUGE_RAILTYPE_NONE]],_xlfn.LAMBDA(_xlpm.r,OR(_xlpm.r))),FALSE)</f>
        <v>0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5"/>
      <c r="AQ355"/>
      <c r="AR355"/>
    </row>
    <row r="356" spans="1:44">
      <c r="A356" s="2" t="s">
        <v>3071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3072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3073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3074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3075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3076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3077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3078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3079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3080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3081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3082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3083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3084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3085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3086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3087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3088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3089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3090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3091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3092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3093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3094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3095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3096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3097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3098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3099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3100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3101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3102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3103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3104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3105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3106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3107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3108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3109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3110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3111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3112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3113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3114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3115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3116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3117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3118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3119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3120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3121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3122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3123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3124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3125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3126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3127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3128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3129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3130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3131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3132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3133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3134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3135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3136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3137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3138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3139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3140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3539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3141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3142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3143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3144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3145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3146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3147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3148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3149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3150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3151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3152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3153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3154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3155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3156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3157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3158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3159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3160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3161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3162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3163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3164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3165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3166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3167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3168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3169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3170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3171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3172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3173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3174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3175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3176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3177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3178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3179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3180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3181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3182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3183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3184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3185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3186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3187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3188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3189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3190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3191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3192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3193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3194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3195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3196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3197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3198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3199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3200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3201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3202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3203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3204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3205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3206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3207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3208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3209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3210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3211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3212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3213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3214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3215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3216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3217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3218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3219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3220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3221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3222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3223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3224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3225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3226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3227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3228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3229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3230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3231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3232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3233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3234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3235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3236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3237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3238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3239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3240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3241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3242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3243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3244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3245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3246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3247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3248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3249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3250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3251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3252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3253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3254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3255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3256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3257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3258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3259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3260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3527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3261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3262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3263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3264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3265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3266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3267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3268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3269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3270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3271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3272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3273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3274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3275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3276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3277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3278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3279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3280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3281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3282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3283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3284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236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220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221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222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223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224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225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226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227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228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229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230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231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232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233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3285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3286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3287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3288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3289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3290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3291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3292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3293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3294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3295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3296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3297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3298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3299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3300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3301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3302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3303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3304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3305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3306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3307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3308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3309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3310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3311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3312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3313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3314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3315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3316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3317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3318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3319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3320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3562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3322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3323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3324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3325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3326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3327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3328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3329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3330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3331</v>
      </c>
      <c r="B633" s="45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0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3332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3333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3334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3335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3336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3337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3338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3339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3340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3341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3342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3343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3344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3345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3346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162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163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164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165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166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167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168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169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170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171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172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173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174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175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176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177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178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179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180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181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182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183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184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185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186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187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188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189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190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191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192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193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194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195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196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197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198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199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200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201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202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203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204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205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206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207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208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209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210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211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212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213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214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215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216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217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218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219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234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235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3688</v>
      </c>
      <c r="B754" s="45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127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128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129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130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131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132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133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134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135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136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137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138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139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140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141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142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143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144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145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146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147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148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149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150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151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152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153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154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155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156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157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158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159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160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161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3347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3348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3349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3350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3351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3352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3529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3353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3354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3355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3356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3357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3358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3359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3360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1782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1783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1766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1761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1762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1763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1764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1765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1786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3361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3362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3363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3364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3365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3366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3367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3368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3369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3370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3371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3372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3696</v>
      </c>
      <c r="B826" s="45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3373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3374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3375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3376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3377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3378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3379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3380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3381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3382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3383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3384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3385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3386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3387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3388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3389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3390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3391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3392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3393</v>
      </c>
      <c r="B847" s="45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1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3394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3540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3395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3396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3397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3398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3399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3400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3401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3535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3536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3560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3541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3402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3542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3403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3404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3405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3406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3407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3408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3409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3410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3543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3411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3412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3413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3414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3415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3416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3417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3418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3419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3420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3421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3422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3423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3424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3425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3426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3427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3428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3429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3430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3431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3432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3433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3434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3435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3436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3437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3438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3439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3440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3441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3442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3443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3444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3445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3446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3447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3448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1896</v>
      </c>
      <c r="B910" s="45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1898</v>
      </c>
      <c r="B911" s="45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1899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1900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1903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1904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1907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1908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1910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1912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1913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1915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1917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1919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1920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1924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1926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1927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1929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1931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1932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1940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1941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1943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3449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3321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3450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3451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3452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3453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3454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3455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3456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3457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3458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3459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3460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3461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3462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3463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3464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3465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3466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3467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3468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3469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3470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3561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3471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3472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3473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3474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3475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1980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1981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3476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3477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3478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3479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3480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3481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3482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3483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3484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3485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3486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3487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3488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3489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3490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3491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3492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3493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3494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3495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3496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3497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3498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3499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3500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3501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3502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3503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3504</v>
      </c>
      <c r="B993" s="45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3505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3506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3507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3508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3509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3510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3511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3512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3513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3514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3515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3516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3517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3518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3519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3520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3521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3571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3563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3575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3578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3583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3576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3586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3627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3644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3647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3657</v>
      </c>
      <c r="B1021" s="45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3" t="b" cm="1">
        <f t="array" ref="AE1021">IFERROR(_xlfn.BYROW(TRACK_TYPES[[#This Row],[TRACK_TYPE_STANDARD_GAUGE_RAILTYPE_OHLE]:[TRACK_TYPE_STANDARD_GAUGE_RAILTYPE_NONE]],_xlfn.LAMBDA(_xlpm.r,OR(_xlpm.r))),FALSE)</f>
        <v>1</v>
      </c>
      <c r="AF1021" s="43" t="b" cm="1">
        <f t="array" ref="AF1021">IFERROR(_xlfn.BYROW(TRACK_TYPES[[#This Row],[TRACK_TYPE_NARROW_GAUGE_RAILTYPE_OHLE]:[TRACK_TYPE_NARROW_GAUGE_RAILTYPE_NONE]],_xlfn.LAMBDA(_xlpm.r,OR(_xlpm.r))),FALSE)</f>
        <v>1</v>
      </c>
      <c r="AG1021" s="43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3662</v>
      </c>
      <c r="B1022" s="45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3" t="b" cm="1">
        <f t="array" ref="AE1022">IFERROR(_xlfn.BYROW(TRACK_TYPES[[#This Row],[TRACK_TYPE_STANDARD_GAUGE_RAILTYPE_OHLE]:[TRACK_TYPE_STANDARD_GAUGE_RAILTYPE_NONE]],_xlfn.LAMBDA(_xlpm.r,OR(_xlpm.r))),FALSE)</f>
        <v>1</v>
      </c>
      <c r="AF1022" s="43" t="b" cm="1">
        <f t="array" ref="AF1022">IFERROR(_xlfn.BYROW(TRACK_TYPES[[#This Row],[TRACK_TYPE_NARROW_GAUGE_RAILTYPE_OHLE]:[TRACK_TYPE_NARROW_GAUGE_RAILTYPE_NONE]],_xlfn.LAMBDA(_xlpm.r,OR(_xlpm.r))),FALSE)</f>
        <v>1</v>
      </c>
      <c r="AG1022" s="43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3661</v>
      </c>
      <c r="B1023" s="45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3" t="b" cm="1">
        <f t="array" ref="AE1023">IFERROR(_xlfn.BYROW(TRACK_TYPES[[#This Row],[TRACK_TYPE_STANDARD_GAUGE_RAILTYPE_OHLE]:[TRACK_TYPE_STANDARD_GAUGE_RAILTYPE_NONE]],_xlfn.LAMBDA(_xlpm.r,OR(_xlpm.r))),FALSE)</f>
        <v>1</v>
      </c>
      <c r="AF1023" s="43" t="b" cm="1">
        <f t="array" ref="AF1023">IFERROR(_xlfn.BYROW(TRACK_TYPES[[#This Row],[TRACK_TYPE_NARROW_GAUGE_RAILTYPE_OHLE]:[TRACK_TYPE_NARROW_GAUGE_RAILTYPE_NONE]],_xlfn.LAMBDA(_xlpm.r,OR(_xlpm.r))),FALSE)</f>
        <v>1</v>
      </c>
      <c r="AG1023" s="43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3668</v>
      </c>
      <c r="B1024" s="45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3" t="b" cm="1">
        <f t="array" ref="AE1024">IFERROR(_xlfn.BYROW(TRACK_TYPES[[#This Row],[TRACK_TYPE_STANDARD_GAUGE_RAILTYPE_OHLE]:[TRACK_TYPE_STANDARD_GAUGE_RAILTYPE_NONE]],_xlfn.LAMBDA(_xlpm.r,OR(_xlpm.r))),FALSE)</f>
        <v>1</v>
      </c>
      <c r="AF1024" s="43" t="b" cm="1">
        <f t="array" ref="AF1024">IFERROR(_xlfn.BYROW(TRACK_TYPES[[#This Row],[TRACK_TYPE_NARROW_GAUGE_RAILTYPE_OHLE]:[TRACK_TYPE_NARROW_GAUGE_RAILTYPE_NONE]],_xlfn.LAMBDA(_xlpm.r,OR(_xlpm.r))),FALSE)</f>
        <v>1</v>
      </c>
      <c r="AG1024" s="43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3670</v>
      </c>
      <c r="B1025" s="45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3" t="b" cm="1">
        <f t="array" ref="AE1025">IFERROR(_xlfn.BYROW(TRACK_TYPES[[#This Row],[TRACK_TYPE_STANDARD_GAUGE_RAILTYPE_OHLE]:[TRACK_TYPE_STANDARD_GAUGE_RAILTYPE_NONE]],_xlfn.LAMBDA(_xlpm.r,OR(_xlpm.r))),FALSE)</f>
        <v>1</v>
      </c>
      <c r="AF1025" s="43" t="b" cm="1">
        <f t="array" ref="AF1025">IFERROR(_xlfn.BYROW(TRACK_TYPES[[#This Row],[TRACK_TYPE_NARROW_GAUGE_RAILTYPE_OHLE]:[TRACK_TYPE_NARROW_GAUGE_RAILTYPE_NONE]],_xlfn.LAMBDA(_xlpm.r,OR(_xlpm.r))),FALSE)</f>
        <v>0</v>
      </c>
      <c r="AG1025" s="43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3673</v>
      </c>
      <c r="B1026" s="45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3" t="b" cm="1">
        <f t="array" ref="AE1026">IFERROR(_xlfn.BYROW(TRACK_TYPES[[#This Row],[TRACK_TYPE_STANDARD_GAUGE_RAILTYPE_OHLE]:[TRACK_TYPE_STANDARD_GAUGE_RAILTYPE_NONE]],_xlfn.LAMBDA(_xlpm.r,OR(_xlpm.r))),FALSE)</f>
        <v>1</v>
      </c>
      <c r="AF1026" s="43" t="b" cm="1">
        <f t="array" ref="AF1026">IFERROR(_xlfn.BYROW(TRACK_TYPES[[#This Row],[TRACK_TYPE_NARROW_GAUGE_RAILTYPE_OHLE]:[TRACK_TYPE_NARROW_GAUGE_RAILTYPE_NONE]],_xlfn.LAMBDA(_xlpm.r,OR(_xlpm.r))),FALSE)</f>
        <v>0</v>
      </c>
      <c r="AG1026" s="43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3678</v>
      </c>
      <c r="B1027" s="45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3" t="b" cm="1">
        <f t="array" ref="AE1027">IFERROR(_xlfn.BYROW(TRACK_TYPES[[#This Row],[TRACK_TYPE_STANDARD_GAUGE_RAILTYPE_OHLE]:[TRACK_TYPE_STANDARD_GAUGE_RAILTYPE_NONE]],_xlfn.LAMBDA(_xlpm.r,OR(_xlpm.r))),FALSE)</f>
        <v>1</v>
      </c>
      <c r="AF1027" s="43" t="b" cm="1">
        <f t="array" ref="AF1027">IFERROR(_xlfn.BYROW(TRACK_TYPES[[#This Row],[TRACK_TYPE_NARROW_GAUGE_RAILTYPE_OHLE]:[TRACK_TYPE_NARROW_GAUGE_RAILTYPE_NONE]],_xlfn.LAMBDA(_xlpm.r,OR(_xlpm.r))),FALSE)</f>
        <v>0</v>
      </c>
      <c r="AG1027" s="43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3679</v>
      </c>
      <c r="B1028" s="45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3" t="b" cm="1">
        <f t="array" ref="AE1028">IFERROR(_xlfn.BYROW(TRACK_TYPES[[#This Row],[TRACK_TYPE_STANDARD_GAUGE_RAILTYPE_OHLE]:[TRACK_TYPE_STANDARD_GAUGE_RAILTYPE_NONE]],_xlfn.LAMBDA(_xlpm.r,OR(_xlpm.r))),FALSE)</f>
        <v>1</v>
      </c>
      <c r="AF1028" s="43" t="b" cm="1">
        <f t="array" ref="AF1028">IFERROR(_xlfn.BYROW(TRACK_TYPES[[#This Row],[TRACK_TYPE_NARROW_GAUGE_RAILTYPE_OHLE]:[TRACK_TYPE_NARROW_GAUGE_RAILTYPE_NONE]],_xlfn.LAMBDA(_xlpm.r,OR(_xlpm.r))),FALSE)</f>
        <v>0</v>
      </c>
      <c r="AG1028" s="43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3683</v>
      </c>
      <c r="B1029" s="45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3" t="b" cm="1">
        <f t="array" ref="AE1029">IFERROR(_xlfn.BYROW(TRACK_TYPES[[#This Row],[TRACK_TYPE_STANDARD_GAUGE_RAILTYPE_OHLE]:[TRACK_TYPE_STANDARD_GAUGE_RAILTYPE_NONE]],_xlfn.LAMBDA(_xlpm.r,OR(_xlpm.r))),FALSE)</f>
        <v>1</v>
      </c>
      <c r="AF1029" s="43" t="b" cm="1">
        <f t="array" ref="AF1029">IFERROR(_xlfn.BYROW(TRACK_TYPES[[#This Row],[TRACK_TYPE_NARROW_GAUGE_RAILTYPE_OHLE]:[TRACK_TYPE_NARROW_GAUGE_RAILTYPE_NONE]],_xlfn.LAMBDA(_xlpm.r,OR(_xlpm.r))),FALSE)</f>
        <v>0</v>
      </c>
      <c r="AG1029" s="43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3685</v>
      </c>
      <c r="B1030" s="45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3" t="b" cm="1">
        <f t="array" ref="AE1030">IFERROR(_xlfn.BYROW(TRACK_TYPES[[#This Row],[TRACK_TYPE_STANDARD_GAUGE_RAILTYPE_OHLE]:[TRACK_TYPE_STANDARD_GAUGE_RAILTYPE_NONE]],_xlfn.LAMBDA(_xlpm.r,OR(_xlpm.r))),FALSE)</f>
        <v>1</v>
      </c>
      <c r="AF1030" s="43" t="b" cm="1">
        <f t="array" ref="AF1030">IFERROR(_xlfn.BYROW(TRACK_TYPES[[#This Row],[TRACK_TYPE_NARROW_GAUGE_RAILTYPE_OHLE]:[TRACK_TYPE_NARROW_GAUGE_RAILTYPE_NONE]],_xlfn.LAMBDA(_xlpm.r,OR(_xlpm.r))),FALSE)</f>
        <v>1</v>
      </c>
      <c r="AG1030" s="43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3690</v>
      </c>
      <c r="B1031" s="45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3" t="b" cm="1">
        <f t="array" ref="AE1031">IFERROR(_xlfn.BYROW(TRACK_TYPES[[#This Row],[TRACK_TYPE_STANDARD_GAUGE_RAILTYPE_OHLE]:[TRACK_TYPE_STANDARD_GAUGE_RAILTYPE_NONE]],_xlfn.LAMBDA(_xlpm.r,OR(_xlpm.r))),FALSE)</f>
        <v>1</v>
      </c>
      <c r="AF1031" s="43" t="b" cm="1">
        <f t="array" ref="AF1031">IFERROR(_xlfn.BYROW(TRACK_TYPES[[#This Row],[TRACK_TYPE_NARROW_GAUGE_RAILTYPE_OHLE]:[TRACK_TYPE_NARROW_GAUGE_RAILTYPE_NONE]],_xlfn.LAMBDA(_xlpm.r,OR(_xlpm.r))),FALSE)</f>
        <v>0</v>
      </c>
      <c r="AG1031" s="43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3691</v>
      </c>
      <c r="B1032" s="45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3" t="b" cm="1">
        <f t="array" ref="AE1032">IFERROR(_xlfn.BYROW(TRACK_TYPES[[#This Row],[TRACK_TYPE_STANDARD_GAUGE_RAILTYPE_OHLE]:[TRACK_TYPE_STANDARD_GAUGE_RAILTYPE_NONE]],_xlfn.LAMBDA(_xlpm.r,OR(_xlpm.r))),FALSE)</f>
        <v>1</v>
      </c>
      <c r="AF1032" s="43" t="b" cm="1">
        <f t="array" ref="AF1032">IFERROR(_xlfn.BYROW(TRACK_TYPES[[#This Row],[TRACK_TYPE_NARROW_GAUGE_RAILTYPE_OHLE]:[TRACK_TYPE_NARROW_GAUGE_RAILTYPE_NONE]],_xlfn.LAMBDA(_xlpm.r,OR(_xlpm.r))),FALSE)</f>
        <v>0</v>
      </c>
      <c r="AG1032" s="43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3693</v>
      </c>
      <c r="B1033" s="45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3" t="b" cm="1">
        <f t="array" ref="AE1033">IFERROR(_xlfn.BYROW(TRACK_TYPES[[#This Row],[TRACK_TYPE_STANDARD_GAUGE_RAILTYPE_OHLE]:[TRACK_TYPE_STANDARD_GAUGE_RAILTYPE_NONE]],_xlfn.LAMBDA(_xlpm.r,OR(_xlpm.r))),FALSE)</f>
        <v>1</v>
      </c>
      <c r="AF1033" s="43" t="b" cm="1">
        <f t="array" ref="AF1033">IFERROR(_xlfn.BYROW(TRACK_TYPES[[#This Row],[TRACK_TYPE_NARROW_GAUGE_RAILTYPE_OHLE]:[TRACK_TYPE_NARROW_GAUGE_RAILTYPE_NONE]],_xlfn.LAMBDA(_xlpm.r,OR(_xlpm.r))),FALSE)</f>
        <v>0</v>
      </c>
      <c r="AG1033" s="43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3692</v>
      </c>
      <c r="B1034" s="45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3" t="b" cm="1">
        <f t="array" ref="AE1034">IFERROR(_xlfn.BYROW(TRACK_TYPES[[#This Row],[TRACK_TYPE_STANDARD_GAUGE_RAILTYPE_OHLE]:[TRACK_TYPE_STANDARD_GAUGE_RAILTYPE_NONE]],_xlfn.LAMBDA(_xlpm.r,OR(_xlpm.r))),FALSE)</f>
        <v>1</v>
      </c>
      <c r="AF1034" s="43" t="b" cm="1">
        <f t="array" ref="AF1034">IFERROR(_xlfn.BYROW(TRACK_TYPES[[#This Row],[TRACK_TYPE_NARROW_GAUGE_RAILTYPE_OHLE]:[TRACK_TYPE_NARROW_GAUGE_RAILTYPE_NONE]],_xlfn.LAMBDA(_xlpm.r,OR(_xlpm.r))),FALSE)</f>
        <v>0</v>
      </c>
      <c r="AG1034" s="43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3699</v>
      </c>
      <c r="B1035" s="45" t="str">
        <f>_xlfn.XLOOKUP(PROPERTIES[[#This Row],[VEHIDCODE]],CONTROL[VEHIDCODE],CONTROL[ENGLISH])</f>
        <v>PRR P70 Bilevel Coach</v>
      </c>
      <c r="C1035" s="50"/>
      <c r="D1035" s="50"/>
      <c r="E1035" s="50"/>
      <c r="F1035" s="50"/>
      <c r="G1035" s="50"/>
      <c r="H1035" s="50"/>
      <c r="I1035" s="50"/>
      <c r="J1035" s="2" t="b">
        <v>1</v>
      </c>
      <c r="K1035" s="50"/>
      <c r="L1035" s="50"/>
      <c r="M1035" s="50"/>
      <c r="N1035" s="50"/>
      <c r="O1035" s="50"/>
      <c r="P1035" s="50"/>
      <c r="Q1035" s="50"/>
      <c r="R1035" s="52"/>
      <c r="S1035" s="50"/>
      <c r="T1035" s="50"/>
      <c r="U1035" s="50"/>
      <c r="V1035" s="50"/>
      <c r="W1035" s="50"/>
      <c r="X1035" s="50"/>
      <c r="Y1035" s="50"/>
      <c r="Z1035" s="52"/>
      <c r="AA1035" s="50"/>
      <c r="AB1035" s="50"/>
      <c r="AC1035" s="52"/>
      <c r="AD1035" s="52" t="b">
        <f>LEN(_xlfn.CONCAT(TRACK_TYPES[[#This Row],[TRACK_TYPE_STANDARD_GAUGE_RAILTYPE_OHLE]:[TRACK_TYPE_MTRO]]))&gt;0</f>
        <v>1</v>
      </c>
      <c r="AE1035" s="54" t="b" cm="1">
        <f t="array" ref="AE1035">IFERROR(_xlfn.BYROW(TRACK_TYPES[[#This Row],[TRACK_TYPE_STANDARD_GAUGE_RAILTYPE_OHLE]:[TRACK_TYPE_STANDARD_GAUGE_RAILTYPE_NONE]],_xlfn.LAMBDA(_xlpm.r,OR(_xlpm.r))),FALSE)</f>
        <v>1</v>
      </c>
      <c r="AF1035" s="54" t="b" cm="1">
        <f t="array" ref="AF1035">IFERROR(_xlfn.BYROW(TRACK_TYPES[[#This Row],[TRACK_TYPE_NARROW_GAUGE_RAILTYPE_OHLE]:[TRACK_TYPE_NARROW_GAUGE_RAILTYPE_NONE]],_xlfn.LAMBDA(_xlpm.r,OR(_xlpm.r))),FALSE)</f>
        <v>0</v>
      </c>
      <c r="AG1035" s="54" t="b" cm="1">
        <f t="array" ref="AG1035">IFERROR(_xlfn.BYROW(TRACK_TYPES[[#This Row],[TRACK_TYPE_BROAD_GAUGE_RAILTYPE_OHLE]:[TRACK_TYPE_BROAD_GAUGE_RAILTYPE_NONE]],_xlfn.LAMBDA(_xlpm.r,OR(_xlpm.r))),FALSE)</f>
        <v>0</v>
      </c>
      <c r="AH1035" s="5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3701</v>
      </c>
      <c r="B1036" s="45" t="str">
        <f>_xlfn.XLOOKUP(PROPERTIES[[#This Row],[VEHIDCODE]],CONTROL[VEHIDCODE],CONTROL[ENGLISH])</f>
        <v>LTZ TE10M</v>
      </c>
      <c r="C1036" s="50"/>
      <c r="D1036" s="50"/>
      <c r="E1036" s="50"/>
      <c r="F1036" s="50"/>
      <c r="G1036" s="50"/>
      <c r="H1036" s="50"/>
      <c r="I1036" s="50"/>
      <c r="J1036" s="52"/>
      <c r="K1036" s="50"/>
      <c r="L1036" s="50"/>
      <c r="M1036" s="50"/>
      <c r="N1036" s="50"/>
      <c r="O1036" s="50"/>
      <c r="P1036" s="50"/>
      <c r="Q1036" s="50"/>
      <c r="R1036" s="52"/>
      <c r="S1036" s="50"/>
      <c r="T1036" s="50"/>
      <c r="U1036" s="50"/>
      <c r="V1036" s="50"/>
      <c r="W1036" s="50"/>
      <c r="X1036" s="50"/>
      <c r="Y1036" s="50"/>
      <c r="Z1036" s="2" t="b">
        <v>1</v>
      </c>
      <c r="AA1036" s="50"/>
      <c r="AB1036" s="50"/>
      <c r="AC1036" s="52"/>
      <c r="AD1036" s="52" t="b">
        <f>LEN(_xlfn.CONCAT(TRACK_TYPES[[#This Row],[TRACK_TYPE_STANDARD_GAUGE_RAILTYPE_OHLE]:[TRACK_TYPE_MTRO]]))&gt;0</f>
        <v>1</v>
      </c>
      <c r="AE1036" s="54" t="b" cm="1">
        <f t="array" ref="AE1036">IFERROR(_xlfn.BYROW(TRACK_TYPES[[#This Row],[TRACK_TYPE_STANDARD_GAUGE_RAILTYPE_OHLE]:[TRACK_TYPE_STANDARD_GAUGE_RAILTYPE_NONE]],_xlfn.LAMBDA(_xlpm.r,OR(_xlpm.r))),FALSE)</f>
        <v>0</v>
      </c>
      <c r="AF1036" s="54" t="b" cm="1">
        <f t="array" ref="AF1036">IFERROR(_xlfn.BYROW(TRACK_TYPES[[#This Row],[TRACK_TYPE_NARROW_GAUGE_RAILTYPE_OHLE]:[TRACK_TYPE_NARROW_GAUGE_RAILTYPE_NONE]],_xlfn.LAMBDA(_xlpm.r,OR(_xlpm.r))),FALSE)</f>
        <v>0</v>
      </c>
      <c r="AG1036" s="54" t="b" cm="1">
        <f t="array" ref="AG1036">IFERROR(_xlfn.BYROW(TRACK_TYPES[[#This Row],[TRACK_TYPE_BROAD_GAUGE_RAILTYPE_OHLE]:[TRACK_TYPE_BROAD_GAUGE_RAILTYPE_NONE]],_xlfn.LAMBDA(_xlpm.r,OR(_xlpm.r))),FALSE)</f>
        <v>1</v>
      </c>
      <c r="AH1036" s="5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3702</v>
      </c>
      <c r="B1037" s="45" t="str">
        <f>_xlfn.XLOOKUP(PROPERTIES[[#This Row],[VEHIDCODE]],CONTROL[VEHIDCODE],CONTROL[ENGLISH])</f>
        <v>LTZ TE126</v>
      </c>
      <c r="C1037" s="50"/>
      <c r="D1037" s="50"/>
      <c r="E1037" s="50"/>
      <c r="F1037" s="50"/>
      <c r="G1037" s="50"/>
      <c r="H1037" s="50"/>
      <c r="I1037" s="50"/>
      <c r="J1037" s="52"/>
      <c r="K1037" s="50"/>
      <c r="L1037" s="50"/>
      <c r="M1037" s="50"/>
      <c r="N1037" s="50"/>
      <c r="O1037" s="50"/>
      <c r="P1037" s="50"/>
      <c r="Q1037" s="50"/>
      <c r="R1037" s="52"/>
      <c r="S1037" s="50"/>
      <c r="T1037" s="50"/>
      <c r="U1037" s="50"/>
      <c r="V1037" s="50"/>
      <c r="W1037" s="50"/>
      <c r="X1037" s="50"/>
      <c r="Y1037" s="50"/>
      <c r="Z1037" s="2" t="b">
        <v>1</v>
      </c>
      <c r="AA1037" s="50"/>
      <c r="AB1037" s="50"/>
      <c r="AC1037" s="52"/>
      <c r="AD1037" s="52" t="b">
        <f>LEN(_xlfn.CONCAT(TRACK_TYPES[[#This Row],[TRACK_TYPE_STANDARD_GAUGE_RAILTYPE_OHLE]:[TRACK_TYPE_MTRO]]))&gt;0</f>
        <v>1</v>
      </c>
      <c r="AE1037" s="54" t="b" cm="1">
        <f t="array" ref="AE1037">IFERROR(_xlfn.BYROW(TRACK_TYPES[[#This Row],[TRACK_TYPE_STANDARD_GAUGE_RAILTYPE_OHLE]:[TRACK_TYPE_STANDARD_GAUGE_RAILTYPE_NONE]],_xlfn.LAMBDA(_xlpm.r,OR(_xlpm.r))),FALSE)</f>
        <v>0</v>
      </c>
      <c r="AF1037" s="54" t="b" cm="1">
        <f t="array" ref="AF1037">IFERROR(_xlfn.BYROW(TRACK_TYPES[[#This Row],[TRACK_TYPE_NARROW_GAUGE_RAILTYPE_OHLE]:[TRACK_TYPE_NARROW_GAUGE_RAILTYPE_NONE]],_xlfn.LAMBDA(_xlpm.r,OR(_xlpm.r))),FALSE)</f>
        <v>0</v>
      </c>
      <c r="AG1037" s="54" t="b" cm="1">
        <f t="array" ref="AG1037">IFERROR(_xlfn.BYROW(TRACK_TYPES[[#This Row],[TRACK_TYPE_BROAD_GAUGE_RAILTYPE_OHLE]:[TRACK_TYPE_BROAD_GAUGE_RAILTYPE_NONE]],_xlfn.LAMBDA(_xlpm.r,OR(_xlpm.r))),FALSE)</f>
        <v>1</v>
      </c>
      <c r="AH1037" s="5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3703</v>
      </c>
      <c r="B1038" s="45" t="str">
        <f>_xlfn.XLOOKUP(PROPERTIES[[#This Row],[VEHIDCODE]],CONTROL[VEHIDCODE],CONTROL[ENGLISH])</f>
        <v>LTZ TE10Ut</v>
      </c>
      <c r="C1038" s="50"/>
      <c r="D1038" s="50"/>
      <c r="E1038" s="50"/>
      <c r="F1038" s="50"/>
      <c r="G1038" s="50"/>
      <c r="H1038" s="50"/>
      <c r="I1038" s="50"/>
      <c r="J1038" s="52"/>
      <c r="K1038" s="50"/>
      <c r="L1038" s="50"/>
      <c r="M1038" s="50"/>
      <c r="N1038" s="50"/>
      <c r="O1038" s="50"/>
      <c r="P1038" s="50"/>
      <c r="Q1038" s="50"/>
      <c r="R1038" s="52"/>
      <c r="S1038" s="50"/>
      <c r="T1038" s="50"/>
      <c r="U1038" s="50"/>
      <c r="V1038" s="50"/>
      <c r="W1038" s="50"/>
      <c r="X1038" s="50"/>
      <c r="Y1038" s="50"/>
      <c r="Z1038" s="2" t="b">
        <v>1</v>
      </c>
      <c r="AA1038" s="50"/>
      <c r="AB1038" s="50"/>
      <c r="AC1038" s="52"/>
      <c r="AD1038" s="52" t="b">
        <f>LEN(_xlfn.CONCAT(TRACK_TYPES[[#This Row],[TRACK_TYPE_STANDARD_GAUGE_RAILTYPE_OHLE]:[TRACK_TYPE_MTRO]]))&gt;0</f>
        <v>1</v>
      </c>
      <c r="AE1038" s="54" t="b" cm="1">
        <f t="array" ref="AE1038">IFERROR(_xlfn.BYROW(TRACK_TYPES[[#This Row],[TRACK_TYPE_STANDARD_GAUGE_RAILTYPE_OHLE]:[TRACK_TYPE_STANDARD_GAUGE_RAILTYPE_NONE]],_xlfn.LAMBDA(_xlpm.r,OR(_xlpm.r))),FALSE)</f>
        <v>0</v>
      </c>
      <c r="AF1038" s="54" t="b" cm="1">
        <f t="array" ref="AF1038">IFERROR(_xlfn.BYROW(TRACK_TYPES[[#This Row],[TRACK_TYPE_NARROW_GAUGE_RAILTYPE_OHLE]:[TRACK_TYPE_NARROW_GAUGE_RAILTYPE_NONE]],_xlfn.LAMBDA(_xlpm.r,OR(_xlpm.r))),FALSE)</f>
        <v>0</v>
      </c>
      <c r="AG1038" s="54" t="b" cm="1">
        <f t="array" ref="AG1038">IFERROR(_xlfn.BYROW(TRACK_TYPES[[#This Row],[TRACK_TYPE_BROAD_GAUGE_RAILTYPE_OHLE]:[TRACK_TYPE_BROAD_GAUGE_RAILTYPE_NONE]],_xlfn.LAMBDA(_xlpm.r,OR(_xlpm.r))),FALSE)</f>
        <v>1</v>
      </c>
      <c r="AH1038" s="5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90" priority="79" operator="containsText" text=" ">
      <formula>NOT(ISERROR(SEARCH(" ",A893)))</formula>
    </cfRule>
  </conditionalFormatting>
  <conditionalFormatting sqref="A942:A943">
    <cfRule type="containsText" dxfId="89" priority="77" operator="containsText" text=" ">
      <formula>NOT(ISERROR(SEARCH(" ",A942)))</formula>
    </cfRule>
  </conditionalFormatting>
  <conditionalFormatting sqref="A946:A950">
    <cfRule type="containsText" dxfId="88" priority="73" operator="containsText" text=" ">
      <formula>NOT(ISERROR(SEARCH(" ",A946)))</formula>
    </cfRule>
  </conditionalFormatting>
  <conditionalFormatting sqref="A952:A953">
    <cfRule type="containsText" dxfId="87" priority="71" operator="containsText" text=" ">
      <formula>NOT(ISERROR(SEARCH(" ",A952)))</formula>
    </cfRule>
  </conditionalFormatting>
  <conditionalFormatting sqref="A956:A971">
    <cfRule type="containsText" dxfId="86" priority="55" operator="containsText" text=" ">
      <formula>NOT(ISERROR(SEARCH(" ",A956)))</formula>
    </cfRule>
  </conditionalFormatting>
  <conditionalFormatting sqref="A974:A977">
    <cfRule type="containsText" dxfId="85" priority="51" operator="containsText" text=" ">
      <formula>NOT(ISERROR(SEARCH(" ",A974)))</formula>
    </cfRule>
  </conditionalFormatting>
  <conditionalFormatting sqref="A979:A982">
    <cfRule type="containsText" dxfId="84" priority="47" operator="containsText" text=" ">
      <formula>NOT(ISERROR(SEARCH(" ",A979)))</formula>
    </cfRule>
  </conditionalFormatting>
  <conditionalFormatting sqref="A985:A986">
    <cfRule type="containsText" dxfId="83" priority="45" operator="containsText" text=" ">
      <formula>NOT(ISERROR(SEARCH(" ",A985)))</formula>
    </cfRule>
  </conditionalFormatting>
  <conditionalFormatting sqref="A988:A991">
    <cfRule type="containsText" dxfId="82" priority="41" operator="containsText" text=" ">
      <formula>NOT(ISERROR(SEARCH(" ",A988)))</formula>
    </cfRule>
  </conditionalFormatting>
  <conditionalFormatting sqref="A994:A1029">
    <cfRule type="containsText" dxfId="81" priority="5" operator="containsText" text=" ">
      <formula>NOT(ISERROR(SEARCH(" ",A994)))</formula>
    </cfRule>
  </conditionalFormatting>
  <conditionalFormatting sqref="A1031:A1034">
    <cfRule type="containsText" dxfId="80" priority="3" operator="containsText" text=" ">
      <formula>NOT(ISERROR(SEARCH(" ",A1031)))</formula>
    </cfRule>
  </conditionalFormatting>
  <conditionalFormatting sqref="AD1:AD1048576 AH790:AH1048576">
    <cfRule type="cellIs" dxfId="79" priority="134" operator="equal">
      <formula>FALSE</formula>
    </cfRule>
  </conditionalFormatting>
  <conditionalFormatting sqref="AE1:AG1048576">
    <cfRule type="containsText" dxfId="78" priority="17" operator="containsText" text="FALSE">
      <formula>NOT(ISERROR(SEARCH("FALSE",AE1)))</formula>
    </cfRule>
  </conditionalFormatting>
  <conditionalFormatting sqref="AH1">
    <cfRule type="cellIs" dxfId="77" priority="128" operator="equal">
      <formula>FALSE</formula>
    </cfRule>
  </conditionalFormatting>
  <conditionalFormatting sqref="A1035">
    <cfRule type="containsText" dxfId="42" priority="2" operator="containsText" text=" ">
      <formula>NOT(ISERROR(SEARCH(" ",A1035)))</formula>
    </cfRule>
  </conditionalFormatting>
  <conditionalFormatting sqref="A1036:A1038">
    <cfRule type="containsText" dxfId="2" priority="1" operator="containsText" text=" ">
      <formula>NOT(ISERROR(SEARCH(" ",A1036)))</formula>
    </cfRule>
  </conditionalFormatting>
  <dataValidations count="1">
    <dataValidation type="list" allowBlank="1" showInputMessage="1" showErrorMessage="1" sqref="AM790:AQ1048576 F1006 V979:W994 J1009 K993:O1001 N1003:N1013 V996:V1013 O1003:O1014 V1015 S911:AC911 S913:AC976 C1002:O1002 R1031:R1048576 D450:AC450 C977:AC978 C912:AC912 C979:Q992 C913:Q976 C911:Q911 AF790:AI1048576 C451:AC910 AD2:AD1048576 V1017:V1018 R911:R1021 AA979:AC1048576 Z979:Z1021 X979:Y1023 P993:Q1023 N1015:N1023 S979:U1023 K1003:M1023 O1016:O1023 W996:W1023 V1020:V1023 C1024:Z1024 C2:AC449 Z1025:Z1029 K1025:Q1048576 S1025:Y1048576 R1025:R1029 Z1031:Z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zoomScale="85" zoomScaleNormal="85" workbookViewId="0">
      <pane xSplit="1" ySplit="1" topLeftCell="B1000" activePane="bottomRight" state="frozen"/>
      <selection pane="topRight" activeCell="B1" sqref="B1"/>
      <selection pane="bottomLeft" activeCell="A2" sqref="A2"/>
      <selection pane="bottomRight" activeCell="B1036" sqref="B1036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1967</v>
      </c>
      <c r="E1" s="3" t="s">
        <v>57</v>
      </c>
      <c r="F1" s="3" t="s">
        <v>1752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2730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2731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2732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2733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2734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2735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2736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2737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2738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2739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2740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2741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2742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2743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2744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2745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2746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2747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2748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2749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2750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2751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2752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2753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2754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2755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2756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2757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2758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2759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2760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2761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2762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2763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2764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2765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2766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2767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2768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2769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2770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2771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2772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2773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3537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2774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2775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2776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2777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3554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2778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2779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2780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2781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2782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2783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2784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2785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2786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2787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2788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2789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2790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2791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2792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2793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2794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2795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2796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2797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2798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2799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2800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2801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3533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2802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2803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2804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3556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2805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2806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2807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2808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2809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2810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2811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2812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2813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2814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2815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2816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2817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2818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2819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2820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2821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2822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2823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2824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2825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2826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2827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2828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2829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2830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2831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2832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2833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2834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2835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2836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2837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2838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2839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2840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2841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2842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2843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2844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2845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3538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2846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2847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2848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2849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2850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2851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2852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2853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2854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2855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2856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2857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2858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2859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2860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2861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2862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2863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2864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2865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2866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2867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2868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2869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2870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2871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2872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2873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2874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2875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2876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3558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2877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2878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2879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2880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2881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2882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2883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2884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2885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2886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2887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2888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2889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2890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2891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2892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2893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2894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2895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2896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2897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2898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2899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2900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3522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3523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2911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2912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2913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2914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2915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2916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2917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2918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2919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2920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2921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2922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2923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2924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2925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2926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2927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2928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2929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2930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2931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2932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2933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2934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2935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2936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2937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2938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2939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2940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2941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2942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3525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2943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2944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2945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2946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2947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2948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2949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2950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2951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2952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2953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2955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2956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2957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2958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2959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2960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2961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2962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2963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2964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2965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2966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2967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2968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2969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2970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2971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2972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2973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3534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2974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2975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2976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2977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2978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2979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2980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2981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3553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2982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2983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2984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2985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2986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2987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2988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2989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2990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2991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2992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2993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2994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2995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2996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2997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2998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2999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3000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3001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3002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3003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3004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3005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3006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3007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3008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3009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3010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3011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3012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3013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3014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3015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3016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3017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3018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3019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3020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3021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3022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3023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3024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3025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3026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3027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3028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3029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3030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3031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3032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3033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3034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3035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3036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3037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3038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3039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3040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3041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3042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3043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3044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3045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3046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3047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3048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3049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3050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3051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3052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3053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3054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3055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3056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3057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3058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3059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3060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3061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3062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3063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3064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3065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3066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3067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3068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3069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3070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3071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3072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3073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3074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3075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3076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3077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3078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3079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3080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3081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3082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3083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3084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3085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3086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3087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3088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3089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3090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3091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3092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3093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3094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3095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3096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3097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3098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3099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3100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3101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3102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3103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3104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3105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3106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3107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3108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3109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3110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3111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3112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3113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3114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3115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3116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3117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3118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3119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3120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3121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3122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3123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3124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3125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3126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3127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3128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3129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3130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3131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3132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3133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3134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3135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3136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3137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3138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3139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3140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3539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3141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3142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3143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3144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3145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3146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3147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3148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3149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3150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3151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3152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3153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3154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3155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3156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3157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3158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3159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3160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3161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3162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3163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3164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3165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3166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3167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3168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3169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3170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3171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3172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3173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3174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3175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3176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3177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3178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3179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3180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3181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3182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3183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3184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3185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3186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3187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3188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3189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3190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3191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3192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3193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3194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3195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3196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3197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3198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3199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3200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3201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3202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3203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3204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3205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3206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3207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3208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3209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3210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3211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3212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3213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3214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3215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3216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3217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3218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3219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3220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3221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3222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3223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3224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3225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3226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3227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3228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3229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3230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3231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3232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3233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3234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3235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3236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3237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3238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3239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3240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3241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3242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3243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3244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3245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3246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3247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3248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3249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3250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3251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3252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3253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3254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3255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3256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3257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3258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3259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3260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3527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3261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3262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3263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3264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3265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3266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3267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3268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3269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3270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3271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3272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3273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3274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3275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3276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3277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3278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3279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3280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3281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3282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3283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3284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229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3285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3286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3287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3288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3289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3290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3291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3292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3293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3294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3295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3296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3297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3298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3299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3300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3301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3302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3303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3304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3305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3306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3307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3308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3309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3310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3311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3312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3313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3314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3315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3316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3317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3318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3319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3320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3562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3322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3323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3324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3325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3326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3327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3328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3329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3330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3331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3332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3333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3334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3335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3336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3337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3338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3339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3340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3341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3342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3343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3344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3345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3346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169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179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189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199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209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219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3688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129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139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149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159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3347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3348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3349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3350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3351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3352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3529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3353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3354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3355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3356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3357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3358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3359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3360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1782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1783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1766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1761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1762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1763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1764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1765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1786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3361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3362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3363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3364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3365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3366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3367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3368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3369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3370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3371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3372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3696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3373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3374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3375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3376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3377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3378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3379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3380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3381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3382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3383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3384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3385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3386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3387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3388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3389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3390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3391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3392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3393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3394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3540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3395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3396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3397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3398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3399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3400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3401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3535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3536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3560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3541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3402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3542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3403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3404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3405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3406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3407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3410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3543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3411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3412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3413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3414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3415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3416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3417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3418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3419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3421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3422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3423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3424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3425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3426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3427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3428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3429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3430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3431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3432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3433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3434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3435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3436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3438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3439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3440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3441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3442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3443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3444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3445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3446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3447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3448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1896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1898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1899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1900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1903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1904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1907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1908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1910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1912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1913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1915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1917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1919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1920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1924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1926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1927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1929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1931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1932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1940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1941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1943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3449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3321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3450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3451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3452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3453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3454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3455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3456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3457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3458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3459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3460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3461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3462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3463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3464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3465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3466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3467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3469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3470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3561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3471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3472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3473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3474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3475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1980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1981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3476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3477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3478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3479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3480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3481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3482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3483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3484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3485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3486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3487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3488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3489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3490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3491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3492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3493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3494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3495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3496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3497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3498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3499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3500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3501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3502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3503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3504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3505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3506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3507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3508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3509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3510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3511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3512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3513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3514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3515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3516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3517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3518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3519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3520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3521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3571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3563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3575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3578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3583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3576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3586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 t="s">
        <v>3627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8" s="7">
        <v>0</v>
      </c>
      <c r="I1018" t="s">
        <v>78</v>
      </c>
    </row>
    <row r="1019" spans="1:9">
      <c r="A1019" s="2" t="s">
        <v>3644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19" s="7">
        <v>0</v>
      </c>
      <c r="I1019" t="s">
        <v>78</v>
      </c>
    </row>
    <row r="1020" spans="1:9">
      <c r="A1020" s="2" t="s">
        <v>3647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0" s="7">
        <v>0</v>
      </c>
      <c r="I1020" t="s">
        <v>78</v>
      </c>
    </row>
    <row r="1021" spans="1:9">
      <c r="A1021" s="2" t="s">
        <v>3657</v>
      </c>
      <c r="B1021" t="b">
        <v>1</v>
      </c>
      <c r="C10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1" s="2" t="b">
        <v>0</v>
      </c>
      <c r="E1021" s="2" t="b">
        <v>0</v>
      </c>
      <c r="F1021" s="2" t="b">
        <v>0</v>
      </c>
      <c r="G10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1" s="7">
        <v>0</v>
      </c>
      <c r="I1021" t="s">
        <v>78</v>
      </c>
    </row>
    <row r="1022" spans="1:9">
      <c r="A1022" s="2" t="s">
        <v>3662</v>
      </c>
      <c r="B1022" t="b">
        <v>1</v>
      </c>
      <c r="C10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2" s="2" t="b">
        <v>0</v>
      </c>
      <c r="E1022" s="2" t="b">
        <v>0</v>
      </c>
      <c r="F1022" s="2" t="b">
        <v>0</v>
      </c>
      <c r="G10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2" s="7">
        <v>0</v>
      </c>
      <c r="I1022" t="s">
        <v>78</v>
      </c>
    </row>
    <row r="1023" spans="1:9">
      <c r="A1023" s="2" t="s">
        <v>3661</v>
      </c>
      <c r="B1023" t="b">
        <v>1</v>
      </c>
      <c r="C10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3" s="2" t="b">
        <v>0</v>
      </c>
      <c r="E1023" s="2" t="b">
        <v>0</v>
      </c>
      <c r="F1023" s="2" t="b">
        <v>0</v>
      </c>
      <c r="G10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3" s="7">
        <v>0</v>
      </c>
      <c r="I1023" t="s">
        <v>78</v>
      </c>
    </row>
    <row r="1024" spans="1:9">
      <c r="A1024" s="2" t="s">
        <v>3668</v>
      </c>
      <c r="B1024" t="b">
        <v>1</v>
      </c>
      <c r="C10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4" s="2" t="b">
        <v>0</v>
      </c>
      <c r="E1024" s="2" t="b">
        <v>0</v>
      </c>
      <c r="F1024" s="2" t="b">
        <v>1</v>
      </c>
      <c r="G10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4" s="7">
        <v>0</v>
      </c>
      <c r="I1024" t="s">
        <v>78</v>
      </c>
    </row>
    <row r="1025" spans="1:9">
      <c r="A1025" s="2" t="s">
        <v>3670</v>
      </c>
      <c r="B1025" t="b">
        <v>1</v>
      </c>
      <c r="C10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5" s="2" t="b">
        <v>0</v>
      </c>
      <c r="E1025" s="2" t="b">
        <v>0</v>
      </c>
      <c r="F1025" s="2" t="b">
        <v>0</v>
      </c>
      <c r="G10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5" s="7">
        <v>0</v>
      </c>
      <c r="I1025" t="s">
        <v>78</v>
      </c>
    </row>
    <row r="1026" spans="1:9">
      <c r="A1026" s="2" t="s">
        <v>3673</v>
      </c>
      <c r="B1026" t="b">
        <v>1</v>
      </c>
      <c r="C10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6" s="2" t="b">
        <v>0</v>
      </c>
      <c r="E1026" s="2" t="b">
        <v>0</v>
      </c>
      <c r="F1026" s="2" t="b">
        <v>0</v>
      </c>
      <c r="G10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6" s="7">
        <v>0</v>
      </c>
      <c r="I1026" t="s">
        <v>78</v>
      </c>
    </row>
    <row r="1027" spans="1:9">
      <c r="A1027" s="2" t="s">
        <v>3678</v>
      </c>
      <c r="B1027" t="b">
        <v>1</v>
      </c>
      <c r="C10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7" s="2" t="b">
        <v>0</v>
      </c>
      <c r="E1027" s="2" t="b">
        <v>0</v>
      </c>
      <c r="F1027" s="2" t="b">
        <v>0</v>
      </c>
      <c r="G10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7" s="7">
        <v>0</v>
      </c>
      <c r="I1027" t="s">
        <v>78</v>
      </c>
    </row>
    <row r="1028" spans="1:9">
      <c r="A1028" s="2" t="s">
        <v>3679</v>
      </c>
      <c r="B1028" t="b">
        <v>1</v>
      </c>
      <c r="C10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8" s="2" t="b">
        <v>0</v>
      </c>
      <c r="E1028" s="2" t="b">
        <v>0</v>
      </c>
      <c r="F1028" s="2" t="b">
        <v>0</v>
      </c>
      <c r="G10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8" s="7">
        <v>0</v>
      </c>
      <c r="I1028" t="s">
        <v>78</v>
      </c>
    </row>
    <row r="1029" spans="1:9">
      <c r="A1029" s="2" t="s">
        <v>3683</v>
      </c>
      <c r="B1029" t="b">
        <v>1</v>
      </c>
      <c r="C10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9" s="2" t="b">
        <v>0</v>
      </c>
      <c r="E1029" s="2" t="b">
        <v>0</v>
      </c>
      <c r="F1029" s="2" t="b">
        <v>0</v>
      </c>
      <c r="G10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9" s="7">
        <v>0</v>
      </c>
      <c r="I1029" t="s">
        <v>78</v>
      </c>
    </row>
    <row r="1030" spans="1:9">
      <c r="A1030" s="2" t="s">
        <v>3685</v>
      </c>
      <c r="B1030" t="b">
        <v>1</v>
      </c>
      <c r="C10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0" s="2" t="b">
        <v>0</v>
      </c>
      <c r="E1030" s="2" t="b">
        <v>0</v>
      </c>
      <c r="F1030" s="2" t="b">
        <v>0</v>
      </c>
      <c r="G10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0" s="7">
        <v>0</v>
      </c>
      <c r="I1030" t="s">
        <v>78</v>
      </c>
    </row>
    <row r="1031" spans="1:9">
      <c r="A1031" s="2" t="s">
        <v>3690</v>
      </c>
      <c r="B1031" t="b">
        <v>1</v>
      </c>
      <c r="C10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1" s="2" t="b">
        <v>0</v>
      </c>
      <c r="E1031" s="2" t="b">
        <v>0</v>
      </c>
      <c r="F1031" s="2" t="b">
        <v>0</v>
      </c>
      <c r="G10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1" s="7">
        <v>0</v>
      </c>
      <c r="I1031" t="s">
        <v>78</v>
      </c>
    </row>
    <row r="1032" spans="1:9">
      <c r="A1032" s="2" t="s">
        <v>3691</v>
      </c>
      <c r="B1032" t="b">
        <v>1</v>
      </c>
      <c r="C10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2" s="2" t="b">
        <v>0</v>
      </c>
      <c r="E1032" s="2" t="b">
        <v>0</v>
      </c>
      <c r="F1032" s="2" t="b">
        <v>0</v>
      </c>
      <c r="G10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2" s="7">
        <v>0</v>
      </c>
      <c r="I1032" t="s">
        <v>78</v>
      </c>
    </row>
    <row r="1033" spans="1:9">
      <c r="A1033" s="2" t="s">
        <v>3693</v>
      </c>
      <c r="B1033" t="b">
        <v>1</v>
      </c>
      <c r="C10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3" s="2" t="b">
        <v>0</v>
      </c>
      <c r="E1033" s="2" t="b">
        <v>0</v>
      </c>
      <c r="F1033" s="2" t="b">
        <v>0</v>
      </c>
      <c r="G10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3" s="7">
        <v>0</v>
      </c>
      <c r="I1033" t="s">
        <v>78</v>
      </c>
    </row>
    <row r="1034" spans="1:9">
      <c r="A1034" s="2" t="s">
        <v>3692</v>
      </c>
      <c r="B1034" t="b">
        <v>1</v>
      </c>
      <c r="C10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4" s="2" t="b">
        <v>0</v>
      </c>
      <c r="E1034" s="2" t="b">
        <v>0</v>
      </c>
      <c r="F1034" s="2" t="b">
        <v>0</v>
      </c>
      <c r="G10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4" s="7">
        <v>0</v>
      </c>
      <c r="I1034" t="s">
        <v>78</v>
      </c>
    </row>
    <row r="1035" spans="1:9">
      <c r="A1035" s="2" t="s">
        <v>3699</v>
      </c>
      <c r="B1035" t="b">
        <v>1</v>
      </c>
      <c r="C10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5" s="2" t="b">
        <v>0</v>
      </c>
      <c r="E1035" s="2" t="b">
        <v>0</v>
      </c>
      <c r="F1035" s="2" t="b">
        <v>1</v>
      </c>
      <c r="G10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5" s="7">
        <v>0</v>
      </c>
      <c r="I1035" t="s">
        <v>78</v>
      </c>
    </row>
    <row r="1036" spans="1:9">
      <c r="A1036" s="2" t="s">
        <v>3701</v>
      </c>
      <c r="B1036" t="b">
        <v>1</v>
      </c>
      <c r="C10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6" s="2" t="b">
        <v>0</v>
      </c>
      <c r="E1036" s="2" t="b">
        <v>0</v>
      </c>
      <c r="F1036" s="2" t="b">
        <v>0</v>
      </c>
      <c r="G10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6" s="7">
        <v>0</v>
      </c>
      <c r="I1036" t="s">
        <v>78</v>
      </c>
    </row>
    <row r="1037" spans="1:9">
      <c r="A1037" s="2" t="s">
        <v>3702</v>
      </c>
      <c r="B1037" t="b">
        <v>1</v>
      </c>
      <c r="C10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7" s="2" t="b">
        <v>0</v>
      </c>
      <c r="E1037" s="2" t="b">
        <v>0</v>
      </c>
      <c r="F1037" s="2" t="b">
        <v>0</v>
      </c>
      <c r="G10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7" s="7">
        <v>0</v>
      </c>
      <c r="I1037" t="s">
        <v>78</v>
      </c>
    </row>
    <row r="1038" spans="1:9">
      <c r="A1038" s="2" t="s">
        <v>3703</v>
      </c>
      <c r="B1038" t="b">
        <v>1</v>
      </c>
      <c r="C10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8" s="2" t="b">
        <v>0</v>
      </c>
      <c r="E1038" s="2" t="b">
        <v>0</v>
      </c>
      <c r="F1038" s="2" t="b">
        <v>0</v>
      </c>
      <c r="G10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8" s="7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7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7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7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7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7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7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</sheetData>
  <conditionalFormatting sqref="A893:A940">
    <cfRule type="containsText" dxfId="76" priority="79" operator="containsText" text=" ">
      <formula>NOT(ISERROR(SEARCH(" ",A893)))</formula>
    </cfRule>
  </conditionalFormatting>
  <conditionalFormatting sqref="A942:A943">
    <cfRule type="containsText" dxfId="75" priority="77" operator="containsText" text=" ">
      <formula>NOT(ISERROR(SEARCH(" ",A942)))</formula>
    </cfRule>
  </conditionalFormatting>
  <conditionalFormatting sqref="A946:A950">
    <cfRule type="containsText" dxfId="74" priority="74" operator="containsText" text=" ">
      <formula>NOT(ISERROR(SEARCH(" ",A946)))</formula>
    </cfRule>
  </conditionalFormatting>
  <conditionalFormatting sqref="A952:A953">
    <cfRule type="containsText" dxfId="73" priority="71" operator="containsText" text=" ">
      <formula>NOT(ISERROR(SEARCH(" ",A952)))</formula>
    </cfRule>
  </conditionalFormatting>
  <conditionalFormatting sqref="A956:A971">
    <cfRule type="containsText" dxfId="72" priority="54" operator="containsText" text=" ">
      <formula>NOT(ISERROR(SEARCH(" ",A956)))</formula>
    </cfRule>
  </conditionalFormatting>
  <conditionalFormatting sqref="A974:A977">
    <cfRule type="containsText" dxfId="71" priority="50" operator="containsText" text=" ">
      <formula>NOT(ISERROR(SEARCH(" ",A974)))</formula>
    </cfRule>
  </conditionalFormatting>
  <conditionalFormatting sqref="A979:A982">
    <cfRule type="containsText" dxfId="70" priority="46" operator="containsText" text=" ">
      <formula>NOT(ISERROR(SEARCH(" ",A979)))</formula>
    </cfRule>
  </conditionalFormatting>
  <conditionalFormatting sqref="A985:A986">
    <cfRule type="containsText" dxfId="69" priority="44" operator="containsText" text=" ">
      <formula>NOT(ISERROR(SEARCH(" ",A985)))</formula>
    </cfRule>
  </conditionalFormatting>
  <conditionalFormatting sqref="A988:A991">
    <cfRule type="containsText" dxfId="68" priority="40" operator="containsText" text=" ">
      <formula>NOT(ISERROR(SEARCH(" ",A988)))</formula>
    </cfRule>
  </conditionalFormatting>
  <conditionalFormatting sqref="A994:A1029">
    <cfRule type="containsText" dxfId="67" priority="5" operator="containsText" text=" ">
      <formula>NOT(ISERROR(SEARCH(" ",A994)))</formula>
    </cfRule>
  </conditionalFormatting>
  <conditionalFormatting sqref="A1031:A1034">
    <cfRule type="containsText" dxfId="66" priority="3" operator="containsText" text=" ">
      <formula>NOT(ISERROR(SEARCH(" ",A1031)))</formula>
    </cfRule>
  </conditionalFormatting>
  <conditionalFormatting sqref="D1 B2:F1058">
    <cfRule type="cellIs" dxfId="65" priority="73" operator="equal">
      <formula>FALSE</formula>
    </cfRule>
  </conditionalFormatting>
  <conditionalFormatting sqref="E1:F1">
    <cfRule type="cellIs" dxfId="64" priority="129" operator="equal">
      <formula>FALSE</formula>
    </cfRule>
  </conditionalFormatting>
  <conditionalFormatting sqref="A1035">
    <cfRule type="containsText" dxfId="41" priority="2" operator="containsText" text=" ">
      <formula>NOT(ISERROR(SEARCH(" ",A1035)))</formula>
    </cfRule>
  </conditionalFormatting>
  <conditionalFormatting sqref="A1036:A1038">
    <cfRule type="containsText" dxfId="1" priority="1" operator="containsText" text=" ">
      <formula>NOT(ISERROR(SEARCH(" ",A1036)))</formula>
    </cfRule>
  </conditionalFormatting>
  <dataValidations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zoomScaleNormal="100" workbookViewId="0">
      <pane xSplit="1" ySplit="1" topLeftCell="B1036" activePane="bottomRight" state="frozen"/>
      <selection activeCell="Q19" sqref="Q19"/>
      <selection pane="topRight" activeCell="Q19" sqref="Q19"/>
      <selection pane="bottomLeft" activeCell="Q19" sqref="Q19"/>
      <selection pane="bottomRight" activeCell="C1037" sqref="C1037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560</v>
      </c>
      <c r="C1" s="1" t="s">
        <v>532</v>
      </c>
      <c r="D1" s="1" t="s">
        <v>542</v>
      </c>
    </row>
    <row r="2" spans="1:11">
      <c r="A2" t="s">
        <v>80</v>
      </c>
      <c r="B2" t="s">
        <v>561</v>
      </c>
      <c r="C2" t="s">
        <v>534</v>
      </c>
      <c r="D2" t="s">
        <v>548</v>
      </c>
      <c r="K2"/>
    </row>
    <row r="3" spans="1:11">
      <c r="A3" t="s">
        <v>81</v>
      </c>
      <c r="B3" t="s">
        <v>561</v>
      </c>
      <c r="C3" t="s">
        <v>534</v>
      </c>
      <c r="D3" t="s">
        <v>548</v>
      </c>
      <c r="K3"/>
    </row>
    <row r="4" spans="1:11">
      <c r="A4" t="s">
        <v>2730</v>
      </c>
      <c r="B4" t="s">
        <v>561</v>
      </c>
      <c r="C4" t="s">
        <v>534</v>
      </c>
      <c r="D4" t="s">
        <v>544</v>
      </c>
      <c r="K4"/>
    </row>
    <row r="5" spans="1:11">
      <c r="A5" t="s">
        <v>2731</v>
      </c>
      <c r="B5" t="s">
        <v>561</v>
      </c>
      <c r="C5" t="s">
        <v>541</v>
      </c>
      <c r="D5" t="s">
        <v>544</v>
      </c>
      <c r="K5"/>
    </row>
    <row r="6" spans="1:11">
      <c r="A6" t="s">
        <v>2732</v>
      </c>
      <c r="B6" t="s">
        <v>561</v>
      </c>
      <c r="C6" t="s">
        <v>541</v>
      </c>
      <c r="D6" t="s">
        <v>544</v>
      </c>
      <c r="K6"/>
    </row>
    <row r="7" spans="1:11">
      <c r="A7" t="s">
        <v>2733</v>
      </c>
      <c r="B7" t="s">
        <v>561</v>
      </c>
      <c r="C7" t="s">
        <v>541</v>
      </c>
      <c r="D7" t="s">
        <v>544</v>
      </c>
      <c r="K7"/>
    </row>
    <row r="8" spans="1:11">
      <c r="A8" t="s">
        <v>2734</v>
      </c>
      <c r="B8" t="s">
        <v>561</v>
      </c>
      <c r="C8" t="s">
        <v>534</v>
      </c>
      <c r="D8" t="s">
        <v>544</v>
      </c>
      <c r="K8"/>
    </row>
    <row r="9" spans="1:11">
      <c r="A9" t="s">
        <v>2735</v>
      </c>
      <c r="B9" t="s">
        <v>561</v>
      </c>
      <c r="C9" t="s">
        <v>536</v>
      </c>
      <c r="D9" t="s">
        <v>544</v>
      </c>
      <c r="K9"/>
    </row>
    <row r="10" spans="1:11">
      <c r="A10" t="s">
        <v>2736</v>
      </c>
      <c r="B10" t="s">
        <v>561</v>
      </c>
      <c r="C10" t="s">
        <v>541</v>
      </c>
      <c r="D10" t="s">
        <v>544</v>
      </c>
      <c r="K10"/>
    </row>
    <row r="11" spans="1:11">
      <c r="A11" t="s">
        <v>2737</v>
      </c>
      <c r="B11" t="s">
        <v>561</v>
      </c>
      <c r="C11" t="s">
        <v>541</v>
      </c>
      <c r="D11" t="s">
        <v>544</v>
      </c>
      <c r="K11"/>
    </row>
    <row r="12" spans="1:11">
      <c r="A12" t="s">
        <v>2738</v>
      </c>
      <c r="B12" t="s">
        <v>561</v>
      </c>
      <c r="C12" t="s">
        <v>534</v>
      </c>
      <c r="D12" t="s">
        <v>544</v>
      </c>
      <c r="K12"/>
    </row>
    <row r="13" spans="1:11">
      <c r="A13" t="s">
        <v>2739</v>
      </c>
      <c r="B13" t="s">
        <v>561</v>
      </c>
      <c r="C13" t="s">
        <v>534</v>
      </c>
      <c r="D13" t="s">
        <v>544</v>
      </c>
      <c r="K13"/>
    </row>
    <row r="14" spans="1:11">
      <c r="A14" t="s">
        <v>2740</v>
      </c>
      <c r="B14" t="s">
        <v>561</v>
      </c>
      <c r="C14" t="s">
        <v>534</v>
      </c>
      <c r="D14" t="s">
        <v>544</v>
      </c>
      <c r="K14"/>
    </row>
    <row r="15" spans="1:11">
      <c r="A15" t="s">
        <v>2741</v>
      </c>
      <c r="B15" t="s">
        <v>561</v>
      </c>
      <c r="C15" t="s">
        <v>534</v>
      </c>
      <c r="D15" t="s">
        <v>544</v>
      </c>
      <c r="K15"/>
    </row>
    <row r="16" spans="1:11">
      <c r="A16" t="s">
        <v>2742</v>
      </c>
      <c r="B16" t="s">
        <v>561</v>
      </c>
      <c r="C16" t="s">
        <v>534</v>
      </c>
      <c r="D16" t="s">
        <v>544</v>
      </c>
      <c r="K16"/>
    </row>
    <row r="17" spans="1:11">
      <c r="A17" t="s">
        <v>2743</v>
      </c>
      <c r="B17" t="s">
        <v>561</v>
      </c>
      <c r="C17" t="s">
        <v>534</v>
      </c>
      <c r="D17" t="s">
        <v>544</v>
      </c>
      <c r="K17"/>
    </row>
    <row r="18" spans="1:11">
      <c r="A18" t="s">
        <v>2744</v>
      </c>
      <c r="B18" t="s">
        <v>561</v>
      </c>
      <c r="C18" t="s">
        <v>534</v>
      </c>
      <c r="D18" t="s">
        <v>544</v>
      </c>
      <c r="K18"/>
    </row>
    <row r="19" spans="1:11">
      <c r="A19" t="s">
        <v>2745</v>
      </c>
      <c r="B19" t="s">
        <v>561</v>
      </c>
      <c r="C19" t="s">
        <v>534</v>
      </c>
      <c r="D19" t="s">
        <v>544</v>
      </c>
      <c r="K19"/>
    </row>
    <row r="20" spans="1:11">
      <c r="A20" t="s">
        <v>2746</v>
      </c>
      <c r="B20" t="s">
        <v>561</v>
      </c>
      <c r="C20" t="s">
        <v>534</v>
      </c>
      <c r="D20" t="s">
        <v>544</v>
      </c>
      <c r="K20"/>
    </row>
    <row r="21" spans="1:11">
      <c r="A21" t="s">
        <v>2747</v>
      </c>
      <c r="B21" t="s">
        <v>561</v>
      </c>
      <c r="C21" t="s">
        <v>534</v>
      </c>
      <c r="D21" t="s">
        <v>544</v>
      </c>
      <c r="K21"/>
    </row>
    <row r="22" spans="1:11">
      <c r="A22" t="s">
        <v>2748</v>
      </c>
      <c r="B22" t="s">
        <v>561</v>
      </c>
      <c r="C22" t="s">
        <v>534</v>
      </c>
      <c r="D22" t="s">
        <v>544</v>
      </c>
      <c r="K22"/>
    </row>
    <row r="23" spans="1:11">
      <c r="A23" t="s">
        <v>2749</v>
      </c>
      <c r="B23" t="s">
        <v>561</v>
      </c>
      <c r="C23" t="s">
        <v>534</v>
      </c>
      <c r="D23" t="s">
        <v>544</v>
      </c>
      <c r="K23"/>
    </row>
    <row r="24" spans="1:11">
      <c r="A24" t="s">
        <v>2750</v>
      </c>
      <c r="B24" t="s">
        <v>561</v>
      </c>
      <c r="C24" t="s">
        <v>534</v>
      </c>
      <c r="D24" t="s">
        <v>544</v>
      </c>
      <c r="K24"/>
    </row>
    <row r="25" spans="1:11">
      <c r="A25" t="s">
        <v>2751</v>
      </c>
      <c r="B25" t="s">
        <v>561</v>
      </c>
      <c r="C25" t="s">
        <v>534</v>
      </c>
      <c r="D25" t="s">
        <v>544</v>
      </c>
      <c r="K25"/>
    </row>
    <row r="26" spans="1:11">
      <c r="A26" t="s">
        <v>2752</v>
      </c>
      <c r="B26" t="s">
        <v>561</v>
      </c>
      <c r="C26" t="s">
        <v>534</v>
      </c>
      <c r="D26" t="s">
        <v>544</v>
      </c>
      <c r="K26"/>
    </row>
    <row r="27" spans="1:11">
      <c r="A27" t="s">
        <v>2753</v>
      </c>
      <c r="B27" t="s">
        <v>561</v>
      </c>
      <c r="C27" t="s">
        <v>534</v>
      </c>
      <c r="D27" t="s">
        <v>544</v>
      </c>
      <c r="K27"/>
    </row>
    <row r="28" spans="1:11">
      <c r="A28" t="s">
        <v>2754</v>
      </c>
      <c r="B28" t="s">
        <v>561</v>
      </c>
      <c r="C28" t="s">
        <v>534</v>
      </c>
      <c r="D28" t="s">
        <v>544</v>
      </c>
      <c r="K28"/>
    </row>
    <row r="29" spans="1:11">
      <c r="A29" t="s">
        <v>2755</v>
      </c>
      <c r="B29" t="s">
        <v>561</v>
      </c>
      <c r="C29" t="s">
        <v>534</v>
      </c>
      <c r="D29" t="s">
        <v>544</v>
      </c>
      <c r="K29"/>
    </row>
    <row r="30" spans="1:11">
      <c r="A30" t="s">
        <v>2756</v>
      </c>
      <c r="B30" t="s">
        <v>561</v>
      </c>
      <c r="C30" t="s">
        <v>537</v>
      </c>
      <c r="D30" t="s">
        <v>543</v>
      </c>
      <c r="K30"/>
    </row>
    <row r="31" spans="1:11">
      <c r="A31" t="s">
        <v>2757</v>
      </c>
      <c r="B31" t="s">
        <v>561</v>
      </c>
      <c r="C31" t="s">
        <v>534</v>
      </c>
      <c r="D31" t="s">
        <v>544</v>
      </c>
      <c r="K31"/>
    </row>
    <row r="32" spans="1:11">
      <c r="A32" t="s">
        <v>2758</v>
      </c>
      <c r="B32" t="s">
        <v>561</v>
      </c>
      <c r="C32" t="s">
        <v>534</v>
      </c>
      <c r="D32" t="s">
        <v>544</v>
      </c>
      <c r="K32"/>
    </row>
    <row r="33" spans="1:11">
      <c r="A33" t="s">
        <v>2759</v>
      </c>
      <c r="B33" t="s">
        <v>561</v>
      </c>
      <c r="C33" t="s">
        <v>534</v>
      </c>
      <c r="D33" t="s">
        <v>544</v>
      </c>
      <c r="K33"/>
    </row>
    <row r="34" spans="1:11">
      <c r="A34" t="s">
        <v>2760</v>
      </c>
      <c r="B34" t="s">
        <v>561</v>
      </c>
      <c r="C34" t="s">
        <v>534</v>
      </c>
      <c r="D34" t="s">
        <v>544</v>
      </c>
      <c r="K34"/>
    </row>
    <row r="35" spans="1:11">
      <c r="A35" t="s">
        <v>2761</v>
      </c>
      <c r="B35" t="s">
        <v>561</v>
      </c>
      <c r="C35" t="s">
        <v>541</v>
      </c>
      <c r="D35" t="s">
        <v>544</v>
      </c>
      <c r="K35"/>
    </row>
    <row r="36" spans="1:11">
      <c r="A36" t="s">
        <v>2762</v>
      </c>
      <c r="B36" t="s">
        <v>561</v>
      </c>
      <c r="C36" t="s">
        <v>534</v>
      </c>
      <c r="D36" t="s">
        <v>544</v>
      </c>
      <c r="K36"/>
    </row>
    <row r="37" spans="1:11">
      <c r="A37" t="s">
        <v>2763</v>
      </c>
      <c r="B37" t="s">
        <v>561</v>
      </c>
      <c r="C37" t="s">
        <v>534</v>
      </c>
      <c r="D37" t="s">
        <v>544</v>
      </c>
      <c r="K37"/>
    </row>
    <row r="38" spans="1:11">
      <c r="A38" t="s">
        <v>2764</v>
      </c>
      <c r="B38" t="s">
        <v>561</v>
      </c>
      <c r="C38" t="s">
        <v>534</v>
      </c>
      <c r="D38" t="s">
        <v>544</v>
      </c>
      <c r="K38"/>
    </row>
    <row r="39" spans="1:11">
      <c r="A39" t="s">
        <v>2765</v>
      </c>
      <c r="B39" t="s">
        <v>561</v>
      </c>
      <c r="C39" t="s">
        <v>534</v>
      </c>
      <c r="D39" t="s">
        <v>544</v>
      </c>
      <c r="K39"/>
    </row>
    <row r="40" spans="1:11">
      <c r="A40" t="s">
        <v>2766</v>
      </c>
      <c r="B40" t="s">
        <v>561</v>
      </c>
      <c r="C40" t="s">
        <v>534</v>
      </c>
      <c r="D40" t="s">
        <v>544</v>
      </c>
      <c r="K40"/>
    </row>
    <row r="41" spans="1:11">
      <c r="A41" t="s">
        <v>2767</v>
      </c>
      <c r="B41" t="s">
        <v>561</v>
      </c>
      <c r="C41" t="s">
        <v>534</v>
      </c>
      <c r="D41" t="s">
        <v>544</v>
      </c>
      <c r="K41"/>
    </row>
    <row r="42" spans="1:11">
      <c r="A42" t="s">
        <v>2768</v>
      </c>
      <c r="B42" t="s">
        <v>561</v>
      </c>
      <c r="C42" t="s">
        <v>534</v>
      </c>
      <c r="D42" t="s">
        <v>544</v>
      </c>
      <c r="K42"/>
    </row>
    <row r="43" spans="1:11">
      <c r="A43" t="s">
        <v>2769</v>
      </c>
      <c r="B43" t="s">
        <v>561</v>
      </c>
      <c r="C43" t="s">
        <v>534</v>
      </c>
      <c r="D43" t="s">
        <v>544</v>
      </c>
      <c r="K43"/>
    </row>
    <row r="44" spans="1:11">
      <c r="A44" t="s">
        <v>2770</v>
      </c>
      <c r="B44" t="s">
        <v>561</v>
      </c>
      <c r="C44" t="s">
        <v>534</v>
      </c>
      <c r="D44" t="s">
        <v>544</v>
      </c>
      <c r="K44"/>
    </row>
    <row r="45" spans="1:11">
      <c r="A45" t="s">
        <v>2771</v>
      </c>
      <c r="B45" t="s">
        <v>561</v>
      </c>
      <c r="C45" t="s">
        <v>534</v>
      </c>
      <c r="D45" t="s">
        <v>544</v>
      </c>
      <c r="K45"/>
    </row>
    <row r="46" spans="1:11">
      <c r="A46" t="s">
        <v>2772</v>
      </c>
      <c r="B46" t="s">
        <v>561</v>
      </c>
      <c r="C46" t="s">
        <v>534</v>
      </c>
      <c r="D46" t="s">
        <v>544</v>
      </c>
      <c r="K46"/>
    </row>
    <row r="47" spans="1:11">
      <c r="A47" t="s">
        <v>2773</v>
      </c>
      <c r="B47" t="s">
        <v>561</v>
      </c>
      <c r="C47" t="s">
        <v>534</v>
      </c>
      <c r="D47" t="s">
        <v>544</v>
      </c>
      <c r="K47"/>
    </row>
    <row r="48" spans="1:11">
      <c r="A48" t="s">
        <v>3537</v>
      </c>
      <c r="B48" t="s">
        <v>561</v>
      </c>
      <c r="C48" t="s">
        <v>534</v>
      </c>
      <c r="D48" t="s">
        <v>544</v>
      </c>
      <c r="K48"/>
    </row>
    <row r="49" spans="1:11">
      <c r="A49" t="s">
        <v>2774</v>
      </c>
      <c r="B49" t="s">
        <v>561</v>
      </c>
      <c r="C49" t="s">
        <v>534</v>
      </c>
      <c r="D49" t="s">
        <v>544</v>
      </c>
      <c r="K49"/>
    </row>
    <row r="50" spans="1:11">
      <c r="A50" t="s">
        <v>2775</v>
      </c>
      <c r="B50" t="s">
        <v>561</v>
      </c>
      <c r="C50" t="s">
        <v>534</v>
      </c>
      <c r="D50" t="s">
        <v>544</v>
      </c>
      <c r="K50"/>
    </row>
    <row r="51" spans="1:11">
      <c r="A51" t="s">
        <v>2776</v>
      </c>
      <c r="B51" t="s">
        <v>561</v>
      </c>
      <c r="C51" t="s">
        <v>534</v>
      </c>
      <c r="D51" t="s">
        <v>544</v>
      </c>
      <c r="K51"/>
    </row>
    <row r="52" spans="1:11">
      <c r="A52" t="s">
        <v>2777</v>
      </c>
      <c r="B52" t="s">
        <v>561</v>
      </c>
      <c r="C52" t="s">
        <v>534</v>
      </c>
      <c r="D52" t="s">
        <v>544</v>
      </c>
      <c r="K52"/>
    </row>
    <row r="53" spans="1:11">
      <c r="A53" t="s">
        <v>3554</v>
      </c>
      <c r="B53" t="s">
        <v>561</v>
      </c>
      <c r="C53" t="s">
        <v>534</v>
      </c>
      <c r="D53" t="s">
        <v>544</v>
      </c>
      <c r="K53"/>
    </row>
    <row r="54" spans="1:11">
      <c r="A54" t="s">
        <v>2778</v>
      </c>
      <c r="B54" t="s">
        <v>561</v>
      </c>
      <c r="C54" t="s">
        <v>534</v>
      </c>
      <c r="D54" t="s">
        <v>544</v>
      </c>
      <c r="K54"/>
    </row>
    <row r="55" spans="1:11">
      <c r="A55" t="s">
        <v>2779</v>
      </c>
      <c r="B55" t="s">
        <v>561</v>
      </c>
      <c r="C55" t="s">
        <v>534</v>
      </c>
      <c r="D55" t="s">
        <v>544</v>
      </c>
      <c r="K55"/>
    </row>
    <row r="56" spans="1:11">
      <c r="A56" t="s">
        <v>2780</v>
      </c>
      <c r="B56" t="s">
        <v>561</v>
      </c>
      <c r="C56" t="s">
        <v>534</v>
      </c>
      <c r="D56" t="s">
        <v>544</v>
      </c>
      <c r="K56"/>
    </row>
    <row r="57" spans="1:11">
      <c r="A57" t="s">
        <v>2781</v>
      </c>
      <c r="B57" t="s">
        <v>561</v>
      </c>
      <c r="C57" t="s">
        <v>534</v>
      </c>
      <c r="D57" t="s">
        <v>544</v>
      </c>
      <c r="K57"/>
    </row>
    <row r="58" spans="1:11">
      <c r="A58" t="s">
        <v>2782</v>
      </c>
      <c r="B58" t="s">
        <v>561</v>
      </c>
      <c r="C58" t="s">
        <v>534</v>
      </c>
      <c r="D58" t="s">
        <v>544</v>
      </c>
      <c r="K58"/>
    </row>
    <row r="59" spans="1:11">
      <c r="A59" t="s">
        <v>2783</v>
      </c>
      <c r="B59" t="s">
        <v>561</v>
      </c>
      <c r="C59" t="s">
        <v>534</v>
      </c>
      <c r="D59" t="s">
        <v>544</v>
      </c>
      <c r="K59"/>
    </row>
    <row r="60" spans="1:11">
      <c r="A60" t="s">
        <v>2784</v>
      </c>
      <c r="B60" t="s">
        <v>561</v>
      </c>
      <c r="C60" t="s">
        <v>534</v>
      </c>
      <c r="D60" t="s">
        <v>544</v>
      </c>
      <c r="K60"/>
    </row>
    <row r="61" spans="1:11">
      <c r="A61" t="s">
        <v>2785</v>
      </c>
      <c r="B61" t="s">
        <v>561</v>
      </c>
      <c r="C61" t="s">
        <v>534</v>
      </c>
      <c r="D61" t="s">
        <v>544</v>
      </c>
      <c r="K61"/>
    </row>
    <row r="62" spans="1:11">
      <c r="A62" t="s">
        <v>2786</v>
      </c>
      <c r="B62" t="s">
        <v>561</v>
      </c>
      <c r="C62" t="s">
        <v>534</v>
      </c>
      <c r="D62" t="s">
        <v>544</v>
      </c>
      <c r="K62"/>
    </row>
    <row r="63" spans="1:11">
      <c r="A63" t="s">
        <v>2787</v>
      </c>
      <c r="B63" t="s">
        <v>561</v>
      </c>
      <c r="C63" t="s">
        <v>534</v>
      </c>
      <c r="D63" t="s">
        <v>544</v>
      </c>
      <c r="K63"/>
    </row>
    <row r="64" spans="1:11">
      <c r="A64" t="s">
        <v>2788</v>
      </c>
      <c r="B64" t="s">
        <v>561</v>
      </c>
      <c r="C64" t="s">
        <v>534</v>
      </c>
      <c r="D64" t="s">
        <v>544</v>
      </c>
      <c r="K64"/>
    </row>
    <row r="65" spans="1:11">
      <c r="A65" t="s">
        <v>2789</v>
      </c>
      <c r="B65" t="s">
        <v>561</v>
      </c>
      <c r="C65" t="s">
        <v>534</v>
      </c>
      <c r="D65" t="s">
        <v>544</v>
      </c>
      <c r="K65"/>
    </row>
    <row r="66" spans="1:11">
      <c r="A66" t="s">
        <v>2790</v>
      </c>
      <c r="B66" t="s">
        <v>561</v>
      </c>
      <c r="C66" t="s">
        <v>541</v>
      </c>
      <c r="D66" t="s">
        <v>545</v>
      </c>
      <c r="K66"/>
    </row>
    <row r="67" spans="1:11">
      <c r="A67" t="s">
        <v>2791</v>
      </c>
      <c r="B67" t="s">
        <v>561</v>
      </c>
      <c r="C67" t="s">
        <v>541</v>
      </c>
      <c r="D67" t="s">
        <v>543</v>
      </c>
      <c r="K67"/>
    </row>
    <row r="68" spans="1:11">
      <c r="A68" t="s">
        <v>2792</v>
      </c>
      <c r="B68" t="s">
        <v>561</v>
      </c>
      <c r="C68" t="s">
        <v>541</v>
      </c>
      <c r="D68" t="s">
        <v>545</v>
      </c>
      <c r="K68"/>
    </row>
    <row r="69" spans="1:11">
      <c r="A69" t="s">
        <v>2793</v>
      </c>
      <c r="B69" t="s">
        <v>561</v>
      </c>
      <c r="C69" t="s">
        <v>541</v>
      </c>
      <c r="D69" t="s">
        <v>543</v>
      </c>
      <c r="K69"/>
    </row>
    <row r="70" spans="1:11">
      <c r="A70" t="s">
        <v>2794</v>
      </c>
      <c r="B70" t="s">
        <v>561</v>
      </c>
      <c r="C70" t="s">
        <v>541</v>
      </c>
      <c r="D70" t="s">
        <v>543</v>
      </c>
      <c r="K70"/>
    </row>
    <row r="71" spans="1:11">
      <c r="A71" t="s">
        <v>2795</v>
      </c>
      <c r="B71" t="s">
        <v>561</v>
      </c>
      <c r="C71" t="s">
        <v>541</v>
      </c>
      <c r="D71" t="s">
        <v>545</v>
      </c>
      <c r="K71"/>
    </row>
    <row r="72" spans="1:11">
      <c r="A72" t="s">
        <v>2796</v>
      </c>
      <c r="B72" t="s">
        <v>561</v>
      </c>
      <c r="C72" t="s">
        <v>541</v>
      </c>
      <c r="D72" t="s">
        <v>545</v>
      </c>
      <c r="K72"/>
    </row>
    <row r="73" spans="1:11">
      <c r="A73" t="s">
        <v>2797</v>
      </c>
      <c r="B73" t="s">
        <v>561</v>
      </c>
      <c r="C73" t="s">
        <v>541</v>
      </c>
      <c r="D73" t="s">
        <v>545</v>
      </c>
      <c r="K73"/>
    </row>
    <row r="74" spans="1:11">
      <c r="A74" t="s">
        <v>2798</v>
      </c>
      <c r="B74" t="s">
        <v>561</v>
      </c>
      <c r="C74" t="s">
        <v>541</v>
      </c>
      <c r="D74" t="s">
        <v>543</v>
      </c>
      <c r="K74"/>
    </row>
    <row r="75" spans="1:11">
      <c r="A75" t="s">
        <v>2799</v>
      </c>
      <c r="B75" t="s">
        <v>561</v>
      </c>
      <c r="C75" t="s">
        <v>541</v>
      </c>
      <c r="D75" t="s">
        <v>545</v>
      </c>
      <c r="K75"/>
    </row>
    <row r="76" spans="1:11">
      <c r="A76" t="s">
        <v>2800</v>
      </c>
      <c r="B76" t="s">
        <v>561</v>
      </c>
      <c r="C76" t="s">
        <v>541</v>
      </c>
      <c r="D76" t="s">
        <v>545</v>
      </c>
      <c r="K76"/>
    </row>
    <row r="77" spans="1:11">
      <c r="A77" t="s">
        <v>2801</v>
      </c>
      <c r="B77" t="s">
        <v>561</v>
      </c>
      <c r="C77" t="s">
        <v>541</v>
      </c>
      <c r="D77" t="s">
        <v>543</v>
      </c>
      <c r="K77"/>
    </row>
    <row r="78" spans="1:11">
      <c r="A78" t="s">
        <v>3533</v>
      </c>
      <c r="B78" t="s">
        <v>561</v>
      </c>
      <c r="C78" t="s">
        <v>541</v>
      </c>
      <c r="D78" t="s">
        <v>545</v>
      </c>
      <c r="K78"/>
    </row>
    <row r="79" spans="1:11">
      <c r="A79" t="s">
        <v>2802</v>
      </c>
      <c r="B79" t="s">
        <v>561</v>
      </c>
      <c r="C79" t="s">
        <v>541</v>
      </c>
      <c r="D79" t="s">
        <v>545</v>
      </c>
      <c r="K79"/>
    </row>
    <row r="80" spans="1:11">
      <c r="A80" t="s">
        <v>2803</v>
      </c>
      <c r="B80" t="s">
        <v>561</v>
      </c>
      <c r="C80" t="s">
        <v>541</v>
      </c>
      <c r="D80" t="s">
        <v>543</v>
      </c>
      <c r="K80"/>
    </row>
    <row r="81" spans="1:11">
      <c r="A81" t="s">
        <v>2804</v>
      </c>
      <c r="B81" t="s">
        <v>561</v>
      </c>
      <c r="C81" t="s">
        <v>541</v>
      </c>
      <c r="D81" t="s">
        <v>543</v>
      </c>
      <c r="K81"/>
    </row>
    <row r="82" spans="1:11">
      <c r="A82" t="s">
        <v>3556</v>
      </c>
      <c r="B82" t="s">
        <v>561</v>
      </c>
      <c r="C82" t="s">
        <v>541</v>
      </c>
      <c r="D82" t="s">
        <v>545</v>
      </c>
      <c r="K82"/>
    </row>
    <row r="83" spans="1:11">
      <c r="A83" t="s">
        <v>2805</v>
      </c>
      <c r="B83" t="s">
        <v>561</v>
      </c>
      <c r="C83" t="s">
        <v>541</v>
      </c>
      <c r="D83" t="s">
        <v>543</v>
      </c>
      <c r="K83"/>
    </row>
    <row r="84" spans="1:11">
      <c r="A84" t="s">
        <v>2806</v>
      </c>
      <c r="B84" t="s">
        <v>561</v>
      </c>
      <c r="C84" t="s">
        <v>541</v>
      </c>
      <c r="D84" t="s">
        <v>545</v>
      </c>
      <c r="K84"/>
    </row>
    <row r="85" spans="1:11">
      <c r="A85" t="s">
        <v>2807</v>
      </c>
      <c r="B85" t="s">
        <v>561</v>
      </c>
      <c r="C85" t="s">
        <v>541</v>
      </c>
      <c r="D85" t="s">
        <v>545</v>
      </c>
      <c r="K85"/>
    </row>
    <row r="86" spans="1:11">
      <c r="A86" t="s">
        <v>2808</v>
      </c>
      <c r="B86" t="s">
        <v>561</v>
      </c>
      <c r="C86" t="s">
        <v>541</v>
      </c>
      <c r="D86" t="s">
        <v>543</v>
      </c>
      <c r="K86"/>
    </row>
    <row r="87" spans="1:11">
      <c r="A87" t="s">
        <v>2809</v>
      </c>
      <c r="B87" t="s">
        <v>561</v>
      </c>
      <c r="C87" t="s">
        <v>541</v>
      </c>
      <c r="D87" t="s">
        <v>543</v>
      </c>
      <c r="K87"/>
    </row>
    <row r="88" spans="1:11">
      <c r="A88" t="s">
        <v>2810</v>
      </c>
      <c r="B88" t="s">
        <v>561</v>
      </c>
      <c r="C88" t="s">
        <v>541</v>
      </c>
      <c r="D88" t="s">
        <v>543</v>
      </c>
      <c r="K88"/>
    </row>
    <row r="89" spans="1:11">
      <c r="A89" t="s">
        <v>2811</v>
      </c>
      <c r="B89" t="s">
        <v>561</v>
      </c>
      <c r="C89" t="s">
        <v>541</v>
      </c>
      <c r="D89" t="s">
        <v>545</v>
      </c>
      <c r="K89"/>
    </row>
    <row r="90" spans="1:11">
      <c r="A90" t="s">
        <v>2812</v>
      </c>
      <c r="B90" t="s">
        <v>561</v>
      </c>
      <c r="C90" t="s">
        <v>541</v>
      </c>
      <c r="D90" t="s">
        <v>543</v>
      </c>
      <c r="K90"/>
    </row>
    <row r="91" spans="1:11">
      <c r="A91" t="s">
        <v>2813</v>
      </c>
      <c r="B91" t="s">
        <v>561</v>
      </c>
      <c r="C91" t="s">
        <v>541</v>
      </c>
      <c r="D91" t="s">
        <v>543</v>
      </c>
      <c r="K91"/>
    </row>
    <row r="92" spans="1:11">
      <c r="A92" t="s">
        <v>2814</v>
      </c>
      <c r="B92" t="s">
        <v>561</v>
      </c>
      <c r="C92" t="s">
        <v>541</v>
      </c>
      <c r="D92" t="s">
        <v>543</v>
      </c>
      <c r="K92"/>
    </row>
    <row r="93" spans="1:11">
      <c r="A93" t="s">
        <v>2815</v>
      </c>
      <c r="B93" t="s">
        <v>561</v>
      </c>
      <c r="C93" t="s">
        <v>541</v>
      </c>
      <c r="D93" t="s">
        <v>543</v>
      </c>
      <c r="K93"/>
    </row>
    <row r="94" spans="1:11">
      <c r="A94" t="s">
        <v>2816</v>
      </c>
      <c r="B94" t="s">
        <v>561</v>
      </c>
      <c r="C94" t="s">
        <v>541</v>
      </c>
      <c r="D94" t="s">
        <v>543</v>
      </c>
      <c r="K94"/>
    </row>
    <row r="95" spans="1:11">
      <c r="A95" t="s">
        <v>2817</v>
      </c>
      <c r="B95" t="s">
        <v>561</v>
      </c>
      <c r="C95" t="s">
        <v>541</v>
      </c>
      <c r="D95" t="s">
        <v>543</v>
      </c>
      <c r="K95"/>
    </row>
    <row r="96" spans="1:11">
      <c r="A96" t="s">
        <v>2818</v>
      </c>
      <c r="B96" t="s">
        <v>561</v>
      </c>
      <c r="C96" t="s">
        <v>541</v>
      </c>
      <c r="D96" t="s">
        <v>543</v>
      </c>
      <c r="K96"/>
    </row>
    <row r="97" spans="1:11">
      <c r="A97" t="s">
        <v>2819</v>
      </c>
      <c r="B97" t="s">
        <v>561</v>
      </c>
      <c r="C97" t="s">
        <v>541</v>
      </c>
      <c r="D97" t="s">
        <v>543</v>
      </c>
      <c r="K97"/>
    </row>
    <row r="98" spans="1:11">
      <c r="A98" t="s">
        <v>2820</v>
      </c>
      <c r="B98" t="s">
        <v>561</v>
      </c>
      <c r="C98" t="s">
        <v>541</v>
      </c>
      <c r="D98" t="s">
        <v>545</v>
      </c>
      <c r="K98"/>
    </row>
    <row r="99" spans="1:11">
      <c r="A99" t="s">
        <v>2821</v>
      </c>
      <c r="B99" t="s">
        <v>561</v>
      </c>
      <c r="C99" t="s">
        <v>541</v>
      </c>
      <c r="D99" t="s">
        <v>545</v>
      </c>
      <c r="K99"/>
    </row>
    <row r="100" spans="1:11">
      <c r="A100" t="s">
        <v>2822</v>
      </c>
      <c r="B100" t="s">
        <v>561</v>
      </c>
      <c r="C100" t="s">
        <v>541</v>
      </c>
      <c r="D100" t="s">
        <v>543</v>
      </c>
      <c r="K100"/>
    </row>
    <row r="101" spans="1:11">
      <c r="A101" t="s">
        <v>2823</v>
      </c>
      <c r="B101" t="s">
        <v>561</v>
      </c>
      <c r="C101" t="s">
        <v>541</v>
      </c>
      <c r="D101" t="s">
        <v>549</v>
      </c>
      <c r="K101"/>
    </row>
    <row r="102" spans="1:11">
      <c r="A102" t="s">
        <v>2824</v>
      </c>
      <c r="B102" t="s">
        <v>561</v>
      </c>
      <c r="C102" t="s">
        <v>541</v>
      </c>
      <c r="D102" t="s">
        <v>543</v>
      </c>
      <c r="K102"/>
    </row>
    <row r="103" spans="1:11">
      <c r="A103" t="s">
        <v>2825</v>
      </c>
      <c r="B103" t="s">
        <v>561</v>
      </c>
      <c r="C103" t="s">
        <v>541</v>
      </c>
      <c r="D103" t="s">
        <v>543</v>
      </c>
      <c r="K103"/>
    </row>
    <row r="104" spans="1:11">
      <c r="A104" t="s">
        <v>2826</v>
      </c>
      <c r="B104" t="s">
        <v>561</v>
      </c>
      <c r="C104" t="s">
        <v>541</v>
      </c>
      <c r="D104" t="s">
        <v>543</v>
      </c>
      <c r="K104"/>
    </row>
    <row r="105" spans="1:11">
      <c r="A105" t="s">
        <v>2827</v>
      </c>
      <c r="B105" t="s">
        <v>561</v>
      </c>
      <c r="C105" t="s">
        <v>541</v>
      </c>
      <c r="D105" t="s">
        <v>543</v>
      </c>
      <c r="K105"/>
    </row>
    <row r="106" spans="1:11">
      <c r="A106" t="s">
        <v>2828</v>
      </c>
      <c r="B106" t="s">
        <v>561</v>
      </c>
      <c r="C106" t="s">
        <v>541</v>
      </c>
      <c r="D106" t="s">
        <v>543</v>
      </c>
      <c r="K106"/>
    </row>
    <row r="107" spans="1:11">
      <c r="A107" t="s">
        <v>2829</v>
      </c>
      <c r="B107" t="s">
        <v>561</v>
      </c>
      <c r="C107" t="s">
        <v>541</v>
      </c>
      <c r="D107" t="s">
        <v>545</v>
      </c>
      <c r="K107"/>
    </row>
    <row r="108" spans="1:11">
      <c r="A108" t="s">
        <v>2830</v>
      </c>
      <c r="B108" t="s">
        <v>561</v>
      </c>
      <c r="C108" t="s">
        <v>541</v>
      </c>
      <c r="D108" t="s">
        <v>543</v>
      </c>
      <c r="K108"/>
    </row>
    <row r="109" spans="1:11">
      <c r="A109" t="s">
        <v>2831</v>
      </c>
      <c r="B109" t="s">
        <v>561</v>
      </c>
      <c r="C109" t="s">
        <v>541</v>
      </c>
      <c r="D109" t="s">
        <v>543</v>
      </c>
      <c r="K109"/>
    </row>
    <row r="110" spans="1:11">
      <c r="A110" t="s">
        <v>2832</v>
      </c>
      <c r="B110" t="s">
        <v>561</v>
      </c>
      <c r="C110" t="s">
        <v>541</v>
      </c>
      <c r="D110" t="s">
        <v>545</v>
      </c>
      <c r="K110"/>
    </row>
    <row r="111" spans="1:11">
      <c r="A111" t="s">
        <v>2833</v>
      </c>
      <c r="B111" t="s">
        <v>561</v>
      </c>
      <c r="C111" t="s">
        <v>541</v>
      </c>
      <c r="D111" t="s">
        <v>543</v>
      </c>
      <c r="K111"/>
    </row>
    <row r="112" spans="1:11">
      <c r="A112" t="s">
        <v>2834</v>
      </c>
      <c r="B112" t="s">
        <v>561</v>
      </c>
      <c r="C112" t="s">
        <v>541</v>
      </c>
      <c r="D112" t="s">
        <v>545</v>
      </c>
      <c r="K112"/>
    </row>
    <row r="113" spans="1:11">
      <c r="A113" t="s">
        <v>2835</v>
      </c>
      <c r="B113" t="s">
        <v>561</v>
      </c>
      <c r="C113" t="s">
        <v>541</v>
      </c>
      <c r="D113" t="s">
        <v>543</v>
      </c>
      <c r="K113"/>
    </row>
    <row r="114" spans="1:11">
      <c r="A114" t="s">
        <v>2836</v>
      </c>
      <c r="B114" t="s">
        <v>561</v>
      </c>
      <c r="C114" t="s">
        <v>541</v>
      </c>
      <c r="D114" t="s">
        <v>545</v>
      </c>
      <c r="K114"/>
    </row>
    <row r="115" spans="1:11">
      <c r="A115" t="s">
        <v>2837</v>
      </c>
      <c r="B115" t="s">
        <v>561</v>
      </c>
      <c r="C115" t="s">
        <v>541</v>
      </c>
      <c r="D115" t="s">
        <v>543</v>
      </c>
      <c r="K115"/>
    </row>
    <row r="116" spans="1:11">
      <c r="A116" t="s">
        <v>2838</v>
      </c>
      <c r="B116" t="s">
        <v>561</v>
      </c>
      <c r="C116" t="s">
        <v>541</v>
      </c>
      <c r="D116" t="s">
        <v>545</v>
      </c>
      <c r="K116"/>
    </row>
    <row r="117" spans="1:11">
      <c r="A117" t="s">
        <v>2839</v>
      </c>
      <c r="B117" t="s">
        <v>561</v>
      </c>
      <c r="C117" t="s">
        <v>541</v>
      </c>
      <c r="D117" t="s">
        <v>543</v>
      </c>
      <c r="K117"/>
    </row>
    <row r="118" spans="1:11">
      <c r="A118" t="s">
        <v>2840</v>
      </c>
      <c r="B118" t="s">
        <v>561</v>
      </c>
      <c r="C118" t="s">
        <v>541</v>
      </c>
      <c r="D118" t="s">
        <v>543</v>
      </c>
      <c r="K118"/>
    </row>
    <row r="119" spans="1:11">
      <c r="A119" t="s">
        <v>2841</v>
      </c>
      <c r="B119" t="s">
        <v>561</v>
      </c>
      <c r="C119" t="s">
        <v>541</v>
      </c>
      <c r="D119" t="s">
        <v>545</v>
      </c>
      <c r="K119"/>
    </row>
    <row r="120" spans="1:11">
      <c r="A120" t="s">
        <v>2842</v>
      </c>
      <c r="B120" t="s">
        <v>561</v>
      </c>
      <c r="C120" t="s">
        <v>541</v>
      </c>
      <c r="D120" t="s">
        <v>543</v>
      </c>
      <c r="K120"/>
    </row>
    <row r="121" spans="1:11">
      <c r="A121" t="s">
        <v>2843</v>
      </c>
      <c r="B121" t="s">
        <v>561</v>
      </c>
      <c r="C121" t="s">
        <v>541</v>
      </c>
      <c r="D121" t="s">
        <v>543</v>
      </c>
      <c r="K121"/>
    </row>
    <row r="122" spans="1:11">
      <c r="A122" t="s">
        <v>2844</v>
      </c>
      <c r="B122" t="s">
        <v>561</v>
      </c>
      <c r="C122" t="s">
        <v>541</v>
      </c>
      <c r="D122" t="s">
        <v>543</v>
      </c>
      <c r="K122"/>
    </row>
    <row r="123" spans="1:11">
      <c r="A123" t="s">
        <v>2845</v>
      </c>
      <c r="B123" t="s">
        <v>561</v>
      </c>
      <c r="C123" t="s">
        <v>541</v>
      </c>
      <c r="D123" t="s">
        <v>543</v>
      </c>
      <c r="K123"/>
    </row>
    <row r="124" spans="1:11">
      <c r="A124" t="s">
        <v>3538</v>
      </c>
      <c r="B124" t="s">
        <v>561</v>
      </c>
      <c r="C124" t="s">
        <v>541</v>
      </c>
      <c r="D124" t="s">
        <v>543</v>
      </c>
      <c r="K124"/>
    </row>
    <row r="125" spans="1:11">
      <c r="A125" t="s">
        <v>2846</v>
      </c>
      <c r="B125" t="s">
        <v>561</v>
      </c>
      <c r="C125" t="s">
        <v>541</v>
      </c>
      <c r="D125" t="s">
        <v>543</v>
      </c>
      <c r="K125"/>
    </row>
    <row r="126" spans="1:11">
      <c r="A126" t="s">
        <v>2847</v>
      </c>
      <c r="B126" t="s">
        <v>561</v>
      </c>
      <c r="C126" t="s">
        <v>541</v>
      </c>
      <c r="D126" t="s">
        <v>543</v>
      </c>
      <c r="K126"/>
    </row>
    <row r="127" spans="1:11">
      <c r="A127" t="s">
        <v>2848</v>
      </c>
      <c r="B127" t="s">
        <v>561</v>
      </c>
      <c r="C127" t="s">
        <v>541</v>
      </c>
      <c r="D127" t="s">
        <v>545</v>
      </c>
      <c r="K127"/>
    </row>
    <row r="128" spans="1:11">
      <c r="A128" t="s">
        <v>2849</v>
      </c>
      <c r="B128" t="s">
        <v>561</v>
      </c>
      <c r="C128" t="s">
        <v>541</v>
      </c>
      <c r="D128" t="s">
        <v>545</v>
      </c>
      <c r="K128"/>
    </row>
    <row r="129" spans="1:11">
      <c r="A129" t="s">
        <v>2850</v>
      </c>
      <c r="B129" t="s">
        <v>561</v>
      </c>
      <c r="C129" t="s">
        <v>541</v>
      </c>
      <c r="D129" t="s">
        <v>543</v>
      </c>
      <c r="K129"/>
    </row>
    <row r="130" spans="1:11">
      <c r="A130" t="s">
        <v>2851</v>
      </c>
      <c r="B130" t="s">
        <v>561</v>
      </c>
      <c r="C130" t="s">
        <v>541</v>
      </c>
      <c r="D130" t="s">
        <v>545</v>
      </c>
      <c r="K130"/>
    </row>
    <row r="131" spans="1:11">
      <c r="A131" t="s">
        <v>2852</v>
      </c>
      <c r="B131" t="s">
        <v>561</v>
      </c>
      <c r="C131" t="s">
        <v>541</v>
      </c>
      <c r="D131" t="s">
        <v>543</v>
      </c>
      <c r="K131"/>
    </row>
    <row r="132" spans="1:11">
      <c r="A132" t="s">
        <v>2853</v>
      </c>
      <c r="B132" t="s">
        <v>561</v>
      </c>
      <c r="C132" t="s">
        <v>541</v>
      </c>
      <c r="D132" t="s">
        <v>546</v>
      </c>
      <c r="K132"/>
    </row>
    <row r="133" spans="1:11">
      <c r="A133" t="s">
        <v>2854</v>
      </c>
      <c r="B133" t="s">
        <v>561</v>
      </c>
      <c r="C133" t="s">
        <v>541</v>
      </c>
      <c r="D133" t="s">
        <v>543</v>
      </c>
      <c r="K133"/>
    </row>
    <row r="134" spans="1:11">
      <c r="A134" t="s">
        <v>2855</v>
      </c>
      <c r="B134" t="s">
        <v>561</v>
      </c>
      <c r="C134" t="s">
        <v>541</v>
      </c>
      <c r="D134" t="s">
        <v>543</v>
      </c>
      <c r="K134"/>
    </row>
    <row r="135" spans="1:11">
      <c r="A135" t="s">
        <v>2856</v>
      </c>
      <c r="B135" t="s">
        <v>561</v>
      </c>
      <c r="C135" t="s">
        <v>535</v>
      </c>
      <c r="D135" t="s">
        <v>545</v>
      </c>
      <c r="K135"/>
    </row>
    <row r="136" spans="1:11">
      <c r="A136" t="s">
        <v>2857</v>
      </c>
      <c r="B136" t="s">
        <v>561</v>
      </c>
      <c r="C136" t="s">
        <v>541</v>
      </c>
      <c r="D136" t="s">
        <v>543</v>
      </c>
      <c r="K136"/>
    </row>
    <row r="137" spans="1:11">
      <c r="A137" t="s">
        <v>2858</v>
      </c>
      <c r="B137" t="s">
        <v>561</v>
      </c>
      <c r="C137" t="s">
        <v>541</v>
      </c>
      <c r="D137" t="s">
        <v>543</v>
      </c>
      <c r="K137"/>
    </row>
    <row r="138" spans="1:11">
      <c r="A138" t="s">
        <v>2859</v>
      </c>
      <c r="B138" t="s">
        <v>561</v>
      </c>
      <c r="C138" t="s">
        <v>541</v>
      </c>
      <c r="D138" t="s">
        <v>546</v>
      </c>
      <c r="K138"/>
    </row>
    <row r="139" spans="1:11">
      <c r="A139" t="s">
        <v>2860</v>
      </c>
      <c r="B139" t="s">
        <v>561</v>
      </c>
      <c r="C139" t="s">
        <v>541</v>
      </c>
      <c r="D139" t="s">
        <v>543</v>
      </c>
      <c r="K139"/>
    </row>
    <row r="140" spans="1:11">
      <c r="A140" t="s">
        <v>2861</v>
      </c>
      <c r="B140" t="s">
        <v>561</v>
      </c>
      <c r="C140" t="s">
        <v>541</v>
      </c>
      <c r="D140" t="s">
        <v>546</v>
      </c>
      <c r="K140"/>
    </row>
    <row r="141" spans="1:11">
      <c r="A141" t="s">
        <v>2862</v>
      </c>
      <c r="B141" t="s">
        <v>561</v>
      </c>
      <c r="C141" t="s">
        <v>541</v>
      </c>
      <c r="D141" t="s">
        <v>543</v>
      </c>
      <c r="K141"/>
    </row>
    <row r="142" spans="1:11">
      <c r="A142" t="s">
        <v>2863</v>
      </c>
      <c r="B142" t="s">
        <v>561</v>
      </c>
      <c r="C142" t="s">
        <v>541</v>
      </c>
      <c r="D142" t="s">
        <v>543</v>
      </c>
      <c r="K142"/>
    </row>
    <row r="143" spans="1:11">
      <c r="A143" t="s">
        <v>2864</v>
      </c>
      <c r="B143" t="s">
        <v>561</v>
      </c>
      <c r="C143" t="s">
        <v>535</v>
      </c>
      <c r="D143" t="s">
        <v>545</v>
      </c>
      <c r="K143"/>
    </row>
    <row r="144" spans="1:11">
      <c r="A144" t="s">
        <v>2865</v>
      </c>
      <c r="B144" t="s">
        <v>561</v>
      </c>
      <c r="C144" t="s">
        <v>535</v>
      </c>
      <c r="D144" t="s">
        <v>545</v>
      </c>
      <c r="K144"/>
    </row>
    <row r="145" spans="1:11">
      <c r="A145" t="s">
        <v>2866</v>
      </c>
      <c r="B145" t="s">
        <v>561</v>
      </c>
      <c r="C145" t="s">
        <v>541</v>
      </c>
      <c r="D145" t="s">
        <v>543</v>
      </c>
      <c r="K145"/>
    </row>
    <row r="146" spans="1:11">
      <c r="A146" t="s">
        <v>2867</v>
      </c>
      <c r="B146" t="s">
        <v>561</v>
      </c>
      <c r="C146" t="s">
        <v>541</v>
      </c>
      <c r="D146" t="s">
        <v>546</v>
      </c>
      <c r="K146"/>
    </row>
    <row r="147" spans="1:11">
      <c r="A147" t="s">
        <v>2868</v>
      </c>
      <c r="B147" t="s">
        <v>561</v>
      </c>
      <c r="C147" t="s">
        <v>541</v>
      </c>
      <c r="D147" t="s">
        <v>543</v>
      </c>
      <c r="K147"/>
    </row>
    <row r="148" spans="1:11">
      <c r="A148" t="s">
        <v>2869</v>
      </c>
      <c r="B148" t="s">
        <v>561</v>
      </c>
      <c r="C148" t="s">
        <v>541</v>
      </c>
      <c r="D148" t="s">
        <v>543</v>
      </c>
      <c r="K148"/>
    </row>
    <row r="149" spans="1:11">
      <c r="A149" t="s">
        <v>2870</v>
      </c>
      <c r="B149" t="s">
        <v>561</v>
      </c>
      <c r="C149" t="s">
        <v>541</v>
      </c>
      <c r="D149" t="s">
        <v>543</v>
      </c>
      <c r="K149"/>
    </row>
    <row r="150" spans="1:11">
      <c r="A150" t="s">
        <v>2871</v>
      </c>
      <c r="B150" t="s">
        <v>561</v>
      </c>
      <c r="C150" t="s">
        <v>541</v>
      </c>
      <c r="D150" t="s">
        <v>543</v>
      </c>
      <c r="K150"/>
    </row>
    <row r="151" spans="1:11">
      <c r="A151" t="s">
        <v>2872</v>
      </c>
      <c r="B151" t="s">
        <v>561</v>
      </c>
      <c r="C151" t="s">
        <v>541</v>
      </c>
      <c r="D151" t="s">
        <v>543</v>
      </c>
      <c r="K151"/>
    </row>
    <row r="152" spans="1:11">
      <c r="A152" t="s">
        <v>2873</v>
      </c>
      <c r="B152" t="s">
        <v>561</v>
      </c>
      <c r="C152" t="s">
        <v>541</v>
      </c>
      <c r="D152" t="s">
        <v>543</v>
      </c>
      <c r="K152"/>
    </row>
    <row r="153" spans="1:11">
      <c r="A153" t="s">
        <v>2874</v>
      </c>
      <c r="B153" t="s">
        <v>561</v>
      </c>
      <c r="C153" t="s">
        <v>541</v>
      </c>
      <c r="D153" t="s">
        <v>543</v>
      </c>
      <c r="K153"/>
    </row>
    <row r="154" spans="1:11">
      <c r="A154" t="s">
        <v>2875</v>
      </c>
      <c r="B154" t="s">
        <v>561</v>
      </c>
      <c r="C154" t="s">
        <v>541</v>
      </c>
      <c r="D154" t="s">
        <v>543</v>
      </c>
      <c r="K154"/>
    </row>
    <row r="155" spans="1:11">
      <c r="A155" t="s">
        <v>2876</v>
      </c>
      <c r="B155" t="s">
        <v>561</v>
      </c>
      <c r="C155" t="s">
        <v>541</v>
      </c>
      <c r="D155" t="s">
        <v>546</v>
      </c>
      <c r="K155"/>
    </row>
    <row r="156" spans="1:11">
      <c r="A156" t="s">
        <v>3558</v>
      </c>
      <c r="B156" t="s">
        <v>561</v>
      </c>
      <c r="C156" t="s">
        <v>541</v>
      </c>
      <c r="D156" t="s">
        <v>543</v>
      </c>
      <c r="K156"/>
    </row>
    <row r="157" spans="1:11">
      <c r="A157" t="s">
        <v>2877</v>
      </c>
      <c r="B157" t="s">
        <v>561</v>
      </c>
      <c r="C157" t="s">
        <v>541</v>
      </c>
      <c r="D157" t="s">
        <v>543</v>
      </c>
      <c r="K157"/>
    </row>
    <row r="158" spans="1:11">
      <c r="A158" t="s">
        <v>2878</v>
      </c>
      <c r="B158" t="s">
        <v>561</v>
      </c>
      <c r="C158" t="s">
        <v>541</v>
      </c>
      <c r="D158" t="s">
        <v>543</v>
      </c>
      <c r="K158"/>
    </row>
    <row r="159" spans="1:11">
      <c r="A159" t="s">
        <v>2879</v>
      </c>
      <c r="B159" t="s">
        <v>561</v>
      </c>
      <c r="C159" t="s">
        <v>541</v>
      </c>
      <c r="D159" t="s">
        <v>543</v>
      </c>
      <c r="K159"/>
    </row>
    <row r="160" spans="1:11">
      <c r="A160" t="s">
        <v>2880</v>
      </c>
      <c r="B160" t="s">
        <v>561</v>
      </c>
      <c r="C160" t="s">
        <v>541</v>
      </c>
      <c r="D160" t="s">
        <v>546</v>
      </c>
      <c r="K160"/>
    </row>
    <row r="161" spans="1:11">
      <c r="A161" t="s">
        <v>2881</v>
      </c>
      <c r="B161" t="s">
        <v>561</v>
      </c>
      <c r="C161" t="s">
        <v>541</v>
      </c>
      <c r="D161" t="s">
        <v>543</v>
      </c>
      <c r="K161"/>
    </row>
    <row r="162" spans="1:11">
      <c r="A162" t="s">
        <v>2882</v>
      </c>
      <c r="B162" t="s">
        <v>561</v>
      </c>
      <c r="C162" t="s">
        <v>541</v>
      </c>
      <c r="D162" t="s">
        <v>543</v>
      </c>
      <c r="K162"/>
    </row>
    <row r="163" spans="1:11">
      <c r="A163" t="s">
        <v>2883</v>
      </c>
      <c r="B163" t="s">
        <v>561</v>
      </c>
      <c r="C163" t="s">
        <v>541</v>
      </c>
      <c r="D163" t="s">
        <v>543</v>
      </c>
      <c r="K163"/>
    </row>
    <row r="164" spans="1:11">
      <c r="A164" t="s">
        <v>2884</v>
      </c>
      <c r="B164" t="s">
        <v>561</v>
      </c>
      <c r="C164" t="s">
        <v>541</v>
      </c>
      <c r="D164" t="s">
        <v>543</v>
      </c>
      <c r="K164"/>
    </row>
    <row r="165" spans="1:11">
      <c r="A165" t="s">
        <v>2885</v>
      </c>
      <c r="B165" t="s">
        <v>561</v>
      </c>
      <c r="C165" t="s">
        <v>541</v>
      </c>
      <c r="D165" t="s">
        <v>543</v>
      </c>
      <c r="K165"/>
    </row>
    <row r="166" spans="1:11">
      <c r="A166" t="s">
        <v>2886</v>
      </c>
      <c r="B166" t="s">
        <v>561</v>
      </c>
      <c r="C166" t="s">
        <v>541</v>
      </c>
      <c r="D166" t="s">
        <v>543</v>
      </c>
      <c r="K166"/>
    </row>
    <row r="167" spans="1:11">
      <c r="A167" t="s">
        <v>2887</v>
      </c>
      <c r="B167" t="s">
        <v>561</v>
      </c>
      <c r="C167" t="s">
        <v>541</v>
      </c>
      <c r="D167" t="s">
        <v>545</v>
      </c>
      <c r="K167"/>
    </row>
    <row r="168" spans="1:11">
      <c r="A168" t="s">
        <v>2888</v>
      </c>
      <c r="B168" t="s">
        <v>561</v>
      </c>
      <c r="C168" t="s">
        <v>541</v>
      </c>
      <c r="D168" t="s">
        <v>543</v>
      </c>
      <c r="K168"/>
    </row>
    <row r="169" spans="1:11">
      <c r="A169" t="s">
        <v>2889</v>
      </c>
      <c r="B169" t="s">
        <v>561</v>
      </c>
      <c r="C169" t="s">
        <v>541</v>
      </c>
      <c r="D169" t="s">
        <v>543</v>
      </c>
      <c r="K169"/>
    </row>
    <row r="170" spans="1:11">
      <c r="A170" t="s">
        <v>2890</v>
      </c>
      <c r="B170" t="s">
        <v>561</v>
      </c>
      <c r="C170" t="s">
        <v>541</v>
      </c>
      <c r="D170" t="s">
        <v>543</v>
      </c>
      <c r="K170"/>
    </row>
    <row r="171" spans="1:11">
      <c r="A171" t="s">
        <v>2891</v>
      </c>
      <c r="B171" t="s">
        <v>561</v>
      </c>
      <c r="C171" t="s">
        <v>541</v>
      </c>
      <c r="D171" t="s">
        <v>543</v>
      </c>
      <c r="K171"/>
    </row>
    <row r="172" spans="1:11">
      <c r="A172" t="s">
        <v>2892</v>
      </c>
      <c r="B172" t="s">
        <v>561</v>
      </c>
      <c r="C172" t="s">
        <v>534</v>
      </c>
      <c r="D172" t="s">
        <v>543</v>
      </c>
      <c r="K172"/>
    </row>
    <row r="173" spans="1:11">
      <c r="A173" t="s">
        <v>2893</v>
      </c>
      <c r="B173" t="s">
        <v>561</v>
      </c>
      <c r="C173" t="s">
        <v>534</v>
      </c>
      <c r="D173" t="s">
        <v>543</v>
      </c>
      <c r="K173"/>
    </row>
    <row r="174" spans="1:11">
      <c r="A174" t="s">
        <v>2894</v>
      </c>
      <c r="B174" t="s">
        <v>561</v>
      </c>
      <c r="C174" t="s">
        <v>534</v>
      </c>
      <c r="D174" t="s">
        <v>543</v>
      </c>
      <c r="K174"/>
    </row>
    <row r="175" spans="1:11">
      <c r="A175" t="s">
        <v>2895</v>
      </c>
      <c r="B175" t="s">
        <v>561</v>
      </c>
      <c r="C175" t="s">
        <v>541</v>
      </c>
      <c r="D175" t="s">
        <v>544</v>
      </c>
      <c r="K175"/>
    </row>
    <row r="176" spans="1:11">
      <c r="A176" t="s">
        <v>2896</v>
      </c>
      <c r="B176" t="s">
        <v>561</v>
      </c>
      <c r="C176" t="s">
        <v>534</v>
      </c>
      <c r="D176" t="s">
        <v>543</v>
      </c>
      <c r="K176"/>
    </row>
    <row r="177" spans="1:11">
      <c r="A177" t="s">
        <v>2897</v>
      </c>
      <c r="B177" t="s">
        <v>561</v>
      </c>
      <c r="C177" t="s">
        <v>534</v>
      </c>
      <c r="D177" t="s">
        <v>543</v>
      </c>
      <c r="K177"/>
    </row>
    <row r="178" spans="1:11">
      <c r="A178" t="s">
        <v>2898</v>
      </c>
      <c r="B178" t="s">
        <v>561</v>
      </c>
      <c r="C178" t="s">
        <v>534</v>
      </c>
      <c r="D178" t="s">
        <v>543</v>
      </c>
      <c r="K178"/>
    </row>
    <row r="179" spans="1:11">
      <c r="A179" t="s">
        <v>2899</v>
      </c>
      <c r="B179" t="s">
        <v>561</v>
      </c>
      <c r="C179" t="s">
        <v>535</v>
      </c>
      <c r="D179" t="s">
        <v>544</v>
      </c>
      <c r="K179"/>
    </row>
    <row r="180" spans="1:11">
      <c r="A180" t="s">
        <v>2900</v>
      </c>
      <c r="B180" t="s">
        <v>561</v>
      </c>
      <c r="C180" t="s">
        <v>535</v>
      </c>
      <c r="D180" t="s">
        <v>544</v>
      </c>
      <c r="K180"/>
    </row>
    <row r="181" spans="1:11">
      <c r="A181" t="s">
        <v>2901</v>
      </c>
      <c r="B181" t="s">
        <v>561</v>
      </c>
      <c r="C181" t="s">
        <v>534</v>
      </c>
      <c r="D181" t="s">
        <v>543</v>
      </c>
      <c r="K181"/>
    </row>
    <row r="182" spans="1:11">
      <c r="A182" t="s">
        <v>2902</v>
      </c>
      <c r="B182" t="s">
        <v>561</v>
      </c>
      <c r="C182" t="s">
        <v>541</v>
      </c>
      <c r="D182" t="s">
        <v>544</v>
      </c>
      <c r="K182"/>
    </row>
    <row r="183" spans="1:11">
      <c r="A183" t="s">
        <v>2903</v>
      </c>
      <c r="B183" t="s">
        <v>561</v>
      </c>
      <c r="C183" t="s">
        <v>535</v>
      </c>
      <c r="D183" t="s">
        <v>544</v>
      </c>
      <c r="K183"/>
    </row>
    <row r="184" spans="1:11">
      <c r="A184" t="s">
        <v>2904</v>
      </c>
      <c r="B184" t="s">
        <v>561</v>
      </c>
      <c r="C184" t="s">
        <v>534</v>
      </c>
      <c r="D184" t="s">
        <v>543</v>
      </c>
      <c r="K184"/>
    </row>
    <row r="185" spans="1:11">
      <c r="A185" t="s">
        <v>2905</v>
      </c>
      <c r="B185" t="s">
        <v>561</v>
      </c>
      <c r="C185" t="s">
        <v>534</v>
      </c>
      <c r="D185" t="s">
        <v>543</v>
      </c>
      <c r="K185"/>
    </row>
    <row r="186" spans="1:11">
      <c r="A186" t="s">
        <v>2906</v>
      </c>
      <c r="B186" t="s">
        <v>561</v>
      </c>
      <c r="C186" t="s">
        <v>541</v>
      </c>
      <c r="D186" t="s">
        <v>544</v>
      </c>
      <c r="K186"/>
    </row>
    <row r="187" spans="1:11">
      <c r="A187" t="s">
        <v>2907</v>
      </c>
      <c r="B187" t="s">
        <v>561</v>
      </c>
      <c r="C187" t="s">
        <v>534</v>
      </c>
      <c r="D187" t="s">
        <v>543</v>
      </c>
      <c r="K187"/>
    </row>
    <row r="188" spans="1:11">
      <c r="A188" t="s">
        <v>2908</v>
      </c>
      <c r="B188" t="s">
        <v>561</v>
      </c>
      <c r="C188" t="s">
        <v>534</v>
      </c>
      <c r="D188" t="s">
        <v>543</v>
      </c>
      <c r="K188"/>
    </row>
    <row r="189" spans="1:11">
      <c r="A189" t="s">
        <v>2909</v>
      </c>
      <c r="B189" t="s">
        <v>561</v>
      </c>
      <c r="C189" t="s">
        <v>535</v>
      </c>
      <c r="D189" t="s">
        <v>544</v>
      </c>
      <c r="K189"/>
    </row>
    <row r="190" spans="1:11">
      <c r="A190" t="s">
        <v>2910</v>
      </c>
      <c r="B190" t="s">
        <v>561</v>
      </c>
      <c r="C190" t="s">
        <v>534</v>
      </c>
      <c r="D190" t="s">
        <v>543</v>
      </c>
      <c r="K190"/>
    </row>
    <row r="191" spans="1:11">
      <c r="A191" t="s">
        <v>3522</v>
      </c>
      <c r="B191" t="s">
        <v>561</v>
      </c>
      <c r="C191" t="s">
        <v>534</v>
      </c>
      <c r="D191" t="s">
        <v>543</v>
      </c>
      <c r="K191"/>
    </row>
    <row r="192" spans="1:11">
      <c r="A192" t="s">
        <v>3523</v>
      </c>
      <c r="B192" t="s">
        <v>561</v>
      </c>
      <c r="C192" t="s">
        <v>541</v>
      </c>
      <c r="D192" t="s">
        <v>544</v>
      </c>
      <c r="K192"/>
    </row>
    <row r="193" spans="1:11">
      <c r="A193" t="s">
        <v>2911</v>
      </c>
      <c r="B193" t="s">
        <v>561</v>
      </c>
      <c r="C193" t="s">
        <v>534</v>
      </c>
      <c r="D193" t="s">
        <v>543</v>
      </c>
      <c r="K193"/>
    </row>
    <row r="194" spans="1:11">
      <c r="A194" t="s">
        <v>2912</v>
      </c>
      <c r="B194" t="s">
        <v>561</v>
      </c>
      <c r="C194" t="s">
        <v>534</v>
      </c>
      <c r="D194" t="s">
        <v>543</v>
      </c>
      <c r="K194"/>
    </row>
    <row r="195" spans="1:11">
      <c r="A195" t="s">
        <v>2913</v>
      </c>
      <c r="B195" t="s">
        <v>561</v>
      </c>
      <c r="C195" t="s">
        <v>534</v>
      </c>
      <c r="D195" t="s">
        <v>543</v>
      </c>
      <c r="K195"/>
    </row>
    <row r="196" spans="1:11">
      <c r="A196" t="s">
        <v>2914</v>
      </c>
      <c r="B196" t="s">
        <v>561</v>
      </c>
      <c r="C196" t="s">
        <v>534</v>
      </c>
      <c r="D196" t="s">
        <v>543</v>
      </c>
      <c r="K196"/>
    </row>
    <row r="197" spans="1:11">
      <c r="A197" t="s">
        <v>2915</v>
      </c>
      <c r="B197" t="s">
        <v>561</v>
      </c>
      <c r="C197" t="s">
        <v>534</v>
      </c>
      <c r="D197" t="s">
        <v>543</v>
      </c>
      <c r="K197"/>
    </row>
    <row r="198" spans="1:11">
      <c r="A198" t="s">
        <v>2916</v>
      </c>
      <c r="B198" t="s">
        <v>561</v>
      </c>
      <c r="C198" t="s">
        <v>541</v>
      </c>
      <c r="D198" t="s">
        <v>548</v>
      </c>
      <c r="K198"/>
    </row>
    <row r="199" spans="1:11">
      <c r="A199" t="s">
        <v>2917</v>
      </c>
      <c r="B199" t="s">
        <v>561</v>
      </c>
      <c r="C199" t="s">
        <v>534</v>
      </c>
      <c r="D199" t="s">
        <v>543</v>
      </c>
      <c r="K199"/>
    </row>
    <row r="200" spans="1:11">
      <c r="A200" t="s">
        <v>2918</v>
      </c>
      <c r="B200" t="s">
        <v>561</v>
      </c>
      <c r="C200" t="s">
        <v>534</v>
      </c>
      <c r="D200" t="s">
        <v>543</v>
      </c>
      <c r="K200"/>
    </row>
    <row r="201" spans="1:11">
      <c r="A201" t="s">
        <v>2919</v>
      </c>
      <c r="B201" t="s">
        <v>561</v>
      </c>
      <c r="C201" t="s">
        <v>534</v>
      </c>
      <c r="D201" t="s">
        <v>543</v>
      </c>
      <c r="K201"/>
    </row>
    <row r="202" spans="1:11">
      <c r="A202" t="s">
        <v>2920</v>
      </c>
      <c r="B202" t="s">
        <v>561</v>
      </c>
      <c r="C202" t="s">
        <v>534</v>
      </c>
      <c r="D202" t="s">
        <v>543</v>
      </c>
      <c r="K202"/>
    </row>
    <row r="203" spans="1:11">
      <c r="A203" t="s">
        <v>2921</v>
      </c>
      <c r="B203" t="s">
        <v>561</v>
      </c>
      <c r="C203" t="s">
        <v>534</v>
      </c>
      <c r="D203" t="s">
        <v>543</v>
      </c>
      <c r="K203"/>
    </row>
    <row r="204" spans="1:11">
      <c r="A204" t="s">
        <v>2922</v>
      </c>
      <c r="B204" t="s">
        <v>561</v>
      </c>
      <c r="C204" t="s">
        <v>541</v>
      </c>
      <c r="D204" t="s">
        <v>544</v>
      </c>
      <c r="K204"/>
    </row>
    <row r="205" spans="1:11">
      <c r="A205" t="s">
        <v>2923</v>
      </c>
      <c r="B205" t="s">
        <v>561</v>
      </c>
      <c r="C205" t="s">
        <v>534</v>
      </c>
      <c r="D205" t="s">
        <v>543</v>
      </c>
      <c r="K205"/>
    </row>
    <row r="206" spans="1:11">
      <c r="A206" t="s">
        <v>2924</v>
      </c>
      <c r="B206" t="s">
        <v>561</v>
      </c>
      <c r="C206" t="s">
        <v>534</v>
      </c>
      <c r="D206" t="s">
        <v>543</v>
      </c>
      <c r="K206"/>
    </row>
    <row r="207" spans="1:11">
      <c r="A207" t="s">
        <v>2925</v>
      </c>
      <c r="B207" t="s">
        <v>561</v>
      </c>
      <c r="C207" t="s">
        <v>534</v>
      </c>
      <c r="D207" t="s">
        <v>543</v>
      </c>
      <c r="K207"/>
    </row>
    <row r="208" spans="1:11">
      <c r="A208" t="s">
        <v>2926</v>
      </c>
      <c r="B208" t="s">
        <v>561</v>
      </c>
      <c r="C208" t="s">
        <v>534</v>
      </c>
      <c r="D208" t="s">
        <v>543</v>
      </c>
      <c r="K208"/>
    </row>
    <row r="209" spans="1:11">
      <c r="A209" t="s">
        <v>2927</v>
      </c>
      <c r="B209" t="s">
        <v>561</v>
      </c>
      <c r="C209" t="s">
        <v>534</v>
      </c>
      <c r="D209" t="s">
        <v>543</v>
      </c>
      <c r="K209"/>
    </row>
    <row r="210" spans="1:11">
      <c r="A210" t="s">
        <v>2928</v>
      </c>
      <c r="B210" t="s">
        <v>561</v>
      </c>
      <c r="C210" t="s">
        <v>537</v>
      </c>
      <c r="D210" t="s">
        <v>543</v>
      </c>
      <c r="K210"/>
    </row>
    <row r="211" spans="1:11">
      <c r="A211" t="s">
        <v>2929</v>
      </c>
      <c r="B211" t="s">
        <v>561</v>
      </c>
      <c r="C211" t="s">
        <v>534</v>
      </c>
      <c r="D211" t="s">
        <v>543</v>
      </c>
      <c r="K211"/>
    </row>
    <row r="212" spans="1:11">
      <c r="A212" t="s">
        <v>2930</v>
      </c>
      <c r="B212" t="s">
        <v>561</v>
      </c>
      <c r="C212" t="s">
        <v>534</v>
      </c>
      <c r="D212" t="s">
        <v>543</v>
      </c>
      <c r="K212"/>
    </row>
    <row r="213" spans="1:11">
      <c r="A213" t="s">
        <v>2931</v>
      </c>
      <c r="B213" t="s">
        <v>561</v>
      </c>
      <c r="C213" t="s">
        <v>534</v>
      </c>
      <c r="D213" t="s">
        <v>543</v>
      </c>
      <c r="K213"/>
    </row>
    <row r="214" spans="1:11">
      <c r="A214" t="s">
        <v>2932</v>
      </c>
      <c r="B214" t="s">
        <v>561</v>
      </c>
      <c r="C214" t="s">
        <v>534</v>
      </c>
      <c r="D214" t="s">
        <v>543</v>
      </c>
      <c r="K214"/>
    </row>
    <row r="215" spans="1:11">
      <c r="A215" t="s">
        <v>2933</v>
      </c>
      <c r="B215" t="s">
        <v>561</v>
      </c>
      <c r="C215" t="s">
        <v>541</v>
      </c>
      <c r="D215" t="s">
        <v>548</v>
      </c>
      <c r="K215"/>
    </row>
    <row r="216" spans="1:11">
      <c r="A216" t="s">
        <v>2934</v>
      </c>
      <c r="B216" t="s">
        <v>561</v>
      </c>
      <c r="C216" t="s">
        <v>534</v>
      </c>
      <c r="D216" t="s">
        <v>543</v>
      </c>
      <c r="K216"/>
    </row>
    <row r="217" spans="1:11">
      <c r="A217" t="s">
        <v>2935</v>
      </c>
      <c r="B217" t="s">
        <v>561</v>
      </c>
      <c r="C217" t="s">
        <v>541</v>
      </c>
      <c r="D217" t="s">
        <v>548</v>
      </c>
      <c r="K217"/>
    </row>
    <row r="218" spans="1:11">
      <c r="A218" t="s">
        <v>2936</v>
      </c>
      <c r="B218" t="s">
        <v>561</v>
      </c>
      <c r="C218" t="s">
        <v>534</v>
      </c>
      <c r="D218" t="s">
        <v>543</v>
      </c>
      <c r="K218"/>
    </row>
    <row r="219" spans="1:11">
      <c r="A219" t="s">
        <v>2937</v>
      </c>
      <c r="B219" t="s">
        <v>561</v>
      </c>
      <c r="C219" t="s">
        <v>534</v>
      </c>
      <c r="D219" t="s">
        <v>543</v>
      </c>
      <c r="K219"/>
    </row>
    <row r="220" spans="1:11">
      <c r="A220" t="s">
        <v>2938</v>
      </c>
      <c r="B220" t="s">
        <v>561</v>
      </c>
      <c r="C220" t="s">
        <v>534</v>
      </c>
      <c r="D220" t="s">
        <v>543</v>
      </c>
      <c r="K220"/>
    </row>
    <row r="221" spans="1:11">
      <c r="A221" t="s">
        <v>2939</v>
      </c>
      <c r="B221" t="s">
        <v>561</v>
      </c>
      <c r="C221" t="s">
        <v>534</v>
      </c>
      <c r="D221" t="s">
        <v>543</v>
      </c>
      <c r="K221"/>
    </row>
    <row r="222" spans="1:11">
      <c r="A222" t="s">
        <v>2940</v>
      </c>
      <c r="B222" t="s">
        <v>561</v>
      </c>
      <c r="C222" t="s">
        <v>541</v>
      </c>
      <c r="D222" t="s">
        <v>548</v>
      </c>
      <c r="K222"/>
    </row>
    <row r="223" spans="1:11">
      <c r="A223" t="s">
        <v>2941</v>
      </c>
      <c r="B223" t="s">
        <v>561</v>
      </c>
      <c r="C223" t="s">
        <v>534</v>
      </c>
      <c r="D223" t="s">
        <v>543</v>
      </c>
      <c r="K223"/>
    </row>
    <row r="224" spans="1:11">
      <c r="A224" t="s">
        <v>2942</v>
      </c>
      <c r="B224" t="s">
        <v>561</v>
      </c>
      <c r="C224" t="s">
        <v>534</v>
      </c>
      <c r="D224" t="s">
        <v>543</v>
      </c>
      <c r="K224"/>
    </row>
    <row r="225" spans="1:11">
      <c r="A225" t="s">
        <v>3525</v>
      </c>
      <c r="B225" t="s">
        <v>561</v>
      </c>
      <c r="C225" t="s">
        <v>534</v>
      </c>
      <c r="D225" t="s">
        <v>543</v>
      </c>
      <c r="K225"/>
    </row>
    <row r="226" spans="1:11">
      <c r="A226" t="s">
        <v>2943</v>
      </c>
      <c r="B226" t="s">
        <v>561</v>
      </c>
      <c r="C226" t="s">
        <v>534</v>
      </c>
      <c r="D226" t="s">
        <v>543</v>
      </c>
      <c r="K226"/>
    </row>
    <row r="227" spans="1:11">
      <c r="A227" t="s">
        <v>2944</v>
      </c>
      <c r="B227" t="s">
        <v>561</v>
      </c>
      <c r="C227" t="s">
        <v>534</v>
      </c>
      <c r="D227" t="s">
        <v>543</v>
      </c>
      <c r="K227"/>
    </row>
    <row r="228" spans="1:11">
      <c r="A228" t="s">
        <v>2945</v>
      </c>
      <c r="B228" t="s">
        <v>561</v>
      </c>
      <c r="C228" t="s">
        <v>534</v>
      </c>
      <c r="D228" t="s">
        <v>543</v>
      </c>
      <c r="K228"/>
    </row>
    <row r="229" spans="1:11">
      <c r="A229" t="s">
        <v>2946</v>
      </c>
      <c r="B229" t="s">
        <v>561</v>
      </c>
      <c r="C229" t="s">
        <v>534</v>
      </c>
      <c r="D229" t="s">
        <v>543</v>
      </c>
      <c r="K229"/>
    </row>
    <row r="230" spans="1:11">
      <c r="A230" t="s">
        <v>2947</v>
      </c>
      <c r="B230" t="s">
        <v>561</v>
      </c>
      <c r="C230" t="s">
        <v>534</v>
      </c>
      <c r="D230" t="s">
        <v>543</v>
      </c>
      <c r="K230"/>
    </row>
    <row r="231" spans="1:11">
      <c r="A231" t="s">
        <v>2948</v>
      </c>
      <c r="B231" t="s">
        <v>561</v>
      </c>
      <c r="C231" t="s">
        <v>534</v>
      </c>
      <c r="D231" t="s">
        <v>543</v>
      </c>
      <c r="K231"/>
    </row>
    <row r="232" spans="1:11">
      <c r="A232" t="s">
        <v>2949</v>
      </c>
      <c r="B232" t="s">
        <v>561</v>
      </c>
      <c r="C232" t="s">
        <v>541</v>
      </c>
      <c r="D232" t="s">
        <v>547</v>
      </c>
      <c r="K232"/>
    </row>
    <row r="233" spans="1:11">
      <c r="A233" t="s">
        <v>2950</v>
      </c>
      <c r="B233" t="s">
        <v>561</v>
      </c>
      <c r="C233" t="s">
        <v>534</v>
      </c>
      <c r="D233" t="s">
        <v>543</v>
      </c>
      <c r="K233"/>
    </row>
    <row r="234" spans="1:11">
      <c r="A234" t="s">
        <v>2951</v>
      </c>
      <c r="B234" t="s">
        <v>561</v>
      </c>
      <c r="C234" t="s">
        <v>534</v>
      </c>
      <c r="D234" t="s">
        <v>543</v>
      </c>
      <c r="K234"/>
    </row>
    <row r="235" spans="1:11">
      <c r="A235" t="s">
        <v>2952</v>
      </c>
      <c r="B235" t="s">
        <v>561</v>
      </c>
      <c r="C235" t="s">
        <v>541</v>
      </c>
      <c r="D235" t="s">
        <v>544</v>
      </c>
      <c r="K235"/>
    </row>
    <row r="236" spans="1:11">
      <c r="A236" t="s">
        <v>2953</v>
      </c>
      <c r="B236" t="s">
        <v>561</v>
      </c>
      <c r="C236" t="s">
        <v>541</v>
      </c>
      <c r="D236" t="s">
        <v>547</v>
      </c>
      <c r="K236"/>
    </row>
    <row r="237" spans="1:11">
      <c r="A237" t="s">
        <v>2954</v>
      </c>
      <c r="B237" t="s">
        <v>561</v>
      </c>
      <c r="C237" t="s">
        <v>541</v>
      </c>
      <c r="D237" t="s">
        <v>544</v>
      </c>
      <c r="K237"/>
    </row>
    <row r="238" spans="1:11">
      <c r="A238" t="s">
        <v>2955</v>
      </c>
      <c r="B238" t="s">
        <v>561</v>
      </c>
      <c r="C238" t="s">
        <v>534</v>
      </c>
      <c r="D238" t="s">
        <v>543</v>
      </c>
      <c r="K238"/>
    </row>
    <row r="239" spans="1:11">
      <c r="A239" t="s">
        <v>2956</v>
      </c>
      <c r="B239" t="s">
        <v>561</v>
      </c>
      <c r="C239" t="s">
        <v>534</v>
      </c>
      <c r="D239" t="s">
        <v>543</v>
      </c>
      <c r="K239"/>
    </row>
    <row r="240" spans="1:11">
      <c r="A240" t="s">
        <v>2957</v>
      </c>
      <c r="B240" t="s">
        <v>561</v>
      </c>
      <c r="C240" t="s">
        <v>541</v>
      </c>
      <c r="D240" t="s">
        <v>544</v>
      </c>
      <c r="K240"/>
    </row>
    <row r="241" spans="1:11">
      <c r="A241" t="s">
        <v>2958</v>
      </c>
      <c r="B241" t="s">
        <v>561</v>
      </c>
      <c r="C241" t="s">
        <v>541</v>
      </c>
      <c r="D241" t="s">
        <v>544</v>
      </c>
      <c r="K241"/>
    </row>
    <row r="242" spans="1:11">
      <c r="A242" t="s">
        <v>2959</v>
      </c>
      <c r="B242" t="s">
        <v>561</v>
      </c>
      <c r="C242" t="s">
        <v>534</v>
      </c>
      <c r="D242" t="s">
        <v>543</v>
      </c>
      <c r="K242"/>
    </row>
    <row r="243" spans="1:11">
      <c r="A243" t="s">
        <v>2960</v>
      </c>
      <c r="B243" t="s">
        <v>561</v>
      </c>
      <c r="C243" t="s">
        <v>534</v>
      </c>
      <c r="D243" t="s">
        <v>543</v>
      </c>
      <c r="K243"/>
    </row>
    <row r="244" spans="1:11">
      <c r="A244" t="s">
        <v>2961</v>
      </c>
      <c r="B244" t="s">
        <v>561</v>
      </c>
      <c r="C244" t="s">
        <v>534</v>
      </c>
      <c r="D244" t="s">
        <v>543</v>
      </c>
      <c r="K244"/>
    </row>
    <row r="245" spans="1:11">
      <c r="A245" t="s">
        <v>2962</v>
      </c>
      <c r="B245" t="s">
        <v>561</v>
      </c>
      <c r="C245" t="s">
        <v>534</v>
      </c>
      <c r="D245" t="s">
        <v>543</v>
      </c>
      <c r="K245"/>
    </row>
    <row r="246" spans="1:11">
      <c r="A246" t="s">
        <v>2963</v>
      </c>
      <c r="B246" t="s">
        <v>561</v>
      </c>
      <c r="C246" t="s">
        <v>534</v>
      </c>
      <c r="D246" t="s">
        <v>543</v>
      </c>
      <c r="K246"/>
    </row>
    <row r="247" spans="1:11">
      <c r="A247" t="s">
        <v>2964</v>
      </c>
      <c r="B247" t="s">
        <v>561</v>
      </c>
      <c r="C247" t="s">
        <v>534</v>
      </c>
      <c r="D247" t="s">
        <v>543</v>
      </c>
      <c r="K247"/>
    </row>
    <row r="248" spans="1:11">
      <c r="A248" t="s">
        <v>2965</v>
      </c>
      <c r="B248" t="s">
        <v>561</v>
      </c>
      <c r="C248" t="s">
        <v>534</v>
      </c>
      <c r="D248" t="s">
        <v>543</v>
      </c>
      <c r="K248"/>
    </row>
    <row r="249" spans="1:11">
      <c r="A249" t="s">
        <v>2966</v>
      </c>
      <c r="B249" t="s">
        <v>561</v>
      </c>
      <c r="C249" t="s">
        <v>534</v>
      </c>
      <c r="D249" t="s">
        <v>543</v>
      </c>
      <c r="K249"/>
    </row>
    <row r="250" spans="1:11">
      <c r="A250" t="s">
        <v>2967</v>
      </c>
      <c r="B250" t="s">
        <v>561</v>
      </c>
      <c r="C250" t="s">
        <v>534</v>
      </c>
      <c r="D250" t="s">
        <v>543</v>
      </c>
      <c r="K250"/>
    </row>
    <row r="251" spans="1:11">
      <c r="A251" t="s">
        <v>2968</v>
      </c>
      <c r="B251" t="s">
        <v>561</v>
      </c>
      <c r="C251" t="s">
        <v>534</v>
      </c>
      <c r="D251" t="s">
        <v>543</v>
      </c>
      <c r="K251"/>
    </row>
    <row r="252" spans="1:11">
      <c r="A252" t="s">
        <v>2969</v>
      </c>
      <c r="B252" t="s">
        <v>561</v>
      </c>
      <c r="C252" t="s">
        <v>534</v>
      </c>
      <c r="D252" t="s">
        <v>543</v>
      </c>
      <c r="K252"/>
    </row>
    <row r="253" spans="1:11">
      <c r="A253" t="s">
        <v>2970</v>
      </c>
      <c r="B253" t="s">
        <v>561</v>
      </c>
      <c r="C253" t="s">
        <v>534</v>
      </c>
      <c r="D253" t="s">
        <v>543</v>
      </c>
      <c r="K253"/>
    </row>
    <row r="254" spans="1:11">
      <c r="A254" t="s">
        <v>2971</v>
      </c>
      <c r="B254" t="s">
        <v>561</v>
      </c>
      <c r="C254" t="s">
        <v>534</v>
      </c>
      <c r="D254" t="s">
        <v>543</v>
      </c>
      <c r="K254"/>
    </row>
    <row r="255" spans="1:11">
      <c r="A255" t="s">
        <v>2972</v>
      </c>
      <c r="B255" t="s">
        <v>561</v>
      </c>
      <c r="C255" t="s">
        <v>534</v>
      </c>
      <c r="D255" t="s">
        <v>543</v>
      </c>
      <c r="K255"/>
    </row>
    <row r="256" spans="1:11">
      <c r="A256" t="s">
        <v>2973</v>
      </c>
      <c r="B256" t="s">
        <v>561</v>
      </c>
      <c r="C256" t="s">
        <v>534</v>
      </c>
      <c r="D256" t="s">
        <v>543</v>
      </c>
      <c r="K256"/>
    </row>
    <row r="257" spans="1:11">
      <c r="A257" t="s">
        <v>3534</v>
      </c>
      <c r="B257" t="s">
        <v>561</v>
      </c>
      <c r="C257" t="s">
        <v>534</v>
      </c>
      <c r="D257" t="s">
        <v>543</v>
      </c>
      <c r="K257"/>
    </row>
    <row r="258" spans="1:11">
      <c r="A258" t="s">
        <v>2974</v>
      </c>
      <c r="B258" t="s">
        <v>561</v>
      </c>
      <c r="C258" t="s">
        <v>534</v>
      </c>
      <c r="D258" t="s">
        <v>543</v>
      </c>
      <c r="K258"/>
    </row>
    <row r="259" spans="1:11">
      <c r="A259" t="s">
        <v>2975</v>
      </c>
      <c r="B259" t="s">
        <v>561</v>
      </c>
      <c r="C259" t="s">
        <v>534</v>
      </c>
      <c r="D259" t="s">
        <v>543</v>
      </c>
      <c r="K259"/>
    </row>
    <row r="260" spans="1:11">
      <c r="A260" t="s">
        <v>2976</v>
      </c>
      <c r="B260" t="s">
        <v>561</v>
      </c>
      <c r="C260" t="s">
        <v>534</v>
      </c>
      <c r="D260" t="s">
        <v>543</v>
      </c>
      <c r="K260"/>
    </row>
    <row r="261" spans="1:11">
      <c r="A261" t="s">
        <v>2977</v>
      </c>
      <c r="B261" t="s">
        <v>561</v>
      </c>
      <c r="C261" t="s">
        <v>534</v>
      </c>
      <c r="D261" t="s">
        <v>543</v>
      </c>
      <c r="K261"/>
    </row>
    <row r="262" spans="1:11">
      <c r="A262" t="s">
        <v>2978</v>
      </c>
      <c r="B262" t="s">
        <v>561</v>
      </c>
      <c r="C262" t="s">
        <v>534</v>
      </c>
      <c r="D262" t="s">
        <v>543</v>
      </c>
      <c r="K262"/>
    </row>
    <row r="263" spans="1:11">
      <c r="A263" t="s">
        <v>2979</v>
      </c>
      <c r="B263" t="s">
        <v>561</v>
      </c>
      <c r="C263" t="s">
        <v>534</v>
      </c>
      <c r="D263" t="s">
        <v>543</v>
      </c>
      <c r="K263"/>
    </row>
    <row r="264" spans="1:11">
      <c r="A264" t="s">
        <v>2980</v>
      </c>
      <c r="B264" t="s">
        <v>561</v>
      </c>
      <c r="C264" t="s">
        <v>534</v>
      </c>
      <c r="D264" t="s">
        <v>543</v>
      </c>
      <c r="K264"/>
    </row>
    <row r="265" spans="1:11">
      <c r="A265" t="s">
        <v>2981</v>
      </c>
      <c r="B265" t="s">
        <v>561</v>
      </c>
      <c r="C265" t="s">
        <v>534</v>
      </c>
      <c r="D265" t="s">
        <v>543</v>
      </c>
      <c r="K265"/>
    </row>
    <row r="266" spans="1:11">
      <c r="A266" t="s">
        <v>3553</v>
      </c>
      <c r="B266" t="s">
        <v>561</v>
      </c>
      <c r="C266" t="s">
        <v>534</v>
      </c>
      <c r="D266" t="s">
        <v>543</v>
      </c>
      <c r="K266"/>
    </row>
    <row r="267" spans="1:11">
      <c r="A267" t="s">
        <v>2982</v>
      </c>
      <c r="B267" t="s">
        <v>561</v>
      </c>
      <c r="C267" t="s">
        <v>534</v>
      </c>
      <c r="D267" t="s">
        <v>543</v>
      </c>
      <c r="K267"/>
    </row>
    <row r="268" spans="1:11">
      <c r="A268" t="s">
        <v>2983</v>
      </c>
      <c r="B268" t="s">
        <v>561</v>
      </c>
      <c r="C268" t="s">
        <v>541</v>
      </c>
      <c r="D268" t="s">
        <v>545</v>
      </c>
      <c r="K268"/>
    </row>
    <row r="269" spans="1:11">
      <c r="A269" t="s">
        <v>2984</v>
      </c>
      <c r="B269" t="s">
        <v>561</v>
      </c>
      <c r="C269" t="s">
        <v>534</v>
      </c>
      <c r="D269" t="s">
        <v>543</v>
      </c>
      <c r="K269"/>
    </row>
    <row r="270" spans="1:11">
      <c r="A270" t="s">
        <v>2985</v>
      </c>
      <c r="B270" t="s">
        <v>561</v>
      </c>
      <c r="C270" t="s">
        <v>534</v>
      </c>
      <c r="D270" t="s">
        <v>543</v>
      </c>
      <c r="K270"/>
    </row>
    <row r="271" spans="1:11">
      <c r="A271" t="s">
        <v>2986</v>
      </c>
      <c r="B271" t="s">
        <v>561</v>
      </c>
      <c r="C271" t="s">
        <v>534</v>
      </c>
      <c r="D271" t="s">
        <v>543</v>
      </c>
      <c r="K271"/>
    </row>
    <row r="272" spans="1:11">
      <c r="A272" t="s">
        <v>2987</v>
      </c>
      <c r="B272" t="s">
        <v>561</v>
      </c>
      <c r="C272" t="s">
        <v>534</v>
      </c>
      <c r="D272" t="s">
        <v>543</v>
      </c>
      <c r="K272"/>
    </row>
    <row r="273" spans="1:11">
      <c r="A273" t="s">
        <v>2988</v>
      </c>
      <c r="B273" t="s">
        <v>561</v>
      </c>
      <c r="C273" t="s">
        <v>534</v>
      </c>
      <c r="D273" t="s">
        <v>543</v>
      </c>
      <c r="K273"/>
    </row>
    <row r="274" spans="1:11">
      <c r="A274" t="s">
        <v>2989</v>
      </c>
      <c r="B274" t="s">
        <v>561</v>
      </c>
      <c r="C274" t="s">
        <v>534</v>
      </c>
      <c r="D274" t="s">
        <v>543</v>
      </c>
      <c r="K274"/>
    </row>
    <row r="275" spans="1:11">
      <c r="A275" t="s">
        <v>2990</v>
      </c>
      <c r="B275" t="s">
        <v>561</v>
      </c>
      <c r="C275" t="s">
        <v>534</v>
      </c>
      <c r="D275" t="s">
        <v>543</v>
      </c>
      <c r="K275"/>
    </row>
    <row r="276" spans="1:11">
      <c r="A276" t="s">
        <v>2991</v>
      </c>
      <c r="B276" t="s">
        <v>561</v>
      </c>
      <c r="C276" t="s">
        <v>534</v>
      </c>
      <c r="D276" t="s">
        <v>543</v>
      </c>
      <c r="K276"/>
    </row>
    <row r="277" spans="1:11">
      <c r="A277" t="s">
        <v>2992</v>
      </c>
      <c r="B277" t="s">
        <v>561</v>
      </c>
      <c r="C277" t="s">
        <v>534</v>
      </c>
      <c r="D277" t="s">
        <v>543</v>
      </c>
      <c r="K277"/>
    </row>
    <row r="278" spans="1:11">
      <c r="A278" t="s">
        <v>2993</v>
      </c>
      <c r="B278" t="s">
        <v>561</v>
      </c>
      <c r="C278" t="s">
        <v>534</v>
      </c>
      <c r="D278" t="s">
        <v>543</v>
      </c>
      <c r="K278"/>
    </row>
    <row r="279" spans="1:11">
      <c r="A279" t="s">
        <v>2994</v>
      </c>
      <c r="B279" t="s">
        <v>561</v>
      </c>
      <c r="C279" t="s">
        <v>534</v>
      </c>
      <c r="D279" t="s">
        <v>543</v>
      </c>
      <c r="K279"/>
    </row>
    <row r="280" spans="1:11">
      <c r="A280" t="s">
        <v>2995</v>
      </c>
      <c r="B280" t="s">
        <v>561</v>
      </c>
      <c r="C280" t="s">
        <v>534</v>
      </c>
      <c r="D280" t="s">
        <v>543</v>
      </c>
      <c r="K280"/>
    </row>
    <row r="281" spans="1:11">
      <c r="A281" t="s">
        <v>2996</v>
      </c>
      <c r="B281" t="s">
        <v>561</v>
      </c>
      <c r="C281" t="s">
        <v>534</v>
      </c>
      <c r="D281" t="s">
        <v>543</v>
      </c>
      <c r="K281"/>
    </row>
    <row r="282" spans="1:11">
      <c r="A282" t="s">
        <v>2997</v>
      </c>
      <c r="B282" t="s">
        <v>561</v>
      </c>
      <c r="C282" t="s">
        <v>534</v>
      </c>
      <c r="D282" t="s">
        <v>543</v>
      </c>
      <c r="K282"/>
    </row>
    <row r="283" spans="1:11">
      <c r="A283" t="s">
        <v>2998</v>
      </c>
      <c r="B283" t="s">
        <v>561</v>
      </c>
      <c r="C283" t="s">
        <v>535</v>
      </c>
      <c r="D283" t="s">
        <v>543</v>
      </c>
      <c r="K283"/>
    </row>
    <row r="284" spans="1:11">
      <c r="A284" t="s">
        <v>2999</v>
      </c>
      <c r="B284" t="s">
        <v>561</v>
      </c>
      <c r="C284" t="s">
        <v>534</v>
      </c>
      <c r="D284" t="s">
        <v>543</v>
      </c>
      <c r="K284"/>
    </row>
    <row r="285" spans="1:11">
      <c r="A285" t="s">
        <v>3000</v>
      </c>
      <c r="B285" t="s">
        <v>561</v>
      </c>
      <c r="C285" t="s">
        <v>536</v>
      </c>
      <c r="D285" t="s">
        <v>543</v>
      </c>
      <c r="K285"/>
    </row>
    <row r="286" spans="1:11">
      <c r="A286" t="s">
        <v>3001</v>
      </c>
      <c r="B286" t="s">
        <v>561</v>
      </c>
      <c r="C286" t="s">
        <v>535</v>
      </c>
      <c r="D286" t="s">
        <v>543</v>
      </c>
      <c r="K286"/>
    </row>
    <row r="287" spans="1:11">
      <c r="A287" t="s">
        <v>3002</v>
      </c>
      <c r="B287" t="s">
        <v>561</v>
      </c>
      <c r="C287" t="s">
        <v>534</v>
      </c>
      <c r="D287" t="s">
        <v>543</v>
      </c>
      <c r="K287"/>
    </row>
    <row r="288" spans="1:11">
      <c r="A288" t="s">
        <v>3003</v>
      </c>
      <c r="B288" t="s">
        <v>561</v>
      </c>
      <c r="C288" t="s">
        <v>534</v>
      </c>
      <c r="D288" t="s">
        <v>543</v>
      </c>
      <c r="K288"/>
    </row>
    <row r="289" spans="1:11">
      <c r="A289" t="s">
        <v>3004</v>
      </c>
      <c r="B289" t="s">
        <v>561</v>
      </c>
      <c r="C289" t="s">
        <v>534</v>
      </c>
      <c r="D289" t="s">
        <v>543</v>
      </c>
      <c r="K289"/>
    </row>
    <row r="290" spans="1:11">
      <c r="A290" t="s">
        <v>3005</v>
      </c>
      <c r="B290" t="s">
        <v>561</v>
      </c>
      <c r="C290" t="s">
        <v>534</v>
      </c>
      <c r="D290" t="s">
        <v>543</v>
      </c>
      <c r="K290"/>
    </row>
    <row r="291" spans="1:11">
      <c r="A291" t="s">
        <v>3006</v>
      </c>
      <c r="B291" t="s">
        <v>561</v>
      </c>
      <c r="C291" t="s">
        <v>534</v>
      </c>
      <c r="D291" t="s">
        <v>543</v>
      </c>
      <c r="K291"/>
    </row>
    <row r="292" spans="1:11">
      <c r="A292" t="s">
        <v>3007</v>
      </c>
      <c r="B292" t="s">
        <v>561</v>
      </c>
      <c r="C292" t="s">
        <v>534</v>
      </c>
      <c r="D292" t="s">
        <v>543</v>
      </c>
      <c r="K292"/>
    </row>
    <row r="293" spans="1:11">
      <c r="A293" t="s">
        <v>3008</v>
      </c>
      <c r="B293" t="s">
        <v>561</v>
      </c>
      <c r="C293" t="s">
        <v>534</v>
      </c>
      <c r="D293" t="s">
        <v>543</v>
      </c>
      <c r="K293"/>
    </row>
    <row r="294" spans="1:11">
      <c r="A294" t="s">
        <v>3009</v>
      </c>
      <c r="B294" t="s">
        <v>561</v>
      </c>
      <c r="C294" t="s">
        <v>534</v>
      </c>
      <c r="D294" t="s">
        <v>543</v>
      </c>
      <c r="K294"/>
    </row>
    <row r="295" spans="1:11">
      <c r="A295" t="s">
        <v>3010</v>
      </c>
      <c r="B295" t="s">
        <v>561</v>
      </c>
      <c r="C295" t="s">
        <v>534</v>
      </c>
      <c r="D295" t="s">
        <v>543</v>
      </c>
      <c r="K295"/>
    </row>
    <row r="296" spans="1:11">
      <c r="A296" t="s">
        <v>3011</v>
      </c>
      <c r="B296" t="s">
        <v>561</v>
      </c>
      <c r="C296" t="s">
        <v>535</v>
      </c>
      <c r="D296" t="s">
        <v>544</v>
      </c>
      <c r="K296"/>
    </row>
    <row r="297" spans="1:11">
      <c r="A297" t="s">
        <v>3012</v>
      </c>
      <c r="B297" t="s">
        <v>561</v>
      </c>
      <c r="C297" t="s">
        <v>534</v>
      </c>
      <c r="D297" t="s">
        <v>543</v>
      </c>
      <c r="K297"/>
    </row>
    <row r="298" spans="1:11">
      <c r="A298" t="s">
        <v>3013</v>
      </c>
      <c r="B298" t="s">
        <v>561</v>
      </c>
      <c r="C298" t="s">
        <v>534</v>
      </c>
      <c r="D298" t="s">
        <v>543</v>
      </c>
      <c r="K298"/>
    </row>
    <row r="299" spans="1:11">
      <c r="A299" t="s">
        <v>3014</v>
      </c>
      <c r="B299" t="s">
        <v>561</v>
      </c>
      <c r="C299" t="s">
        <v>534</v>
      </c>
      <c r="D299" t="s">
        <v>543</v>
      </c>
      <c r="K299"/>
    </row>
    <row r="300" spans="1:11">
      <c r="A300" t="s">
        <v>3015</v>
      </c>
      <c r="B300" t="s">
        <v>561</v>
      </c>
      <c r="C300" t="s">
        <v>534</v>
      </c>
      <c r="D300" t="s">
        <v>543</v>
      </c>
      <c r="K300"/>
    </row>
    <row r="301" spans="1:11">
      <c r="A301" t="s">
        <v>3016</v>
      </c>
      <c r="B301" t="s">
        <v>561</v>
      </c>
      <c r="C301" t="s">
        <v>538</v>
      </c>
      <c r="D301" t="s">
        <v>545</v>
      </c>
      <c r="K301"/>
    </row>
    <row r="302" spans="1:11">
      <c r="A302" t="s">
        <v>3017</v>
      </c>
      <c r="B302" t="s">
        <v>561</v>
      </c>
      <c r="C302" t="s">
        <v>538</v>
      </c>
      <c r="D302" t="s">
        <v>545</v>
      </c>
      <c r="K302"/>
    </row>
    <row r="303" spans="1:11">
      <c r="A303" t="s">
        <v>3018</v>
      </c>
      <c r="B303" t="s">
        <v>561</v>
      </c>
      <c r="C303" t="s">
        <v>538</v>
      </c>
      <c r="D303" t="s">
        <v>545</v>
      </c>
      <c r="K303"/>
    </row>
    <row r="304" spans="1:11">
      <c r="A304" t="s">
        <v>3019</v>
      </c>
      <c r="B304" t="s">
        <v>561</v>
      </c>
      <c r="C304" t="s">
        <v>538</v>
      </c>
      <c r="D304" t="s">
        <v>545</v>
      </c>
      <c r="K304"/>
    </row>
    <row r="305" spans="1:11">
      <c r="A305" t="s">
        <v>3020</v>
      </c>
      <c r="B305" t="s">
        <v>561</v>
      </c>
      <c r="C305" t="s">
        <v>538</v>
      </c>
      <c r="D305" t="s">
        <v>545</v>
      </c>
      <c r="K305"/>
    </row>
    <row r="306" spans="1:11">
      <c r="A306" t="s">
        <v>3021</v>
      </c>
      <c r="B306" t="s">
        <v>561</v>
      </c>
      <c r="C306" t="s">
        <v>538</v>
      </c>
      <c r="D306" t="s">
        <v>545</v>
      </c>
      <c r="K306"/>
    </row>
    <row r="307" spans="1:11">
      <c r="A307" t="s">
        <v>3022</v>
      </c>
      <c r="B307" t="s">
        <v>561</v>
      </c>
      <c r="C307" t="s">
        <v>538</v>
      </c>
      <c r="D307" t="s">
        <v>545</v>
      </c>
      <c r="K307"/>
    </row>
    <row r="308" spans="1:11">
      <c r="A308" t="s">
        <v>3023</v>
      </c>
      <c r="B308" t="s">
        <v>561</v>
      </c>
      <c r="C308" t="s">
        <v>538</v>
      </c>
      <c r="D308" t="s">
        <v>545</v>
      </c>
      <c r="K308"/>
    </row>
    <row r="309" spans="1:11">
      <c r="A309" t="s">
        <v>3024</v>
      </c>
      <c r="B309" t="s">
        <v>561</v>
      </c>
      <c r="C309" t="s">
        <v>538</v>
      </c>
      <c r="D309" t="s">
        <v>545</v>
      </c>
      <c r="K309"/>
    </row>
    <row r="310" spans="1:11">
      <c r="A310" t="s">
        <v>3025</v>
      </c>
      <c r="B310" t="s">
        <v>561</v>
      </c>
      <c r="C310" t="s">
        <v>538</v>
      </c>
      <c r="D310" t="s">
        <v>545</v>
      </c>
      <c r="K310"/>
    </row>
    <row r="311" spans="1:11">
      <c r="A311" t="s">
        <v>3026</v>
      </c>
      <c r="B311" t="s">
        <v>561</v>
      </c>
      <c r="C311" t="s">
        <v>538</v>
      </c>
      <c r="D311" t="s">
        <v>545</v>
      </c>
      <c r="K311"/>
    </row>
    <row r="312" spans="1:11">
      <c r="A312" t="s">
        <v>3027</v>
      </c>
      <c r="B312" t="s">
        <v>561</v>
      </c>
      <c r="C312" t="s">
        <v>538</v>
      </c>
      <c r="D312" t="s">
        <v>545</v>
      </c>
      <c r="K312"/>
    </row>
    <row r="313" spans="1:11">
      <c r="A313" t="s">
        <v>3028</v>
      </c>
      <c r="B313" t="s">
        <v>561</v>
      </c>
      <c r="C313" t="s">
        <v>538</v>
      </c>
      <c r="D313" t="s">
        <v>545</v>
      </c>
      <c r="K313"/>
    </row>
    <row r="314" spans="1:11">
      <c r="A314" t="s">
        <v>3029</v>
      </c>
      <c r="B314" t="s">
        <v>561</v>
      </c>
      <c r="C314" t="s">
        <v>538</v>
      </c>
      <c r="D314" t="s">
        <v>545</v>
      </c>
      <c r="K314"/>
    </row>
    <row r="315" spans="1:11">
      <c r="A315" t="s">
        <v>3030</v>
      </c>
      <c r="B315" t="s">
        <v>561</v>
      </c>
      <c r="C315" t="s">
        <v>538</v>
      </c>
      <c r="D315" t="s">
        <v>545</v>
      </c>
      <c r="K315"/>
    </row>
    <row r="316" spans="1:11">
      <c r="A316" t="s">
        <v>3031</v>
      </c>
      <c r="B316" t="s">
        <v>561</v>
      </c>
      <c r="C316" t="s">
        <v>538</v>
      </c>
      <c r="D316" t="s">
        <v>545</v>
      </c>
      <c r="K316"/>
    </row>
    <row r="317" spans="1:11">
      <c r="A317" t="s">
        <v>3032</v>
      </c>
      <c r="B317" t="s">
        <v>561</v>
      </c>
      <c r="C317" t="s">
        <v>538</v>
      </c>
      <c r="D317" t="s">
        <v>545</v>
      </c>
      <c r="K317"/>
    </row>
    <row r="318" spans="1:11">
      <c r="A318" t="s">
        <v>3033</v>
      </c>
      <c r="B318" t="s">
        <v>561</v>
      </c>
      <c r="C318" t="s">
        <v>538</v>
      </c>
      <c r="D318" t="s">
        <v>545</v>
      </c>
      <c r="K318"/>
    </row>
    <row r="319" spans="1:11">
      <c r="A319" t="s">
        <v>3034</v>
      </c>
      <c r="B319" t="s">
        <v>561</v>
      </c>
      <c r="C319" t="s">
        <v>538</v>
      </c>
      <c r="D319" t="s">
        <v>545</v>
      </c>
      <c r="K319"/>
    </row>
    <row r="320" spans="1:11">
      <c r="A320" t="s">
        <v>3035</v>
      </c>
      <c r="B320" t="s">
        <v>561</v>
      </c>
      <c r="C320" t="s">
        <v>538</v>
      </c>
      <c r="D320" t="s">
        <v>545</v>
      </c>
      <c r="K320"/>
    </row>
    <row r="321" spans="1:11">
      <c r="A321" t="s">
        <v>3036</v>
      </c>
      <c r="B321" t="s">
        <v>561</v>
      </c>
      <c r="C321" t="s">
        <v>538</v>
      </c>
      <c r="D321" t="s">
        <v>545</v>
      </c>
      <c r="K321"/>
    </row>
    <row r="322" spans="1:11">
      <c r="A322" t="s">
        <v>3037</v>
      </c>
      <c r="B322" t="s">
        <v>561</v>
      </c>
      <c r="C322" t="s">
        <v>538</v>
      </c>
      <c r="D322" t="s">
        <v>545</v>
      </c>
      <c r="K322"/>
    </row>
    <row r="323" spans="1:11">
      <c r="A323" t="s">
        <v>3038</v>
      </c>
      <c r="B323" t="s">
        <v>561</v>
      </c>
      <c r="C323" t="s">
        <v>538</v>
      </c>
      <c r="D323" t="s">
        <v>545</v>
      </c>
      <c r="K323"/>
    </row>
    <row r="324" spans="1:11">
      <c r="A324" t="s">
        <v>3039</v>
      </c>
      <c r="B324" t="s">
        <v>561</v>
      </c>
      <c r="C324" t="s">
        <v>538</v>
      </c>
      <c r="D324" t="s">
        <v>545</v>
      </c>
      <c r="K324"/>
    </row>
    <row r="325" spans="1:11">
      <c r="A325" t="s">
        <v>3040</v>
      </c>
      <c r="B325" t="s">
        <v>561</v>
      </c>
      <c r="C325" t="s">
        <v>538</v>
      </c>
      <c r="D325" t="s">
        <v>545</v>
      </c>
      <c r="K325"/>
    </row>
    <row r="326" spans="1:11">
      <c r="A326" t="s">
        <v>3041</v>
      </c>
      <c r="B326" t="s">
        <v>561</v>
      </c>
      <c r="C326" t="s">
        <v>538</v>
      </c>
      <c r="D326" t="s">
        <v>545</v>
      </c>
      <c r="K326"/>
    </row>
    <row r="327" spans="1:11">
      <c r="A327" t="s">
        <v>3042</v>
      </c>
      <c r="B327" t="s">
        <v>561</v>
      </c>
      <c r="C327" t="s">
        <v>538</v>
      </c>
      <c r="D327" t="s">
        <v>545</v>
      </c>
      <c r="K327"/>
    </row>
    <row r="328" spans="1:11">
      <c r="A328" t="s">
        <v>3043</v>
      </c>
      <c r="B328" t="s">
        <v>561</v>
      </c>
      <c r="C328" t="s">
        <v>538</v>
      </c>
      <c r="D328" t="s">
        <v>545</v>
      </c>
      <c r="K328"/>
    </row>
    <row r="329" spans="1:11">
      <c r="A329" t="s">
        <v>3044</v>
      </c>
      <c r="B329" t="s">
        <v>561</v>
      </c>
      <c r="C329" t="s">
        <v>538</v>
      </c>
      <c r="D329" t="s">
        <v>545</v>
      </c>
      <c r="K329"/>
    </row>
    <row r="330" spans="1:11">
      <c r="A330" t="s">
        <v>3045</v>
      </c>
      <c r="B330" t="s">
        <v>561</v>
      </c>
      <c r="C330" t="s">
        <v>538</v>
      </c>
      <c r="D330" t="s">
        <v>545</v>
      </c>
      <c r="K330"/>
    </row>
    <row r="331" spans="1:11">
      <c r="A331" t="s">
        <v>3046</v>
      </c>
      <c r="B331" t="s">
        <v>561</v>
      </c>
      <c r="C331" t="s">
        <v>538</v>
      </c>
      <c r="D331" t="s">
        <v>545</v>
      </c>
      <c r="K331"/>
    </row>
    <row r="332" spans="1:11">
      <c r="A332" t="s">
        <v>3047</v>
      </c>
      <c r="B332" t="s">
        <v>561</v>
      </c>
      <c r="C332" t="s">
        <v>538</v>
      </c>
      <c r="D332" t="s">
        <v>545</v>
      </c>
      <c r="K332"/>
    </row>
    <row r="333" spans="1:11">
      <c r="A333" t="s">
        <v>3048</v>
      </c>
      <c r="B333" t="s">
        <v>561</v>
      </c>
      <c r="C333" t="s">
        <v>538</v>
      </c>
      <c r="D333" t="s">
        <v>545</v>
      </c>
      <c r="K333"/>
    </row>
    <row r="334" spans="1:11">
      <c r="A334" t="s">
        <v>3049</v>
      </c>
      <c r="B334" t="s">
        <v>561</v>
      </c>
      <c r="C334" t="s">
        <v>538</v>
      </c>
      <c r="D334" t="s">
        <v>545</v>
      </c>
      <c r="K334"/>
    </row>
    <row r="335" spans="1:11">
      <c r="A335" t="s">
        <v>3050</v>
      </c>
      <c r="B335" t="s">
        <v>561</v>
      </c>
      <c r="C335" t="s">
        <v>538</v>
      </c>
      <c r="D335" t="s">
        <v>545</v>
      </c>
      <c r="K335"/>
    </row>
    <row r="336" spans="1:11">
      <c r="A336" t="s">
        <v>3051</v>
      </c>
      <c r="B336" t="s">
        <v>561</v>
      </c>
      <c r="C336" t="s">
        <v>538</v>
      </c>
      <c r="D336" t="s">
        <v>545</v>
      </c>
      <c r="K336"/>
    </row>
    <row r="337" spans="1:11">
      <c r="A337" t="s">
        <v>3052</v>
      </c>
      <c r="B337" t="s">
        <v>561</v>
      </c>
      <c r="C337" t="s">
        <v>538</v>
      </c>
      <c r="D337" t="s">
        <v>545</v>
      </c>
      <c r="K337"/>
    </row>
    <row r="338" spans="1:11">
      <c r="A338" t="s">
        <v>3053</v>
      </c>
      <c r="B338" t="s">
        <v>561</v>
      </c>
      <c r="C338" t="s">
        <v>538</v>
      </c>
      <c r="D338" t="s">
        <v>545</v>
      </c>
      <c r="K338"/>
    </row>
    <row r="339" spans="1:11">
      <c r="A339" t="s">
        <v>3054</v>
      </c>
      <c r="B339" t="s">
        <v>561</v>
      </c>
      <c r="C339" t="s">
        <v>538</v>
      </c>
      <c r="D339" t="s">
        <v>545</v>
      </c>
      <c r="K339"/>
    </row>
    <row r="340" spans="1:11">
      <c r="A340" t="s">
        <v>3055</v>
      </c>
      <c r="B340" t="s">
        <v>561</v>
      </c>
      <c r="C340" t="s">
        <v>538</v>
      </c>
      <c r="D340" t="s">
        <v>545</v>
      </c>
      <c r="K340"/>
    </row>
    <row r="341" spans="1:11">
      <c r="A341" t="s">
        <v>3056</v>
      </c>
      <c r="B341" t="s">
        <v>561</v>
      </c>
      <c r="C341" t="s">
        <v>538</v>
      </c>
      <c r="D341" t="s">
        <v>545</v>
      </c>
      <c r="K341"/>
    </row>
    <row r="342" spans="1:11">
      <c r="A342" t="s">
        <v>3057</v>
      </c>
      <c r="B342" t="s">
        <v>561</v>
      </c>
      <c r="C342" t="s">
        <v>538</v>
      </c>
      <c r="D342" t="s">
        <v>545</v>
      </c>
      <c r="K342"/>
    </row>
    <row r="343" spans="1:11">
      <c r="A343" t="s">
        <v>3058</v>
      </c>
      <c r="B343" t="s">
        <v>561</v>
      </c>
      <c r="C343" t="s">
        <v>538</v>
      </c>
      <c r="D343" t="s">
        <v>545</v>
      </c>
      <c r="K343"/>
    </row>
    <row r="344" spans="1:11">
      <c r="A344" t="s">
        <v>3059</v>
      </c>
      <c r="B344" t="s">
        <v>561</v>
      </c>
      <c r="C344" t="s">
        <v>538</v>
      </c>
      <c r="D344" t="s">
        <v>545</v>
      </c>
      <c r="K344"/>
    </row>
    <row r="345" spans="1:11">
      <c r="A345" t="s">
        <v>3060</v>
      </c>
      <c r="B345" t="s">
        <v>561</v>
      </c>
      <c r="C345" t="s">
        <v>538</v>
      </c>
      <c r="D345" t="s">
        <v>545</v>
      </c>
      <c r="K345"/>
    </row>
    <row r="346" spans="1:11">
      <c r="A346" t="s">
        <v>3061</v>
      </c>
      <c r="B346" t="s">
        <v>561</v>
      </c>
      <c r="C346" t="s">
        <v>538</v>
      </c>
      <c r="D346" t="s">
        <v>545</v>
      </c>
      <c r="K346"/>
    </row>
    <row r="347" spans="1:11">
      <c r="A347" t="s">
        <v>3062</v>
      </c>
      <c r="B347" t="s">
        <v>561</v>
      </c>
      <c r="C347" t="s">
        <v>538</v>
      </c>
      <c r="D347" t="s">
        <v>545</v>
      </c>
      <c r="K347"/>
    </row>
    <row r="348" spans="1:11">
      <c r="A348" t="s">
        <v>3063</v>
      </c>
      <c r="B348" t="s">
        <v>561</v>
      </c>
      <c r="C348" t="s">
        <v>538</v>
      </c>
      <c r="D348" t="s">
        <v>545</v>
      </c>
      <c r="K348"/>
    </row>
    <row r="349" spans="1:11">
      <c r="A349" t="s">
        <v>3064</v>
      </c>
      <c r="B349" t="s">
        <v>561</v>
      </c>
      <c r="C349" t="s">
        <v>538</v>
      </c>
      <c r="D349" t="s">
        <v>545</v>
      </c>
      <c r="K349"/>
    </row>
    <row r="350" spans="1:11">
      <c r="A350" t="s">
        <v>3065</v>
      </c>
      <c r="B350" t="s">
        <v>561</v>
      </c>
      <c r="C350" t="s">
        <v>538</v>
      </c>
      <c r="D350" t="s">
        <v>545</v>
      </c>
      <c r="K350"/>
    </row>
    <row r="351" spans="1:11">
      <c r="A351" t="s">
        <v>3066</v>
      </c>
      <c r="B351" t="s">
        <v>561</v>
      </c>
      <c r="C351" t="s">
        <v>538</v>
      </c>
      <c r="D351" t="s">
        <v>545</v>
      </c>
      <c r="K351"/>
    </row>
    <row r="352" spans="1:11">
      <c r="A352" t="s">
        <v>3067</v>
      </c>
      <c r="B352" t="s">
        <v>561</v>
      </c>
      <c r="C352" t="s">
        <v>538</v>
      </c>
      <c r="D352" t="s">
        <v>545</v>
      </c>
      <c r="K352"/>
    </row>
    <row r="353" spans="1:11">
      <c r="A353" t="s">
        <v>3068</v>
      </c>
      <c r="B353" t="s">
        <v>562</v>
      </c>
      <c r="C353" t="s">
        <v>534</v>
      </c>
      <c r="D353" t="s">
        <v>543</v>
      </c>
      <c r="K353"/>
    </row>
    <row r="354" spans="1:11">
      <c r="A354" t="s">
        <v>3069</v>
      </c>
      <c r="B354" t="s">
        <v>562</v>
      </c>
      <c r="C354" t="s">
        <v>534</v>
      </c>
      <c r="D354" t="s">
        <v>543</v>
      </c>
      <c r="K354"/>
    </row>
    <row r="355" spans="1:11">
      <c r="A355" t="s">
        <v>3070</v>
      </c>
      <c r="B355" t="s">
        <v>562</v>
      </c>
      <c r="C355" t="s">
        <v>534</v>
      </c>
      <c r="D355" t="s">
        <v>543</v>
      </c>
      <c r="K355"/>
    </row>
    <row r="356" spans="1:11">
      <c r="A356" t="s">
        <v>3071</v>
      </c>
      <c r="B356" t="s">
        <v>562</v>
      </c>
      <c r="C356" t="s">
        <v>534</v>
      </c>
      <c r="D356" t="s">
        <v>543</v>
      </c>
      <c r="K356"/>
    </row>
    <row r="357" spans="1:11">
      <c r="A357" t="s">
        <v>3072</v>
      </c>
      <c r="B357" t="s">
        <v>562</v>
      </c>
      <c r="C357" t="s">
        <v>534</v>
      </c>
      <c r="D357" t="s">
        <v>543</v>
      </c>
      <c r="K357"/>
    </row>
    <row r="358" spans="1:11">
      <c r="A358" t="s">
        <v>3073</v>
      </c>
      <c r="B358" t="s">
        <v>562</v>
      </c>
      <c r="C358" t="s">
        <v>534</v>
      </c>
      <c r="D358" t="s">
        <v>543</v>
      </c>
      <c r="K358"/>
    </row>
    <row r="359" spans="1:11">
      <c r="A359" t="s">
        <v>3074</v>
      </c>
      <c r="B359" t="s">
        <v>562</v>
      </c>
      <c r="C359" t="s">
        <v>534</v>
      </c>
      <c r="D359" t="s">
        <v>543</v>
      </c>
      <c r="K359"/>
    </row>
    <row r="360" spans="1:11">
      <c r="A360" t="s">
        <v>3075</v>
      </c>
      <c r="B360" t="s">
        <v>562</v>
      </c>
      <c r="C360" t="s">
        <v>534</v>
      </c>
      <c r="D360" t="s">
        <v>543</v>
      </c>
      <c r="K360"/>
    </row>
    <row r="361" spans="1:11">
      <c r="A361" t="s">
        <v>3076</v>
      </c>
      <c r="B361" t="s">
        <v>562</v>
      </c>
      <c r="C361" t="s">
        <v>534</v>
      </c>
      <c r="D361" t="s">
        <v>543</v>
      </c>
      <c r="K361"/>
    </row>
    <row r="362" spans="1:11">
      <c r="A362" t="s">
        <v>3077</v>
      </c>
      <c r="B362" t="s">
        <v>562</v>
      </c>
      <c r="C362" t="s">
        <v>541</v>
      </c>
      <c r="D362" t="s">
        <v>544</v>
      </c>
      <c r="K362"/>
    </row>
    <row r="363" spans="1:11">
      <c r="A363" t="s">
        <v>3078</v>
      </c>
      <c r="B363" t="s">
        <v>562</v>
      </c>
      <c r="C363" t="s">
        <v>534</v>
      </c>
      <c r="D363" t="s">
        <v>543</v>
      </c>
      <c r="K363"/>
    </row>
    <row r="364" spans="1:11">
      <c r="A364" t="s">
        <v>3079</v>
      </c>
      <c r="B364" t="s">
        <v>562</v>
      </c>
      <c r="C364" t="s">
        <v>534</v>
      </c>
      <c r="D364" t="s">
        <v>543</v>
      </c>
      <c r="K364"/>
    </row>
    <row r="365" spans="1:11">
      <c r="A365" t="s">
        <v>3080</v>
      </c>
      <c r="B365" t="s">
        <v>562</v>
      </c>
      <c r="C365" t="s">
        <v>534</v>
      </c>
      <c r="D365" t="s">
        <v>543</v>
      </c>
      <c r="K365"/>
    </row>
    <row r="366" spans="1:11">
      <c r="A366" t="s">
        <v>3081</v>
      </c>
      <c r="B366" t="s">
        <v>562</v>
      </c>
      <c r="C366" t="s">
        <v>534</v>
      </c>
      <c r="D366" t="s">
        <v>543</v>
      </c>
      <c r="K366"/>
    </row>
    <row r="367" spans="1:11">
      <c r="A367" t="s">
        <v>3082</v>
      </c>
      <c r="B367" t="s">
        <v>562</v>
      </c>
      <c r="C367" t="s">
        <v>534</v>
      </c>
      <c r="D367" t="s">
        <v>543</v>
      </c>
      <c r="K367"/>
    </row>
    <row r="368" spans="1:11">
      <c r="A368" t="s">
        <v>3083</v>
      </c>
      <c r="B368" t="s">
        <v>562</v>
      </c>
      <c r="C368" t="s">
        <v>537</v>
      </c>
      <c r="D368" t="s">
        <v>543</v>
      </c>
      <c r="K368"/>
    </row>
    <row r="369" spans="1:11">
      <c r="A369" t="s">
        <v>3084</v>
      </c>
      <c r="B369" t="s">
        <v>562</v>
      </c>
      <c r="C369" t="s">
        <v>534</v>
      </c>
      <c r="D369" t="s">
        <v>543</v>
      </c>
      <c r="K369"/>
    </row>
    <row r="370" spans="1:11">
      <c r="A370" t="s">
        <v>3085</v>
      </c>
      <c r="B370" t="s">
        <v>562</v>
      </c>
      <c r="C370" t="s">
        <v>534</v>
      </c>
      <c r="D370" t="s">
        <v>543</v>
      </c>
      <c r="K370"/>
    </row>
    <row r="371" spans="1:11">
      <c r="A371" t="s">
        <v>3086</v>
      </c>
      <c r="B371" t="s">
        <v>562</v>
      </c>
      <c r="C371" t="s">
        <v>534</v>
      </c>
      <c r="D371" t="s">
        <v>543</v>
      </c>
      <c r="K371"/>
    </row>
    <row r="372" spans="1:11">
      <c r="A372" t="s">
        <v>3087</v>
      </c>
      <c r="B372" t="s">
        <v>562</v>
      </c>
      <c r="C372" t="s">
        <v>534</v>
      </c>
      <c r="D372" t="s">
        <v>543</v>
      </c>
      <c r="K372"/>
    </row>
    <row r="373" spans="1:11">
      <c r="A373" t="s">
        <v>3088</v>
      </c>
      <c r="B373" t="s">
        <v>562</v>
      </c>
      <c r="C373" t="s">
        <v>541</v>
      </c>
      <c r="D373" t="s">
        <v>547</v>
      </c>
      <c r="K373"/>
    </row>
    <row r="374" spans="1:11">
      <c r="A374" t="s">
        <v>3089</v>
      </c>
      <c r="B374" t="s">
        <v>562</v>
      </c>
      <c r="C374" t="s">
        <v>534</v>
      </c>
      <c r="D374" t="s">
        <v>543</v>
      </c>
      <c r="K374"/>
    </row>
    <row r="375" spans="1:11">
      <c r="A375" t="s">
        <v>3090</v>
      </c>
      <c r="B375" t="s">
        <v>562</v>
      </c>
      <c r="C375" t="s">
        <v>534</v>
      </c>
      <c r="D375" t="s">
        <v>543</v>
      </c>
      <c r="K375"/>
    </row>
    <row r="376" spans="1:11">
      <c r="A376" t="s">
        <v>3091</v>
      </c>
      <c r="B376" t="s">
        <v>562</v>
      </c>
      <c r="C376" t="s">
        <v>541</v>
      </c>
      <c r="D376" t="s">
        <v>547</v>
      </c>
      <c r="K376"/>
    </row>
    <row r="377" spans="1:11">
      <c r="A377" t="s">
        <v>3092</v>
      </c>
      <c r="B377" t="s">
        <v>562</v>
      </c>
      <c r="C377" t="s">
        <v>534</v>
      </c>
      <c r="D377" t="s">
        <v>543</v>
      </c>
      <c r="K377"/>
    </row>
    <row r="378" spans="1:11">
      <c r="A378" t="s">
        <v>3093</v>
      </c>
      <c r="B378" t="s">
        <v>562</v>
      </c>
      <c r="C378" t="s">
        <v>534</v>
      </c>
      <c r="D378" t="s">
        <v>543</v>
      </c>
      <c r="K378"/>
    </row>
    <row r="379" spans="1:11">
      <c r="A379" t="s">
        <v>3094</v>
      </c>
      <c r="B379" t="s">
        <v>562</v>
      </c>
      <c r="C379" t="s">
        <v>534</v>
      </c>
      <c r="D379" t="s">
        <v>543</v>
      </c>
      <c r="K379"/>
    </row>
    <row r="380" spans="1:11">
      <c r="A380" t="s">
        <v>3095</v>
      </c>
      <c r="B380" t="s">
        <v>562</v>
      </c>
      <c r="C380" t="s">
        <v>534</v>
      </c>
      <c r="D380" t="s">
        <v>543</v>
      </c>
      <c r="K380"/>
    </row>
    <row r="381" spans="1:11">
      <c r="A381" t="s">
        <v>3096</v>
      </c>
      <c r="B381" t="s">
        <v>562</v>
      </c>
      <c r="C381" t="s">
        <v>534</v>
      </c>
      <c r="D381" t="s">
        <v>543</v>
      </c>
      <c r="K381"/>
    </row>
    <row r="382" spans="1:11">
      <c r="A382" t="s">
        <v>3097</v>
      </c>
      <c r="B382" t="s">
        <v>562</v>
      </c>
      <c r="C382" t="s">
        <v>537</v>
      </c>
      <c r="D382" t="s">
        <v>543</v>
      </c>
      <c r="K382"/>
    </row>
    <row r="383" spans="1:11">
      <c r="A383" t="s">
        <v>3098</v>
      </c>
      <c r="B383" t="s">
        <v>562</v>
      </c>
      <c r="C383" t="s">
        <v>534</v>
      </c>
      <c r="D383" t="s">
        <v>543</v>
      </c>
      <c r="K383"/>
    </row>
    <row r="384" spans="1:11">
      <c r="A384" t="s">
        <v>3099</v>
      </c>
      <c r="B384" t="s">
        <v>562</v>
      </c>
      <c r="C384" t="s">
        <v>534</v>
      </c>
      <c r="D384" t="s">
        <v>543</v>
      </c>
      <c r="K384"/>
    </row>
    <row r="385" spans="1:11">
      <c r="A385" t="s">
        <v>3100</v>
      </c>
      <c r="B385" t="s">
        <v>562</v>
      </c>
      <c r="C385" t="s">
        <v>534</v>
      </c>
      <c r="D385" t="s">
        <v>543</v>
      </c>
      <c r="K385"/>
    </row>
    <row r="386" spans="1:11">
      <c r="A386" t="s">
        <v>3101</v>
      </c>
      <c r="B386" t="s">
        <v>562</v>
      </c>
      <c r="C386" t="s">
        <v>534</v>
      </c>
      <c r="D386" t="s">
        <v>543</v>
      </c>
      <c r="K386"/>
    </row>
    <row r="387" spans="1:11">
      <c r="A387" t="s">
        <v>3102</v>
      </c>
      <c r="B387" t="s">
        <v>562</v>
      </c>
      <c r="C387" t="s">
        <v>534</v>
      </c>
      <c r="D387" t="s">
        <v>543</v>
      </c>
      <c r="K387"/>
    </row>
    <row r="388" spans="1:11">
      <c r="A388" t="s">
        <v>3103</v>
      </c>
      <c r="B388" t="s">
        <v>562</v>
      </c>
      <c r="C388" t="s">
        <v>534</v>
      </c>
      <c r="D388" t="s">
        <v>543</v>
      </c>
      <c r="K388"/>
    </row>
    <row r="389" spans="1:11">
      <c r="A389" t="s">
        <v>3104</v>
      </c>
      <c r="B389" t="s">
        <v>562</v>
      </c>
      <c r="C389" t="s">
        <v>534</v>
      </c>
      <c r="D389" t="s">
        <v>543</v>
      </c>
      <c r="K389"/>
    </row>
    <row r="390" spans="1:11">
      <c r="A390" t="s">
        <v>3105</v>
      </c>
      <c r="B390" t="s">
        <v>562</v>
      </c>
      <c r="C390" t="s">
        <v>536</v>
      </c>
      <c r="D390" t="s">
        <v>545</v>
      </c>
      <c r="K390"/>
    </row>
    <row r="391" spans="1:11">
      <c r="A391" t="s">
        <v>3106</v>
      </c>
      <c r="B391" t="s">
        <v>562</v>
      </c>
      <c r="C391" t="s">
        <v>541</v>
      </c>
      <c r="D391" t="s">
        <v>544</v>
      </c>
      <c r="K391"/>
    </row>
    <row r="392" spans="1:11">
      <c r="A392" t="s">
        <v>3107</v>
      </c>
      <c r="B392" t="s">
        <v>562</v>
      </c>
      <c r="C392" t="s">
        <v>534</v>
      </c>
      <c r="D392" t="s">
        <v>543</v>
      </c>
      <c r="K392"/>
    </row>
    <row r="393" spans="1:11">
      <c r="A393" t="s">
        <v>3108</v>
      </c>
      <c r="B393" t="s">
        <v>562</v>
      </c>
      <c r="C393" t="s">
        <v>534</v>
      </c>
      <c r="D393" t="s">
        <v>543</v>
      </c>
      <c r="K393"/>
    </row>
    <row r="394" spans="1:11">
      <c r="A394" t="s">
        <v>3109</v>
      </c>
      <c r="B394" t="s">
        <v>562</v>
      </c>
      <c r="C394" t="s">
        <v>534</v>
      </c>
      <c r="D394" t="s">
        <v>543</v>
      </c>
      <c r="K394"/>
    </row>
    <row r="395" spans="1:11">
      <c r="A395" t="s">
        <v>3110</v>
      </c>
      <c r="B395" t="s">
        <v>562</v>
      </c>
      <c r="C395" t="s">
        <v>537</v>
      </c>
      <c r="D395" t="s">
        <v>543</v>
      </c>
      <c r="K395"/>
    </row>
    <row r="396" spans="1:11">
      <c r="A396" t="s">
        <v>3111</v>
      </c>
      <c r="B396" t="s">
        <v>562</v>
      </c>
      <c r="C396" t="s">
        <v>534</v>
      </c>
      <c r="D396" t="s">
        <v>543</v>
      </c>
      <c r="K396"/>
    </row>
    <row r="397" spans="1:11">
      <c r="A397" t="s">
        <v>3112</v>
      </c>
      <c r="B397" t="s">
        <v>562</v>
      </c>
      <c r="C397" t="s">
        <v>534</v>
      </c>
      <c r="D397" t="s">
        <v>543</v>
      </c>
      <c r="K397"/>
    </row>
    <row r="398" spans="1:11">
      <c r="A398" t="s">
        <v>3113</v>
      </c>
      <c r="B398" t="s">
        <v>562</v>
      </c>
      <c r="C398" t="s">
        <v>534</v>
      </c>
      <c r="D398" t="s">
        <v>543</v>
      </c>
      <c r="K398"/>
    </row>
    <row r="399" spans="1:11">
      <c r="A399" t="s">
        <v>3114</v>
      </c>
      <c r="B399" t="s">
        <v>562</v>
      </c>
      <c r="C399" t="s">
        <v>534</v>
      </c>
      <c r="D399" t="s">
        <v>543</v>
      </c>
      <c r="K399"/>
    </row>
    <row r="400" spans="1:11">
      <c r="A400" t="s">
        <v>3115</v>
      </c>
      <c r="B400" t="s">
        <v>562</v>
      </c>
      <c r="C400" t="s">
        <v>534</v>
      </c>
      <c r="D400" t="s">
        <v>543</v>
      </c>
      <c r="K400"/>
    </row>
    <row r="401" spans="1:11">
      <c r="A401" t="s">
        <v>3116</v>
      </c>
      <c r="B401" t="s">
        <v>562</v>
      </c>
      <c r="C401" t="s">
        <v>534</v>
      </c>
      <c r="D401" t="s">
        <v>543</v>
      </c>
      <c r="K401"/>
    </row>
    <row r="402" spans="1:11">
      <c r="A402" t="s">
        <v>3117</v>
      </c>
      <c r="B402" t="s">
        <v>562</v>
      </c>
      <c r="C402" t="s">
        <v>534</v>
      </c>
      <c r="D402" t="s">
        <v>543</v>
      </c>
      <c r="K402"/>
    </row>
    <row r="403" spans="1:11">
      <c r="A403" t="s">
        <v>3118</v>
      </c>
      <c r="B403" t="s">
        <v>562</v>
      </c>
      <c r="C403" t="s">
        <v>534</v>
      </c>
      <c r="D403" t="s">
        <v>543</v>
      </c>
      <c r="K403"/>
    </row>
    <row r="404" spans="1:11">
      <c r="A404" t="s">
        <v>3119</v>
      </c>
      <c r="B404" t="s">
        <v>562</v>
      </c>
      <c r="C404" t="s">
        <v>534</v>
      </c>
      <c r="D404" t="s">
        <v>543</v>
      </c>
      <c r="K404"/>
    </row>
    <row r="405" spans="1:11">
      <c r="A405" t="s">
        <v>3120</v>
      </c>
      <c r="B405" t="s">
        <v>562</v>
      </c>
      <c r="C405" t="s">
        <v>535</v>
      </c>
      <c r="D405" t="s">
        <v>547</v>
      </c>
      <c r="K405"/>
    </row>
    <row r="406" spans="1:11">
      <c r="A406" t="s">
        <v>3121</v>
      </c>
      <c r="B406" t="s">
        <v>562</v>
      </c>
      <c r="C406" t="s">
        <v>541</v>
      </c>
      <c r="D406" t="s">
        <v>547</v>
      </c>
      <c r="K406"/>
    </row>
    <row r="407" spans="1:11">
      <c r="A407" t="s">
        <v>3122</v>
      </c>
      <c r="B407" t="s">
        <v>562</v>
      </c>
      <c r="C407" t="s">
        <v>535</v>
      </c>
      <c r="D407" t="s">
        <v>546</v>
      </c>
      <c r="K407"/>
    </row>
    <row r="408" spans="1:11">
      <c r="A408" t="s">
        <v>3123</v>
      </c>
      <c r="B408" t="s">
        <v>562</v>
      </c>
      <c r="C408" t="s">
        <v>534</v>
      </c>
      <c r="D408" t="s">
        <v>543</v>
      </c>
      <c r="K408"/>
    </row>
    <row r="409" spans="1:11">
      <c r="A409" t="s">
        <v>3124</v>
      </c>
      <c r="B409" t="s">
        <v>562</v>
      </c>
      <c r="C409" t="s">
        <v>534</v>
      </c>
      <c r="D409" t="s">
        <v>543</v>
      </c>
      <c r="K409"/>
    </row>
    <row r="410" spans="1:11">
      <c r="A410" t="s">
        <v>3125</v>
      </c>
      <c r="B410" t="s">
        <v>562</v>
      </c>
      <c r="C410" t="s">
        <v>541</v>
      </c>
      <c r="D410" t="s">
        <v>544</v>
      </c>
      <c r="K410"/>
    </row>
    <row r="411" spans="1:11">
      <c r="A411" t="s">
        <v>3126</v>
      </c>
      <c r="B411" t="s">
        <v>562</v>
      </c>
      <c r="C411" t="s">
        <v>535</v>
      </c>
      <c r="D411" t="s">
        <v>543</v>
      </c>
      <c r="K411"/>
    </row>
    <row r="412" spans="1:11">
      <c r="A412" t="s">
        <v>3127</v>
      </c>
      <c r="B412" t="s">
        <v>562</v>
      </c>
      <c r="C412" t="s">
        <v>537</v>
      </c>
      <c r="D412" t="s">
        <v>543</v>
      </c>
      <c r="K412"/>
    </row>
    <row r="413" spans="1:11">
      <c r="A413" t="s">
        <v>3128</v>
      </c>
      <c r="B413" t="s">
        <v>562</v>
      </c>
      <c r="C413" t="s">
        <v>534</v>
      </c>
      <c r="D413" t="s">
        <v>543</v>
      </c>
      <c r="K413"/>
    </row>
    <row r="414" spans="1:11">
      <c r="A414" t="s">
        <v>3129</v>
      </c>
      <c r="B414" t="s">
        <v>562</v>
      </c>
      <c r="C414" t="s">
        <v>534</v>
      </c>
      <c r="D414" t="s">
        <v>543</v>
      </c>
      <c r="K414"/>
    </row>
    <row r="415" spans="1:11">
      <c r="A415" t="s">
        <v>3130</v>
      </c>
      <c r="B415" t="s">
        <v>562</v>
      </c>
      <c r="C415" t="s">
        <v>534</v>
      </c>
      <c r="D415" t="s">
        <v>543</v>
      </c>
      <c r="K415"/>
    </row>
    <row r="416" spans="1:11">
      <c r="A416" t="s">
        <v>3131</v>
      </c>
      <c r="B416" t="s">
        <v>562</v>
      </c>
      <c r="C416" t="s">
        <v>534</v>
      </c>
      <c r="D416" t="s">
        <v>543</v>
      </c>
      <c r="K416"/>
    </row>
    <row r="417" spans="1:11">
      <c r="A417" t="s">
        <v>3132</v>
      </c>
      <c r="B417" t="s">
        <v>562</v>
      </c>
      <c r="C417" t="s">
        <v>534</v>
      </c>
      <c r="D417" t="s">
        <v>543</v>
      </c>
      <c r="K417"/>
    </row>
    <row r="418" spans="1:11">
      <c r="A418" t="s">
        <v>3133</v>
      </c>
      <c r="B418" t="s">
        <v>562</v>
      </c>
      <c r="C418" t="s">
        <v>534</v>
      </c>
      <c r="D418" t="s">
        <v>543</v>
      </c>
      <c r="K418"/>
    </row>
    <row r="419" spans="1:11">
      <c r="A419" t="s">
        <v>3134</v>
      </c>
      <c r="B419" t="s">
        <v>562</v>
      </c>
      <c r="C419" t="s">
        <v>534</v>
      </c>
      <c r="D419" t="s">
        <v>543</v>
      </c>
      <c r="K419"/>
    </row>
    <row r="420" spans="1:11">
      <c r="A420" t="s">
        <v>3135</v>
      </c>
      <c r="B420" t="s">
        <v>562</v>
      </c>
      <c r="C420" t="s">
        <v>534</v>
      </c>
      <c r="D420" t="s">
        <v>543</v>
      </c>
      <c r="K420"/>
    </row>
    <row r="421" spans="1:11">
      <c r="A421" t="s">
        <v>3136</v>
      </c>
      <c r="B421" t="s">
        <v>562</v>
      </c>
      <c r="C421" t="s">
        <v>534</v>
      </c>
      <c r="D421" t="s">
        <v>543</v>
      </c>
      <c r="K421"/>
    </row>
    <row r="422" spans="1:11">
      <c r="A422" t="s">
        <v>3137</v>
      </c>
      <c r="B422" t="s">
        <v>562</v>
      </c>
      <c r="C422" t="s">
        <v>534</v>
      </c>
      <c r="D422" t="s">
        <v>543</v>
      </c>
      <c r="K422"/>
    </row>
    <row r="423" spans="1:11">
      <c r="A423" t="s">
        <v>3138</v>
      </c>
      <c r="B423" t="s">
        <v>562</v>
      </c>
      <c r="C423" t="s">
        <v>534</v>
      </c>
      <c r="D423" t="s">
        <v>543</v>
      </c>
      <c r="K423"/>
    </row>
    <row r="424" spans="1:11">
      <c r="A424" t="s">
        <v>3139</v>
      </c>
      <c r="B424" t="s">
        <v>562</v>
      </c>
      <c r="C424" t="s">
        <v>534</v>
      </c>
      <c r="D424" t="s">
        <v>543</v>
      </c>
      <c r="K424"/>
    </row>
    <row r="425" spans="1:11">
      <c r="A425" t="s">
        <v>3140</v>
      </c>
      <c r="B425" t="s">
        <v>562</v>
      </c>
      <c r="C425" t="s">
        <v>534</v>
      </c>
      <c r="D425" t="s">
        <v>543</v>
      </c>
      <c r="K425"/>
    </row>
    <row r="426" spans="1:11">
      <c r="A426" t="s">
        <v>3539</v>
      </c>
      <c r="B426" t="s">
        <v>562</v>
      </c>
      <c r="C426" t="s">
        <v>534</v>
      </c>
      <c r="D426" t="s">
        <v>543</v>
      </c>
      <c r="K426"/>
    </row>
    <row r="427" spans="1:11">
      <c r="A427" t="s">
        <v>3141</v>
      </c>
      <c r="B427" t="s">
        <v>562</v>
      </c>
      <c r="C427" t="s">
        <v>534</v>
      </c>
      <c r="D427" t="s">
        <v>543</v>
      </c>
      <c r="K427"/>
    </row>
    <row r="428" spans="1:11">
      <c r="A428" t="s">
        <v>3142</v>
      </c>
      <c r="B428" t="s">
        <v>562</v>
      </c>
      <c r="C428" t="s">
        <v>534</v>
      </c>
      <c r="D428" t="s">
        <v>543</v>
      </c>
      <c r="K428"/>
    </row>
    <row r="429" spans="1:11">
      <c r="A429" t="s">
        <v>3143</v>
      </c>
      <c r="B429" t="s">
        <v>562</v>
      </c>
      <c r="C429" t="s">
        <v>534</v>
      </c>
      <c r="D429" t="s">
        <v>543</v>
      </c>
      <c r="K429"/>
    </row>
    <row r="430" spans="1:11">
      <c r="A430" t="s">
        <v>3144</v>
      </c>
      <c r="B430" t="s">
        <v>562</v>
      </c>
      <c r="C430" t="s">
        <v>534</v>
      </c>
      <c r="D430" t="s">
        <v>543</v>
      </c>
      <c r="K430"/>
    </row>
    <row r="431" spans="1:11">
      <c r="A431" t="s">
        <v>3145</v>
      </c>
      <c r="B431" t="s">
        <v>562</v>
      </c>
      <c r="C431" t="s">
        <v>534</v>
      </c>
      <c r="D431" t="s">
        <v>543</v>
      </c>
      <c r="K431"/>
    </row>
    <row r="432" spans="1:11">
      <c r="A432" t="s">
        <v>3146</v>
      </c>
      <c r="B432" t="s">
        <v>562</v>
      </c>
      <c r="C432" t="s">
        <v>534</v>
      </c>
      <c r="D432" t="s">
        <v>543</v>
      </c>
      <c r="K432"/>
    </row>
    <row r="433" spans="1:11">
      <c r="A433" t="s">
        <v>3147</v>
      </c>
      <c r="B433" t="s">
        <v>562</v>
      </c>
      <c r="C433" t="s">
        <v>534</v>
      </c>
      <c r="D433" t="s">
        <v>543</v>
      </c>
      <c r="K433"/>
    </row>
    <row r="434" spans="1:11">
      <c r="A434" t="s">
        <v>3148</v>
      </c>
      <c r="B434" t="s">
        <v>562</v>
      </c>
      <c r="C434" t="s">
        <v>534</v>
      </c>
      <c r="D434" t="s">
        <v>543</v>
      </c>
      <c r="K434"/>
    </row>
    <row r="435" spans="1:11">
      <c r="A435" t="s">
        <v>3149</v>
      </c>
      <c r="B435" t="s">
        <v>562</v>
      </c>
      <c r="C435" t="s">
        <v>534</v>
      </c>
      <c r="D435" t="s">
        <v>543</v>
      </c>
      <c r="K435"/>
    </row>
    <row r="436" spans="1:11">
      <c r="A436" t="s">
        <v>3150</v>
      </c>
      <c r="B436" t="s">
        <v>562</v>
      </c>
      <c r="C436" t="s">
        <v>534</v>
      </c>
      <c r="D436" t="s">
        <v>543</v>
      </c>
      <c r="K436"/>
    </row>
    <row r="437" spans="1:11">
      <c r="A437" t="s">
        <v>3151</v>
      </c>
      <c r="B437" t="s">
        <v>562</v>
      </c>
      <c r="C437" t="s">
        <v>534</v>
      </c>
      <c r="D437" t="s">
        <v>543</v>
      </c>
      <c r="K437"/>
    </row>
    <row r="438" spans="1:11">
      <c r="A438" t="s">
        <v>3152</v>
      </c>
      <c r="B438" t="s">
        <v>562</v>
      </c>
      <c r="C438" t="s">
        <v>534</v>
      </c>
      <c r="D438" t="s">
        <v>543</v>
      </c>
      <c r="K438"/>
    </row>
    <row r="439" spans="1:11">
      <c r="A439" t="s">
        <v>3153</v>
      </c>
      <c r="B439" t="s">
        <v>562</v>
      </c>
      <c r="C439" t="s">
        <v>534</v>
      </c>
      <c r="D439" t="s">
        <v>543</v>
      </c>
      <c r="K439"/>
    </row>
    <row r="440" spans="1:11">
      <c r="A440" t="s">
        <v>3154</v>
      </c>
      <c r="B440" t="s">
        <v>562</v>
      </c>
      <c r="C440" t="s">
        <v>534</v>
      </c>
      <c r="D440" t="s">
        <v>543</v>
      </c>
      <c r="K440"/>
    </row>
    <row r="441" spans="1:11">
      <c r="A441" t="s">
        <v>3155</v>
      </c>
      <c r="B441" t="s">
        <v>562</v>
      </c>
      <c r="C441" t="s">
        <v>541</v>
      </c>
      <c r="D441" t="s">
        <v>547</v>
      </c>
      <c r="K441"/>
    </row>
    <row r="442" spans="1:11">
      <c r="A442" t="s">
        <v>3156</v>
      </c>
      <c r="B442" t="s">
        <v>562</v>
      </c>
      <c r="C442" t="s">
        <v>534</v>
      </c>
      <c r="D442" t="s">
        <v>543</v>
      </c>
      <c r="K442"/>
    </row>
    <row r="443" spans="1:11">
      <c r="A443" t="s">
        <v>3157</v>
      </c>
      <c r="B443" t="s">
        <v>562</v>
      </c>
      <c r="C443" t="s">
        <v>534</v>
      </c>
      <c r="D443" t="s">
        <v>543</v>
      </c>
      <c r="K443"/>
    </row>
    <row r="444" spans="1:11">
      <c r="A444" t="s">
        <v>3158</v>
      </c>
      <c r="B444" t="s">
        <v>562</v>
      </c>
      <c r="C444" t="s">
        <v>534</v>
      </c>
      <c r="D444" t="s">
        <v>543</v>
      </c>
      <c r="K444"/>
    </row>
    <row r="445" spans="1:11">
      <c r="A445" t="s">
        <v>3159</v>
      </c>
      <c r="B445" t="s">
        <v>562</v>
      </c>
      <c r="C445" t="s">
        <v>534</v>
      </c>
      <c r="D445" t="s">
        <v>543</v>
      </c>
      <c r="K445"/>
    </row>
    <row r="446" spans="1:11">
      <c r="A446" t="s">
        <v>3160</v>
      </c>
      <c r="B446" t="s">
        <v>562</v>
      </c>
      <c r="C446" t="s">
        <v>534</v>
      </c>
      <c r="D446" t="s">
        <v>543</v>
      </c>
      <c r="K446"/>
    </row>
    <row r="447" spans="1:11">
      <c r="A447" t="s">
        <v>3161</v>
      </c>
      <c r="B447" t="s">
        <v>562</v>
      </c>
      <c r="C447" t="s">
        <v>541</v>
      </c>
      <c r="D447" t="s">
        <v>544</v>
      </c>
      <c r="K447"/>
    </row>
    <row r="448" spans="1:11">
      <c r="A448" t="s">
        <v>3162</v>
      </c>
      <c r="B448" t="s">
        <v>562</v>
      </c>
      <c r="C448" t="s">
        <v>534</v>
      </c>
      <c r="D448" t="s">
        <v>543</v>
      </c>
      <c r="K448"/>
    </row>
    <row r="449" spans="1:11">
      <c r="A449" t="s">
        <v>3163</v>
      </c>
      <c r="B449" t="s">
        <v>562</v>
      </c>
      <c r="C449" t="s">
        <v>534</v>
      </c>
      <c r="D449" t="s">
        <v>543</v>
      </c>
      <c r="K449"/>
    </row>
    <row r="450" spans="1:11">
      <c r="A450" t="s">
        <v>3164</v>
      </c>
      <c r="B450" t="s">
        <v>562</v>
      </c>
      <c r="C450" t="s">
        <v>534</v>
      </c>
      <c r="D450" t="s">
        <v>543</v>
      </c>
      <c r="K450"/>
    </row>
    <row r="451" spans="1:11">
      <c r="A451" t="s">
        <v>3165</v>
      </c>
      <c r="B451" t="s">
        <v>562</v>
      </c>
      <c r="C451" t="s">
        <v>534</v>
      </c>
      <c r="D451" t="s">
        <v>543</v>
      </c>
      <c r="K451"/>
    </row>
    <row r="452" spans="1:11">
      <c r="A452" t="s">
        <v>3166</v>
      </c>
      <c r="B452" t="s">
        <v>562</v>
      </c>
      <c r="C452" t="s">
        <v>534</v>
      </c>
      <c r="D452" t="s">
        <v>543</v>
      </c>
      <c r="K452"/>
    </row>
    <row r="453" spans="1:11">
      <c r="A453" t="s">
        <v>3167</v>
      </c>
      <c r="B453" t="s">
        <v>561</v>
      </c>
      <c r="C453" t="s">
        <v>538</v>
      </c>
      <c r="D453" t="s">
        <v>543</v>
      </c>
      <c r="K453"/>
    </row>
    <row r="454" spans="1:11">
      <c r="A454" t="s">
        <v>3168</v>
      </c>
      <c r="B454" t="s">
        <v>561</v>
      </c>
      <c r="C454" t="s">
        <v>538</v>
      </c>
      <c r="D454" t="s">
        <v>543</v>
      </c>
      <c r="K454"/>
    </row>
    <row r="455" spans="1:11">
      <c r="A455" t="s">
        <v>3169</v>
      </c>
      <c r="B455" t="s">
        <v>561</v>
      </c>
      <c r="C455" t="s">
        <v>538</v>
      </c>
      <c r="D455" t="s">
        <v>543</v>
      </c>
      <c r="K455"/>
    </row>
    <row r="456" spans="1:11">
      <c r="A456" t="s">
        <v>3170</v>
      </c>
      <c r="B456" t="s">
        <v>561</v>
      </c>
      <c r="C456" t="s">
        <v>538</v>
      </c>
      <c r="D456" t="s">
        <v>543</v>
      </c>
      <c r="K456"/>
    </row>
    <row r="457" spans="1:11">
      <c r="A457" t="s">
        <v>3171</v>
      </c>
      <c r="B457" t="s">
        <v>561</v>
      </c>
      <c r="C457" t="s">
        <v>538</v>
      </c>
      <c r="D457" t="s">
        <v>543</v>
      </c>
      <c r="K457"/>
    </row>
    <row r="458" spans="1:11">
      <c r="A458" t="s">
        <v>3172</v>
      </c>
      <c r="B458" t="s">
        <v>561</v>
      </c>
      <c r="C458" t="s">
        <v>538</v>
      </c>
      <c r="D458" t="s">
        <v>543</v>
      </c>
      <c r="K458"/>
    </row>
    <row r="459" spans="1:11">
      <c r="A459" t="s">
        <v>3173</v>
      </c>
      <c r="B459" t="s">
        <v>561</v>
      </c>
      <c r="C459" t="s">
        <v>538</v>
      </c>
      <c r="D459" t="s">
        <v>543</v>
      </c>
      <c r="K459"/>
    </row>
    <row r="460" spans="1:11">
      <c r="A460" t="s">
        <v>3174</v>
      </c>
      <c r="B460" t="s">
        <v>561</v>
      </c>
      <c r="C460" t="s">
        <v>538</v>
      </c>
      <c r="D460" t="s">
        <v>543</v>
      </c>
      <c r="K460"/>
    </row>
    <row r="461" spans="1:11">
      <c r="A461" t="s">
        <v>3175</v>
      </c>
      <c r="B461" t="s">
        <v>561</v>
      </c>
      <c r="C461" t="s">
        <v>538</v>
      </c>
      <c r="D461" t="s">
        <v>543</v>
      </c>
      <c r="K461"/>
    </row>
    <row r="462" spans="1:11">
      <c r="A462" t="s">
        <v>3176</v>
      </c>
      <c r="B462" t="s">
        <v>561</v>
      </c>
      <c r="C462" t="s">
        <v>538</v>
      </c>
      <c r="D462" t="s">
        <v>543</v>
      </c>
      <c r="K462"/>
    </row>
    <row r="463" spans="1:11">
      <c r="A463" t="s">
        <v>3177</v>
      </c>
      <c r="B463" t="s">
        <v>561</v>
      </c>
      <c r="C463" t="s">
        <v>538</v>
      </c>
      <c r="D463" t="s">
        <v>543</v>
      </c>
      <c r="K463"/>
    </row>
    <row r="464" spans="1:11">
      <c r="A464" t="s">
        <v>3178</v>
      </c>
      <c r="B464" t="s">
        <v>561</v>
      </c>
      <c r="C464" t="s">
        <v>538</v>
      </c>
      <c r="D464" t="s">
        <v>543</v>
      </c>
      <c r="K464"/>
    </row>
    <row r="465" spans="1:11">
      <c r="A465" t="s">
        <v>3179</v>
      </c>
      <c r="B465" t="s">
        <v>561</v>
      </c>
      <c r="C465" t="s">
        <v>538</v>
      </c>
      <c r="D465" t="s">
        <v>543</v>
      </c>
      <c r="K465"/>
    </row>
    <row r="466" spans="1:11">
      <c r="A466" t="s">
        <v>3180</v>
      </c>
      <c r="B466" t="s">
        <v>561</v>
      </c>
      <c r="C466" t="s">
        <v>538</v>
      </c>
      <c r="D466" t="s">
        <v>543</v>
      </c>
      <c r="K466"/>
    </row>
    <row r="467" spans="1:11">
      <c r="A467" t="s">
        <v>3181</v>
      </c>
      <c r="B467" t="s">
        <v>561</v>
      </c>
      <c r="C467" t="s">
        <v>538</v>
      </c>
      <c r="D467" t="s">
        <v>543</v>
      </c>
      <c r="K467"/>
    </row>
    <row r="468" spans="1:11">
      <c r="A468" t="s">
        <v>3182</v>
      </c>
      <c r="B468" t="s">
        <v>561</v>
      </c>
      <c r="C468" t="s">
        <v>538</v>
      </c>
      <c r="D468" t="s">
        <v>543</v>
      </c>
      <c r="K468"/>
    </row>
    <row r="469" spans="1:11">
      <c r="A469" t="s">
        <v>3183</v>
      </c>
      <c r="B469" t="s">
        <v>561</v>
      </c>
      <c r="C469" t="s">
        <v>538</v>
      </c>
      <c r="D469" t="s">
        <v>543</v>
      </c>
      <c r="K469"/>
    </row>
    <row r="470" spans="1:11">
      <c r="A470" t="s">
        <v>3184</v>
      </c>
      <c r="B470" t="s">
        <v>561</v>
      </c>
      <c r="C470" t="s">
        <v>538</v>
      </c>
      <c r="D470" t="s">
        <v>543</v>
      </c>
      <c r="K470"/>
    </row>
    <row r="471" spans="1:11">
      <c r="A471" t="s">
        <v>3185</v>
      </c>
      <c r="B471" t="s">
        <v>561</v>
      </c>
      <c r="C471" t="s">
        <v>538</v>
      </c>
      <c r="D471" t="s">
        <v>543</v>
      </c>
      <c r="K471"/>
    </row>
    <row r="472" spans="1:11">
      <c r="A472" t="s">
        <v>3186</v>
      </c>
      <c r="B472" t="s">
        <v>561</v>
      </c>
      <c r="C472" t="s">
        <v>538</v>
      </c>
      <c r="D472" t="s">
        <v>543</v>
      </c>
      <c r="K472"/>
    </row>
    <row r="473" spans="1:11">
      <c r="A473" t="s">
        <v>3187</v>
      </c>
      <c r="B473" t="s">
        <v>561</v>
      </c>
      <c r="C473" t="s">
        <v>538</v>
      </c>
      <c r="D473" t="s">
        <v>543</v>
      </c>
      <c r="K473"/>
    </row>
    <row r="474" spans="1:11">
      <c r="A474" t="s">
        <v>3188</v>
      </c>
      <c r="B474" t="s">
        <v>561</v>
      </c>
      <c r="C474" t="s">
        <v>538</v>
      </c>
      <c r="D474" t="s">
        <v>543</v>
      </c>
      <c r="K474"/>
    </row>
    <row r="475" spans="1:11">
      <c r="A475" t="s">
        <v>3189</v>
      </c>
      <c r="B475" t="s">
        <v>561</v>
      </c>
      <c r="C475" t="s">
        <v>538</v>
      </c>
      <c r="D475" t="s">
        <v>543</v>
      </c>
      <c r="K475"/>
    </row>
    <row r="476" spans="1:11">
      <c r="A476" t="s">
        <v>3190</v>
      </c>
      <c r="B476" t="s">
        <v>561</v>
      </c>
      <c r="C476" t="s">
        <v>538</v>
      </c>
      <c r="D476" t="s">
        <v>543</v>
      </c>
      <c r="K476"/>
    </row>
    <row r="477" spans="1:11">
      <c r="A477" t="s">
        <v>3191</v>
      </c>
      <c r="B477" t="s">
        <v>561</v>
      </c>
      <c r="C477" t="s">
        <v>538</v>
      </c>
      <c r="D477" t="s">
        <v>543</v>
      </c>
      <c r="K477"/>
    </row>
    <row r="478" spans="1:11">
      <c r="A478" t="s">
        <v>3192</v>
      </c>
      <c r="B478" t="s">
        <v>561</v>
      </c>
      <c r="C478" t="s">
        <v>538</v>
      </c>
      <c r="D478" t="s">
        <v>543</v>
      </c>
      <c r="K478"/>
    </row>
    <row r="479" spans="1:11">
      <c r="A479" t="s">
        <v>3193</v>
      </c>
      <c r="B479" t="s">
        <v>561</v>
      </c>
      <c r="C479" t="s">
        <v>538</v>
      </c>
      <c r="D479" t="s">
        <v>543</v>
      </c>
      <c r="K479"/>
    </row>
    <row r="480" spans="1:11">
      <c r="A480" t="s">
        <v>3194</v>
      </c>
      <c r="B480" t="s">
        <v>561</v>
      </c>
      <c r="C480" t="s">
        <v>538</v>
      </c>
      <c r="D480" t="s">
        <v>543</v>
      </c>
      <c r="K480"/>
    </row>
    <row r="481" spans="1:11">
      <c r="A481" t="s">
        <v>3195</v>
      </c>
      <c r="B481" t="s">
        <v>561</v>
      </c>
      <c r="C481" t="s">
        <v>538</v>
      </c>
      <c r="D481" t="s">
        <v>543</v>
      </c>
      <c r="K481"/>
    </row>
    <row r="482" spans="1:11">
      <c r="A482" t="s">
        <v>3196</v>
      </c>
      <c r="B482" t="s">
        <v>561</v>
      </c>
      <c r="C482" t="s">
        <v>538</v>
      </c>
      <c r="D482" t="s">
        <v>543</v>
      </c>
      <c r="K482"/>
    </row>
    <row r="483" spans="1:11">
      <c r="A483" t="s">
        <v>3197</v>
      </c>
      <c r="B483" t="s">
        <v>561</v>
      </c>
      <c r="C483" t="s">
        <v>538</v>
      </c>
      <c r="D483" t="s">
        <v>543</v>
      </c>
      <c r="K483"/>
    </row>
    <row r="484" spans="1:11">
      <c r="A484" t="s">
        <v>3198</v>
      </c>
      <c r="B484" t="s">
        <v>561</v>
      </c>
      <c r="C484" t="s">
        <v>538</v>
      </c>
      <c r="D484" t="s">
        <v>543</v>
      </c>
      <c r="K484"/>
    </row>
    <row r="485" spans="1:11">
      <c r="A485" t="s">
        <v>3199</v>
      </c>
      <c r="B485" t="s">
        <v>561</v>
      </c>
      <c r="C485" t="s">
        <v>538</v>
      </c>
      <c r="D485" t="s">
        <v>543</v>
      </c>
      <c r="K485"/>
    </row>
    <row r="486" spans="1:11">
      <c r="A486" t="s">
        <v>3200</v>
      </c>
      <c r="B486" t="s">
        <v>561</v>
      </c>
      <c r="C486" t="s">
        <v>538</v>
      </c>
      <c r="D486" t="s">
        <v>543</v>
      </c>
      <c r="K486"/>
    </row>
    <row r="487" spans="1:11">
      <c r="A487" t="s">
        <v>3201</v>
      </c>
      <c r="B487" t="s">
        <v>561</v>
      </c>
      <c r="C487" t="s">
        <v>538</v>
      </c>
      <c r="D487" t="s">
        <v>543</v>
      </c>
      <c r="K487"/>
    </row>
    <row r="488" spans="1:11">
      <c r="A488" t="s">
        <v>3202</v>
      </c>
      <c r="B488" t="s">
        <v>561</v>
      </c>
      <c r="C488" t="s">
        <v>538</v>
      </c>
      <c r="D488" t="s">
        <v>543</v>
      </c>
      <c r="K488"/>
    </row>
    <row r="489" spans="1:11">
      <c r="A489" t="s">
        <v>3203</v>
      </c>
      <c r="B489" t="s">
        <v>561</v>
      </c>
      <c r="C489" t="s">
        <v>538</v>
      </c>
      <c r="D489" t="s">
        <v>543</v>
      </c>
      <c r="K489"/>
    </row>
    <row r="490" spans="1:11">
      <c r="A490" t="s">
        <v>3204</v>
      </c>
      <c r="B490" t="s">
        <v>561</v>
      </c>
      <c r="C490" t="s">
        <v>538</v>
      </c>
      <c r="D490" t="s">
        <v>543</v>
      </c>
      <c r="K490"/>
    </row>
    <row r="491" spans="1:11">
      <c r="A491" t="s">
        <v>3205</v>
      </c>
      <c r="B491" t="s">
        <v>561</v>
      </c>
      <c r="C491" t="s">
        <v>538</v>
      </c>
      <c r="D491" t="s">
        <v>543</v>
      </c>
      <c r="K491"/>
    </row>
    <row r="492" spans="1:11">
      <c r="A492" t="s">
        <v>3206</v>
      </c>
      <c r="B492" t="s">
        <v>561</v>
      </c>
      <c r="C492" t="s">
        <v>538</v>
      </c>
      <c r="D492" t="s">
        <v>543</v>
      </c>
      <c r="K492"/>
    </row>
    <row r="493" spans="1:11">
      <c r="A493" t="s">
        <v>3207</v>
      </c>
      <c r="B493" t="s">
        <v>561</v>
      </c>
      <c r="C493" t="s">
        <v>538</v>
      </c>
      <c r="D493" t="s">
        <v>543</v>
      </c>
      <c r="K493"/>
    </row>
    <row r="494" spans="1:11">
      <c r="A494" t="s">
        <v>3208</v>
      </c>
      <c r="B494" t="s">
        <v>561</v>
      </c>
      <c r="C494" t="s">
        <v>538</v>
      </c>
      <c r="D494" t="s">
        <v>543</v>
      </c>
      <c r="K494"/>
    </row>
    <row r="495" spans="1:11">
      <c r="A495" t="s">
        <v>3209</v>
      </c>
      <c r="B495" t="s">
        <v>561</v>
      </c>
      <c r="C495" t="s">
        <v>538</v>
      </c>
      <c r="D495" t="s">
        <v>543</v>
      </c>
      <c r="K495"/>
    </row>
    <row r="496" spans="1:11">
      <c r="A496" t="s">
        <v>3210</v>
      </c>
      <c r="B496" t="s">
        <v>561</v>
      </c>
      <c r="C496" t="s">
        <v>538</v>
      </c>
      <c r="D496" t="s">
        <v>543</v>
      </c>
      <c r="K496"/>
    </row>
    <row r="497" spans="1:11">
      <c r="A497" t="s">
        <v>3211</v>
      </c>
      <c r="B497" t="s">
        <v>561</v>
      </c>
      <c r="C497" t="s">
        <v>538</v>
      </c>
      <c r="D497" t="s">
        <v>543</v>
      </c>
      <c r="K497"/>
    </row>
    <row r="498" spans="1:11">
      <c r="A498" t="s">
        <v>3212</v>
      </c>
      <c r="B498" t="s">
        <v>561</v>
      </c>
      <c r="C498" t="s">
        <v>538</v>
      </c>
      <c r="D498" t="s">
        <v>543</v>
      </c>
      <c r="K498"/>
    </row>
    <row r="499" spans="1:11">
      <c r="A499" t="s">
        <v>3213</v>
      </c>
      <c r="B499" t="s">
        <v>561</v>
      </c>
      <c r="C499" t="s">
        <v>538</v>
      </c>
      <c r="D499" t="s">
        <v>543</v>
      </c>
      <c r="K499"/>
    </row>
    <row r="500" spans="1:11">
      <c r="A500" t="s">
        <v>3214</v>
      </c>
      <c r="B500" t="s">
        <v>561</v>
      </c>
      <c r="C500" t="s">
        <v>538</v>
      </c>
      <c r="D500" t="s">
        <v>543</v>
      </c>
      <c r="K500"/>
    </row>
    <row r="501" spans="1:11">
      <c r="A501" t="s">
        <v>3215</v>
      </c>
      <c r="B501" t="s">
        <v>561</v>
      </c>
      <c r="C501" t="s">
        <v>538</v>
      </c>
      <c r="D501" t="s">
        <v>543</v>
      </c>
      <c r="K501"/>
    </row>
    <row r="502" spans="1:11">
      <c r="A502" t="s">
        <v>3216</v>
      </c>
      <c r="B502" t="s">
        <v>561</v>
      </c>
      <c r="C502" t="s">
        <v>538</v>
      </c>
      <c r="D502" t="s">
        <v>543</v>
      </c>
      <c r="K502"/>
    </row>
    <row r="503" spans="1:11">
      <c r="A503" t="s">
        <v>3217</v>
      </c>
      <c r="B503" t="s">
        <v>561</v>
      </c>
      <c r="C503" t="s">
        <v>538</v>
      </c>
      <c r="D503" t="s">
        <v>543</v>
      </c>
      <c r="K503"/>
    </row>
    <row r="504" spans="1:11">
      <c r="A504" t="s">
        <v>3218</v>
      </c>
      <c r="B504" t="s">
        <v>561</v>
      </c>
      <c r="C504" t="s">
        <v>538</v>
      </c>
      <c r="D504" t="s">
        <v>543</v>
      </c>
      <c r="K504"/>
    </row>
    <row r="505" spans="1:11">
      <c r="A505" t="s">
        <v>3219</v>
      </c>
      <c r="B505" t="s">
        <v>561</v>
      </c>
      <c r="C505" t="s">
        <v>533</v>
      </c>
      <c r="D505" t="s">
        <v>543</v>
      </c>
      <c r="K505"/>
    </row>
    <row r="506" spans="1:11">
      <c r="A506" t="s">
        <v>3220</v>
      </c>
      <c r="B506" t="s">
        <v>562</v>
      </c>
      <c r="C506" t="s">
        <v>538</v>
      </c>
      <c r="D506" t="s">
        <v>543</v>
      </c>
      <c r="K506"/>
    </row>
    <row r="507" spans="1:11">
      <c r="A507" t="s">
        <v>3221</v>
      </c>
      <c r="B507" t="s">
        <v>563</v>
      </c>
      <c r="C507" t="s">
        <v>538</v>
      </c>
      <c r="D507" t="s">
        <v>547</v>
      </c>
      <c r="K507"/>
    </row>
    <row r="508" spans="1:11">
      <c r="A508" t="s">
        <v>3222</v>
      </c>
      <c r="B508" t="s">
        <v>563</v>
      </c>
      <c r="C508" t="s">
        <v>538</v>
      </c>
      <c r="D508" t="s">
        <v>547</v>
      </c>
      <c r="K508"/>
    </row>
    <row r="509" spans="1:11">
      <c r="A509" t="s">
        <v>3223</v>
      </c>
      <c r="B509" t="s">
        <v>562</v>
      </c>
      <c r="C509" t="s">
        <v>538</v>
      </c>
      <c r="D509" t="s">
        <v>543</v>
      </c>
      <c r="K509"/>
    </row>
    <row r="510" spans="1:11">
      <c r="A510" t="s">
        <v>3224</v>
      </c>
      <c r="B510" t="s">
        <v>562</v>
      </c>
      <c r="C510" t="s">
        <v>538</v>
      </c>
      <c r="D510" t="s">
        <v>543</v>
      </c>
      <c r="K510"/>
    </row>
    <row r="511" spans="1:11">
      <c r="A511" t="s">
        <v>3225</v>
      </c>
      <c r="B511" t="s">
        <v>562</v>
      </c>
      <c r="C511" t="s">
        <v>538</v>
      </c>
      <c r="D511" t="s">
        <v>543</v>
      </c>
      <c r="K511"/>
    </row>
    <row r="512" spans="1:11">
      <c r="A512" t="s">
        <v>3226</v>
      </c>
      <c r="B512" t="s">
        <v>562</v>
      </c>
      <c r="C512" t="s">
        <v>538</v>
      </c>
      <c r="D512" t="s">
        <v>543</v>
      </c>
      <c r="K512"/>
    </row>
    <row r="513" spans="1:11">
      <c r="A513" t="s">
        <v>3227</v>
      </c>
      <c r="B513" t="s">
        <v>562</v>
      </c>
      <c r="C513" t="s">
        <v>538</v>
      </c>
      <c r="D513" t="s">
        <v>543</v>
      </c>
      <c r="K513"/>
    </row>
    <row r="514" spans="1:11">
      <c r="A514" t="s">
        <v>3228</v>
      </c>
      <c r="B514" t="s">
        <v>562</v>
      </c>
      <c r="C514" t="s">
        <v>538</v>
      </c>
      <c r="D514" t="s">
        <v>543</v>
      </c>
      <c r="K514"/>
    </row>
    <row r="515" spans="1:11">
      <c r="A515" t="s">
        <v>3229</v>
      </c>
      <c r="B515" t="s">
        <v>562</v>
      </c>
      <c r="C515" t="s">
        <v>538</v>
      </c>
      <c r="D515" t="s">
        <v>543</v>
      </c>
      <c r="K515"/>
    </row>
    <row r="516" spans="1:11">
      <c r="A516" t="s">
        <v>3230</v>
      </c>
      <c r="B516" t="s">
        <v>562</v>
      </c>
      <c r="C516" t="s">
        <v>538</v>
      </c>
      <c r="D516" t="s">
        <v>543</v>
      </c>
      <c r="K516"/>
    </row>
    <row r="517" spans="1:11">
      <c r="A517" t="s">
        <v>3231</v>
      </c>
      <c r="B517" t="s">
        <v>562</v>
      </c>
      <c r="C517" t="s">
        <v>538</v>
      </c>
      <c r="D517" t="s">
        <v>543</v>
      </c>
      <c r="K517"/>
    </row>
    <row r="518" spans="1:11">
      <c r="A518" t="s">
        <v>3232</v>
      </c>
      <c r="B518" t="s">
        <v>562</v>
      </c>
      <c r="C518" t="s">
        <v>538</v>
      </c>
      <c r="D518" t="s">
        <v>543</v>
      </c>
      <c r="K518"/>
    </row>
    <row r="519" spans="1:11">
      <c r="A519" t="s">
        <v>3233</v>
      </c>
      <c r="B519" t="s">
        <v>563</v>
      </c>
      <c r="C519" t="s">
        <v>538</v>
      </c>
      <c r="D519" t="s">
        <v>547</v>
      </c>
      <c r="K519"/>
    </row>
    <row r="520" spans="1:11">
      <c r="A520" t="s">
        <v>3234</v>
      </c>
      <c r="B520" t="s">
        <v>562</v>
      </c>
      <c r="C520" t="s">
        <v>538</v>
      </c>
      <c r="D520" t="s">
        <v>543</v>
      </c>
      <c r="K520"/>
    </row>
    <row r="521" spans="1:11">
      <c r="A521" t="s">
        <v>3235</v>
      </c>
      <c r="B521" t="s">
        <v>562</v>
      </c>
      <c r="C521" t="s">
        <v>538</v>
      </c>
      <c r="D521" t="s">
        <v>543</v>
      </c>
      <c r="K521"/>
    </row>
    <row r="522" spans="1:11">
      <c r="A522" t="s">
        <v>3236</v>
      </c>
      <c r="B522" t="s">
        <v>562</v>
      </c>
      <c r="C522" t="s">
        <v>538</v>
      </c>
      <c r="D522" t="s">
        <v>543</v>
      </c>
      <c r="K522"/>
    </row>
    <row r="523" spans="1:11">
      <c r="A523" t="s">
        <v>3237</v>
      </c>
      <c r="B523" t="s">
        <v>563</v>
      </c>
      <c r="C523" t="s">
        <v>538</v>
      </c>
      <c r="D523" t="s">
        <v>547</v>
      </c>
      <c r="K523"/>
    </row>
    <row r="524" spans="1:11">
      <c r="A524" t="s">
        <v>3238</v>
      </c>
      <c r="B524" t="s">
        <v>562</v>
      </c>
      <c r="C524" t="s">
        <v>538</v>
      </c>
      <c r="D524" t="s">
        <v>543</v>
      </c>
      <c r="K524"/>
    </row>
    <row r="525" spans="1:11">
      <c r="A525" t="s">
        <v>3239</v>
      </c>
      <c r="B525" t="s">
        <v>562</v>
      </c>
      <c r="C525" t="s">
        <v>538</v>
      </c>
      <c r="D525" t="s">
        <v>543</v>
      </c>
      <c r="K525"/>
    </row>
    <row r="526" spans="1:11">
      <c r="A526" t="s">
        <v>3240</v>
      </c>
      <c r="B526" t="s">
        <v>562</v>
      </c>
      <c r="C526" t="s">
        <v>538</v>
      </c>
      <c r="D526" t="s">
        <v>543</v>
      </c>
      <c r="K526"/>
    </row>
    <row r="527" spans="1:11">
      <c r="A527" t="s">
        <v>3241</v>
      </c>
      <c r="B527" t="s">
        <v>562</v>
      </c>
      <c r="C527" t="s">
        <v>538</v>
      </c>
      <c r="D527" t="s">
        <v>543</v>
      </c>
      <c r="K527"/>
    </row>
    <row r="528" spans="1:11">
      <c r="A528" t="s">
        <v>3242</v>
      </c>
      <c r="B528" t="s">
        <v>563</v>
      </c>
      <c r="C528" t="s">
        <v>538</v>
      </c>
      <c r="D528" t="s">
        <v>547</v>
      </c>
      <c r="K528"/>
    </row>
    <row r="529" spans="1:11">
      <c r="A529" t="s">
        <v>3243</v>
      </c>
      <c r="B529" t="s">
        <v>563</v>
      </c>
      <c r="C529" t="s">
        <v>538</v>
      </c>
      <c r="D529" t="s">
        <v>547</v>
      </c>
      <c r="K529"/>
    </row>
    <row r="530" spans="1:11">
      <c r="A530" t="s">
        <v>3244</v>
      </c>
      <c r="B530" t="s">
        <v>562</v>
      </c>
      <c r="C530" t="s">
        <v>538</v>
      </c>
      <c r="D530" t="s">
        <v>543</v>
      </c>
      <c r="K530"/>
    </row>
    <row r="531" spans="1:11">
      <c r="A531" t="s">
        <v>3245</v>
      </c>
      <c r="B531" t="s">
        <v>562</v>
      </c>
      <c r="C531" t="s">
        <v>538</v>
      </c>
      <c r="D531" t="s">
        <v>543</v>
      </c>
      <c r="K531"/>
    </row>
    <row r="532" spans="1:11">
      <c r="A532" t="s">
        <v>3246</v>
      </c>
      <c r="B532" t="s">
        <v>563</v>
      </c>
      <c r="C532" t="s">
        <v>538</v>
      </c>
      <c r="D532" t="s">
        <v>547</v>
      </c>
      <c r="K532"/>
    </row>
    <row r="533" spans="1:11">
      <c r="A533" t="s">
        <v>3247</v>
      </c>
      <c r="B533" t="s">
        <v>562</v>
      </c>
      <c r="C533" t="s">
        <v>538</v>
      </c>
      <c r="D533" t="s">
        <v>543</v>
      </c>
      <c r="K533"/>
    </row>
    <row r="534" spans="1:11">
      <c r="A534" t="s">
        <v>3248</v>
      </c>
      <c r="B534" t="s">
        <v>562</v>
      </c>
      <c r="C534" t="s">
        <v>538</v>
      </c>
      <c r="D534" t="s">
        <v>543</v>
      </c>
      <c r="K534"/>
    </row>
    <row r="535" spans="1:11">
      <c r="A535" t="s">
        <v>3249</v>
      </c>
      <c r="B535" t="s">
        <v>562</v>
      </c>
      <c r="C535" t="s">
        <v>538</v>
      </c>
      <c r="D535" t="s">
        <v>543</v>
      </c>
      <c r="K535"/>
    </row>
    <row r="536" spans="1:11">
      <c r="A536" t="s">
        <v>3250</v>
      </c>
      <c r="B536" t="s">
        <v>563</v>
      </c>
      <c r="C536" t="s">
        <v>538</v>
      </c>
      <c r="D536" t="s">
        <v>547</v>
      </c>
      <c r="K536"/>
    </row>
    <row r="537" spans="1:11">
      <c r="A537" t="s">
        <v>3251</v>
      </c>
      <c r="B537" t="s">
        <v>562</v>
      </c>
      <c r="C537" t="s">
        <v>538</v>
      </c>
      <c r="D537" t="s">
        <v>543</v>
      </c>
      <c r="K537"/>
    </row>
    <row r="538" spans="1:11">
      <c r="A538" t="s">
        <v>3252</v>
      </c>
      <c r="B538" t="s">
        <v>562</v>
      </c>
      <c r="C538" t="s">
        <v>538</v>
      </c>
      <c r="D538" t="s">
        <v>543</v>
      </c>
      <c r="K538"/>
    </row>
    <row r="539" spans="1:11">
      <c r="A539" t="s">
        <v>3253</v>
      </c>
      <c r="B539" t="s">
        <v>562</v>
      </c>
      <c r="C539" t="s">
        <v>538</v>
      </c>
      <c r="D539" t="s">
        <v>543</v>
      </c>
      <c r="K539"/>
    </row>
    <row r="540" spans="1:11">
      <c r="A540" t="s">
        <v>3254</v>
      </c>
      <c r="B540" t="s">
        <v>562</v>
      </c>
      <c r="C540" t="s">
        <v>538</v>
      </c>
      <c r="D540" t="s">
        <v>543</v>
      </c>
      <c r="K540"/>
    </row>
    <row r="541" spans="1:11">
      <c r="A541" t="s">
        <v>3255</v>
      </c>
      <c r="B541" t="s">
        <v>562</v>
      </c>
      <c r="C541" t="s">
        <v>538</v>
      </c>
      <c r="D541" t="s">
        <v>548</v>
      </c>
      <c r="K541"/>
    </row>
    <row r="542" spans="1:11">
      <c r="A542" t="s">
        <v>3256</v>
      </c>
      <c r="B542" t="s">
        <v>563</v>
      </c>
      <c r="C542" t="s">
        <v>538</v>
      </c>
      <c r="D542" t="s">
        <v>547</v>
      </c>
      <c r="K542"/>
    </row>
    <row r="543" spans="1:11">
      <c r="A543" t="s">
        <v>3257</v>
      </c>
      <c r="B543" t="s">
        <v>563</v>
      </c>
      <c r="C543" t="s">
        <v>538</v>
      </c>
      <c r="D543" t="s">
        <v>547</v>
      </c>
      <c r="K543"/>
    </row>
    <row r="544" spans="1:11">
      <c r="A544" t="s">
        <v>3258</v>
      </c>
      <c r="B544" t="s">
        <v>563</v>
      </c>
      <c r="C544" t="s">
        <v>538</v>
      </c>
      <c r="D544" t="s">
        <v>547</v>
      </c>
      <c r="K544"/>
    </row>
    <row r="545" spans="1:11">
      <c r="A545" t="s">
        <v>3259</v>
      </c>
      <c r="B545" t="s">
        <v>562</v>
      </c>
      <c r="C545" t="s">
        <v>538</v>
      </c>
      <c r="D545" t="s">
        <v>543</v>
      </c>
      <c r="K545"/>
    </row>
    <row r="546" spans="1:11">
      <c r="A546" t="s">
        <v>3260</v>
      </c>
      <c r="B546" t="s">
        <v>562</v>
      </c>
      <c r="C546" t="s">
        <v>538</v>
      </c>
      <c r="D546" t="s">
        <v>543</v>
      </c>
      <c r="K546"/>
    </row>
    <row r="547" spans="1:11">
      <c r="A547" t="s">
        <v>3527</v>
      </c>
      <c r="B547" t="s">
        <v>562</v>
      </c>
      <c r="C547" t="s">
        <v>538</v>
      </c>
      <c r="D547" t="s">
        <v>543</v>
      </c>
      <c r="K547"/>
    </row>
    <row r="548" spans="1:11">
      <c r="A548" t="s">
        <v>3261</v>
      </c>
      <c r="B548" t="s">
        <v>562</v>
      </c>
      <c r="C548" t="s">
        <v>538</v>
      </c>
      <c r="D548" t="s">
        <v>543</v>
      </c>
      <c r="K548"/>
    </row>
    <row r="549" spans="1:11">
      <c r="A549" t="s">
        <v>3262</v>
      </c>
      <c r="B549" t="s">
        <v>562</v>
      </c>
      <c r="C549" t="s">
        <v>538</v>
      </c>
      <c r="D549" t="s">
        <v>543</v>
      </c>
      <c r="K549"/>
    </row>
    <row r="550" spans="1:11">
      <c r="A550" t="s">
        <v>3263</v>
      </c>
      <c r="B550" t="s">
        <v>563</v>
      </c>
      <c r="C550" t="s">
        <v>538</v>
      </c>
      <c r="D550" t="s">
        <v>547</v>
      </c>
      <c r="K550"/>
    </row>
    <row r="551" spans="1:11">
      <c r="A551" t="s">
        <v>3264</v>
      </c>
      <c r="B551" t="s">
        <v>562</v>
      </c>
      <c r="C551" t="s">
        <v>538</v>
      </c>
      <c r="D551" t="s">
        <v>543</v>
      </c>
      <c r="K551"/>
    </row>
    <row r="552" spans="1:11">
      <c r="A552" t="s">
        <v>3265</v>
      </c>
      <c r="B552" t="s">
        <v>563</v>
      </c>
      <c r="C552" t="s">
        <v>538</v>
      </c>
      <c r="D552" t="s">
        <v>546</v>
      </c>
      <c r="K552"/>
    </row>
    <row r="553" spans="1:11">
      <c r="A553" t="s">
        <v>3266</v>
      </c>
      <c r="B553" t="s">
        <v>563</v>
      </c>
      <c r="C553" t="s">
        <v>538</v>
      </c>
      <c r="D553" t="s">
        <v>546</v>
      </c>
      <c r="K553"/>
    </row>
    <row r="554" spans="1:11">
      <c r="A554" t="s">
        <v>3267</v>
      </c>
      <c r="B554" t="s">
        <v>562</v>
      </c>
      <c r="C554" t="s">
        <v>538</v>
      </c>
      <c r="D554" t="s">
        <v>548</v>
      </c>
      <c r="K554"/>
    </row>
    <row r="555" spans="1:11">
      <c r="A555" t="s">
        <v>3268</v>
      </c>
      <c r="B555" t="s">
        <v>563</v>
      </c>
      <c r="C555" t="s">
        <v>538</v>
      </c>
      <c r="D555" t="s">
        <v>546</v>
      </c>
      <c r="K555"/>
    </row>
    <row r="556" spans="1:11">
      <c r="A556" t="s">
        <v>3269</v>
      </c>
      <c r="B556" t="s">
        <v>563</v>
      </c>
      <c r="C556" t="s">
        <v>538</v>
      </c>
      <c r="D556" t="s">
        <v>547</v>
      </c>
      <c r="K556"/>
    </row>
    <row r="557" spans="1:11">
      <c r="A557" t="s">
        <v>3270</v>
      </c>
      <c r="B557" t="s">
        <v>562</v>
      </c>
      <c r="C557" t="s">
        <v>538</v>
      </c>
      <c r="D557" t="s">
        <v>543</v>
      </c>
      <c r="K557"/>
    </row>
    <row r="558" spans="1:11">
      <c r="A558" t="s">
        <v>3271</v>
      </c>
      <c r="B558" t="s">
        <v>563</v>
      </c>
      <c r="C558" t="s">
        <v>538</v>
      </c>
      <c r="D558" t="s">
        <v>546</v>
      </c>
      <c r="K558"/>
    </row>
    <row r="559" spans="1:11">
      <c r="A559" t="s">
        <v>3272</v>
      </c>
      <c r="B559" t="s">
        <v>562</v>
      </c>
      <c r="C559" t="s">
        <v>538</v>
      </c>
      <c r="D559" t="s">
        <v>543</v>
      </c>
      <c r="K559"/>
    </row>
    <row r="560" spans="1:11">
      <c r="A560" t="s">
        <v>3273</v>
      </c>
      <c r="B560" t="s">
        <v>563</v>
      </c>
      <c r="C560" t="s">
        <v>538</v>
      </c>
      <c r="D560" t="s">
        <v>546</v>
      </c>
      <c r="K560"/>
    </row>
    <row r="561" spans="1:11">
      <c r="A561" t="s">
        <v>3274</v>
      </c>
      <c r="B561" t="s">
        <v>562</v>
      </c>
      <c r="C561" t="s">
        <v>538</v>
      </c>
      <c r="D561" t="s">
        <v>543</v>
      </c>
      <c r="K561"/>
    </row>
    <row r="562" spans="1:11">
      <c r="A562" t="s">
        <v>3275</v>
      </c>
      <c r="B562" t="s">
        <v>562</v>
      </c>
      <c r="C562" t="s">
        <v>538</v>
      </c>
      <c r="D562" t="s">
        <v>543</v>
      </c>
      <c r="K562"/>
    </row>
    <row r="563" spans="1:11">
      <c r="A563" t="s">
        <v>3276</v>
      </c>
      <c r="B563" t="s">
        <v>562</v>
      </c>
      <c r="C563" t="s">
        <v>538</v>
      </c>
      <c r="D563" t="s">
        <v>543</v>
      </c>
      <c r="K563"/>
    </row>
    <row r="564" spans="1:11">
      <c r="A564" t="s">
        <v>3277</v>
      </c>
      <c r="B564" t="s">
        <v>561</v>
      </c>
      <c r="C564" t="s">
        <v>534</v>
      </c>
      <c r="D564" t="s">
        <v>547</v>
      </c>
      <c r="K564"/>
    </row>
    <row r="565" spans="1:11">
      <c r="A565" t="s">
        <v>3278</v>
      </c>
      <c r="B565" t="s">
        <v>561</v>
      </c>
      <c r="C565" t="s">
        <v>534</v>
      </c>
      <c r="D565" t="s">
        <v>547</v>
      </c>
      <c r="K565"/>
    </row>
    <row r="566" spans="1:11">
      <c r="A566" t="s">
        <v>3279</v>
      </c>
      <c r="B566" t="s">
        <v>561</v>
      </c>
      <c r="C566" t="s">
        <v>534</v>
      </c>
      <c r="D566" t="s">
        <v>546</v>
      </c>
      <c r="K566"/>
    </row>
    <row r="567" spans="1:11">
      <c r="A567" t="s">
        <v>3280</v>
      </c>
      <c r="B567" t="s">
        <v>561</v>
      </c>
      <c r="C567" t="s">
        <v>534</v>
      </c>
      <c r="D567" t="s">
        <v>547</v>
      </c>
      <c r="K567"/>
    </row>
    <row r="568" spans="1:11">
      <c r="A568" t="s">
        <v>3281</v>
      </c>
      <c r="B568" t="s">
        <v>561</v>
      </c>
      <c r="C568" t="s">
        <v>537</v>
      </c>
      <c r="D568" t="s">
        <v>544</v>
      </c>
      <c r="K568"/>
    </row>
    <row r="569" spans="1:11">
      <c r="A569" t="s">
        <v>3282</v>
      </c>
      <c r="B569" t="s">
        <v>561</v>
      </c>
      <c r="C569" t="s">
        <v>534</v>
      </c>
      <c r="D569" t="s">
        <v>543</v>
      </c>
      <c r="K569"/>
    </row>
    <row r="570" spans="1:11">
      <c r="A570" t="s">
        <v>3283</v>
      </c>
      <c r="B570" t="s">
        <v>561</v>
      </c>
      <c r="C570" t="s">
        <v>538</v>
      </c>
      <c r="D570" t="s">
        <v>543</v>
      </c>
      <c r="K570"/>
    </row>
    <row r="571" spans="1:11">
      <c r="A571" t="s">
        <v>3284</v>
      </c>
      <c r="B571" t="s">
        <v>561</v>
      </c>
      <c r="C571" t="s">
        <v>538</v>
      </c>
      <c r="D571" t="s">
        <v>543</v>
      </c>
      <c r="K571"/>
    </row>
    <row r="572" spans="1:11">
      <c r="A572" t="s">
        <v>236</v>
      </c>
      <c r="B572" t="s">
        <v>561</v>
      </c>
      <c r="C572" t="s">
        <v>540</v>
      </c>
      <c r="D572" t="s">
        <v>545</v>
      </c>
      <c r="K572"/>
    </row>
    <row r="573" spans="1:11">
      <c r="A573" t="s">
        <v>220</v>
      </c>
      <c r="B573" t="s">
        <v>561</v>
      </c>
      <c r="C573" t="s">
        <v>540</v>
      </c>
      <c r="D573" t="s">
        <v>547</v>
      </c>
      <c r="K573"/>
    </row>
    <row r="574" spans="1:11">
      <c r="A574" t="s">
        <v>221</v>
      </c>
      <c r="B574" t="s">
        <v>561</v>
      </c>
      <c r="C574" t="s">
        <v>540</v>
      </c>
      <c r="D574" t="s">
        <v>544</v>
      </c>
      <c r="K574"/>
    </row>
    <row r="575" spans="1:11">
      <c r="A575" t="s">
        <v>222</v>
      </c>
      <c r="B575" t="s">
        <v>561</v>
      </c>
      <c r="C575" t="s">
        <v>540</v>
      </c>
      <c r="D575" t="s">
        <v>546</v>
      </c>
      <c r="K575"/>
    </row>
    <row r="576" spans="1:11">
      <c r="A576" t="s">
        <v>223</v>
      </c>
      <c r="B576" t="s">
        <v>561</v>
      </c>
      <c r="C576" t="s">
        <v>540</v>
      </c>
      <c r="D576" t="s">
        <v>548</v>
      </c>
      <c r="K576"/>
    </row>
    <row r="577" spans="1:11">
      <c r="A577" t="s">
        <v>224</v>
      </c>
      <c r="B577" t="s">
        <v>561</v>
      </c>
      <c r="C577" t="s">
        <v>540</v>
      </c>
      <c r="D577" t="s">
        <v>549</v>
      </c>
      <c r="K577"/>
    </row>
    <row r="578" spans="1:11">
      <c r="A578" t="s">
        <v>225</v>
      </c>
      <c r="B578" t="s">
        <v>561</v>
      </c>
      <c r="C578" t="s">
        <v>540</v>
      </c>
      <c r="D578" t="s">
        <v>551</v>
      </c>
      <c r="K578"/>
    </row>
    <row r="579" spans="1:11">
      <c r="A579" t="s">
        <v>226</v>
      </c>
      <c r="B579" t="s">
        <v>561</v>
      </c>
      <c r="C579" t="s">
        <v>540</v>
      </c>
      <c r="D579" t="s">
        <v>556</v>
      </c>
      <c r="K579"/>
    </row>
    <row r="580" spans="1:11">
      <c r="A580" t="s">
        <v>227</v>
      </c>
      <c r="B580" t="s">
        <v>561</v>
      </c>
      <c r="C580" t="s">
        <v>540</v>
      </c>
      <c r="D580" t="s">
        <v>557</v>
      </c>
      <c r="K580"/>
    </row>
    <row r="581" spans="1:11">
      <c r="A581" t="s">
        <v>228</v>
      </c>
      <c r="B581" t="s">
        <v>561</v>
      </c>
      <c r="C581" t="s">
        <v>540</v>
      </c>
      <c r="D581" t="s">
        <v>550</v>
      </c>
      <c r="K581"/>
    </row>
    <row r="582" spans="1:11">
      <c r="A582" t="s">
        <v>229</v>
      </c>
      <c r="B582" t="s">
        <v>561</v>
      </c>
      <c r="C582" t="s">
        <v>540</v>
      </c>
      <c r="D582" t="s">
        <v>550</v>
      </c>
      <c r="K582"/>
    </row>
    <row r="583" spans="1:11">
      <c r="A583" t="s">
        <v>230</v>
      </c>
      <c r="B583" t="s">
        <v>561</v>
      </c>
      <c r="C583" t="s">
        <v>540</v>
      </c>
      <c r="D583" t="s">
        <v>544</v>
      </c>
      <c r="K583"/>
    </row>
    <row r="584" spans="1:11">
      <c r="A584" t="s">
        <v>231</v>
      </c>
      <c r="B584" t="s">
        <v>561</v>
      </c>
      <c r="C584" t="s">
        <v>540</v>
      </c>
      <c r="D584" t="s">
        <v>544</v>
      </c>
      <c r="K584"/>
    </row>
    <row r="585" spans="1:11">
      <c r="A585" t="s">
        <v>232</v>
      </c>
      <c r="B585" t="s">
        <v>561</v>
      </c>
      <c r="C585" t="s">
        <v>539</v>
      </c>
      <c r="D585" t="s">
        <v>543</v>
      </c>
      <c r="K585"/>
    </row>
    <row r="586" spans="1:11">
      <c r="A586" t="s">
        <v>233</v>
      </c>
      <c r="B586" t="s">
        <v>561</v>
      </c>
      <c r="C586" t="s">
        <v>540</v>
      </c>
      <c r="D586" t="s">
        <v>552</v>
      </c>
      <c r="K586"/>
    </row>
    <row r="587" spans="1:11">
      <c r="A587" t="s">
        <v>3285</v>
      </c>
      <c r="B587" t="s">
        <v>561</v>
      </c>
      <c r="C587" t="s">
        <v>534</v>
      </c>
      <c r="D587" t="s">
        <v>544</v>
      </c>
      <c r="K587"/>
    </row>
    <row r="588" spans="1:11">
      <c r="A588" t="s">
        <v>3286</v>
      </c>
      <c r="B588" t="s">
        <v>561</v>
      </c>
      <c r="C588" t="s">
        <v>534</v>
      </c>
      <c r="D588" t="s">
        <v>544</v>
      </c>
      <c r="K588"/>
    </row>
    <row r="589" spans="1:11">
      <c r="A589" t="s">
        <v>3287</v>
      </c>
      <c r="B589" t="s">
        <v>561</v>
      </c>
      <c r="C589" t="s">
        <v>534</v>
      </c>
      <c r="D589" t="s">
        <v>544</v>
      </c>
      <c r="K589"/>
    </row>
    <row r="590" spans="1:11">
      <c r="A590" t="s">
        <v>3288</v>
      </c>
      <c r="B590" t="s">
        <v>561</v>
      </c>
      <c r="C590" t="s">
        <v>534</v>
      </c>
      <c r="D590" t="s">
        <v>544</v>
      </c>
      <c r="K590"/>
    </row>
    <row r="591" spans="1:11">
      <c r="A591" t="s">
        <v>3289</v>
      </c>
      <c r="B591" t="s">
        <v>561</v>
      </c>
      <c r="C591" t="s">
        <v>534</v>
      </c>
      <c r="D591" t="s">
        <v>544</v>
      </c>
      <c r="K591"/>
    </row>
    <row r="592" spans="1:11">
      <c r="A592" t="s">
        <v>3290</v>
      </c>
      <c r="B592" t="s">
        <v>561</v>
      </c>
      <c r="C592" t="s">
        <v>534</v>
      </c>
      <c r="D592" t="s">
        <v>544</v>
      </c>
      <c r="K592"/>
    </row>
    <row r="593" spans="1:11">
      <c r="A593" t="s">
        <v>3291</v>
      </c>
      <c r="B593" t="s">
        <v>561</v>
      </c>
      <c r="C593" t="s">
        <v>534</v>
      </c>
      <c r="D593" t="s">
        <v>544</v>
      </c>
      <c r="K593"/>
    </row>
    <row r="594" spans="1:11">
      <c r="A594" t="s">
        <v>3292</v>
      </c>
      <c r="B594" t="s">
        <v>561</v>
      </c>
      <c r="C594" t="s">
        <v>534</v>
      </c>
      <c r="D594" t="s">
        <v>544</v>
      </c>
      <c r="K594"/>
    </row>
    <row r="595" spans="1:11">
      <c r="A595" t="s">
        <v>3293</v>
      </c>
      <c r="B595" t="s">
        <v>561</v>
      </c>
      <c r="C595" t="s">
        <v>534</v>
      </c>
      <c r="D595" t="s">
        <v>544</v>
      </c>
      <c r="K595"/>
    </row>
    <row r="596" spans="1:11">
      <c r="A596" t="s">
        <v>3294</v>
      </c>
      <c r="B596" t="s">
        <v>561</v>
      </c>
      <c r="C596" t="s">
        <v>534</v>
      </c>
      <c r="D596" t="s">
        <v>544</v>
      </c>
      <c r="K596"/>
    </row>
    <row r="597" spans="1:11">
      <c r="A597" t="s">
        <v>3295</v>
      </c>
      <c r="B597" t="s">
        <v>561</v>
      </c>
      <c r="C597" t="s">
        <v>541</v>
      </c>
      <c r="D597" t="s">
        <v>545</v>
      </c>
      <c r="K597"/>
    </row>
    <row r="598" spans="1:11">
      <c r="A598" t="s">
        <v>3296</v>
      </c>
      <c r="B598" t="s">
        <v>561</v>
      </c>
      <c r="C598" t="s">
        <v>541</v>
      </c>
      <c r="D598" t="s">
        <v>545</v>
      </c>
      <c r="K598"/>
    </row>
    <row r="599" spans="1:11">
      <c r="A599" t="s">
        <v>3297</v>
      </c>
      <c r="B599" t="s">
        <v>561</v>
      </c>
      <c r="C599" t="s">
        <v>541</v>
      </c>
      <c r="D599" t="s">
        <v>543</v>
      </c>
      <c r="K599"/>
    </row>
    <row r="600" spans="1:11">
      <c r="A600" t="s">
        <v>3298</v>
      </c>
      <c r="B600" t="s">
        <v>561</v>
      </c>
      <c r="C600" t="s">
        <v>541</v>
      </c>
      <c r="D600" t="s">
        <v>546</v>
      </c>
      <c r="K600"/>
    </row>
    <row r="601" spans="1:11">
      <c r="A601" t="s">
        <v>3299</v>
      </c>
      <c r="B601" t="s">
        <v>561</v>
      </c>
      <c r="C601" t="s">
        <v>541</v>
      </c>
      <c r="D601" t="s">
        <v>543</v>
      </c>
      <c r="K601"/>
    </row>
    <row r="602" spans="1:11">
      <c r="A602" t="s">
        <v>3300</v>
      </c>
      <c r="B602" t="s">
        <v>561</v>
      </c>
      <c r="C602" t="s">
        <v>541</v>
      </c>
      <c r="D602" t="s">
        <v>543</v>
      </c>
      <c r="K602"/>
    </row>
    <row r="603" spans="1:11">
      <c r="A603" t="s">
        <v>3301</v>
      </c>
      <c r="B603" t="s">
        <v>561</v>
      </c>
      <c r="C603" t="s">
        <v>534</v>
      </c>
      <c r="D603" t="s">
        <v>543</v>
      </c>
      <c r="K603"/>
    </row>
    <row r="604" spans="1:11">
      <c r="A604" t="s">
        <v>3302</v>
      </c>
      <c r="B604" t="s">
        <v>562</v>
      </c>
      <c r="C604" t="s">
        <v>534</v>
      </c>
      <c r="D604" t="s">
        <v>543</v>
      </c>
      <c r="K604"/>
    </row>
    <row r="605" spans="1:11">
      <c r="A605" t="s">
        <v>3303</v>
      </c>
      <c r="B605" t="s">
        <v>562</v>
      </c>
      <c r="C605" t="s">
        <v>541</v>
      </c>
      <c r="D605" t="s">
        <v>547</v>
      </c>
      <c r="K605"/>
    </row>
    <row r="606" spans="1:11">
      <c r="A606" t="s">
        <v>3304</v>
      </c>
      <c r="B606" t="s">
        <v>562</v>
      </c>
      <c r="C606" t="s">
        <v>534</v>
      </c>
      <c r="D606" t="s">
        <v>543</v>
      </c>
      <c r="K606"/>
    </row>
    <row r="607" spans="1:11">
      <c r="A607" t="s">
        <v>3305</v>
      </c>
      <c r="B607" t="s">
        <v>562</v>
      </c>
      <c r="C607" t="s">
        <v>534</v>
      </c>
      <c r="D607" t="s">
        <v>543</v>
      </c>
      <c r="K607"/>
    </row>
    <row r="608" spans="1:11">
      <c r="A608" t="s">
        <v>3306</v>
      </c>
      <c r="B608" t="s">
        <v>562</v>
      </c>
      <c r="C608" t="s">
        <v>534</v>
      </c>
      <c r="D608" t="s">
        <v>543</v>
      </c>
      <c r="K608"/>
    </row>
    <row r="609" spans="1:11">
      <c r="A609" t="s">
        <v>3307</v>
      </c>
      <c r="B609" t="s">
        <v>562</v>
      </c>
      <c r="C609" t="s">
        <v>534</v>
      </c>
      <c r="D609" t="s">
        <v>543</v>
      </c>
      <c r="K609"/>
    </row>
    <row r="610" spans="1:11">
      <c r="A610" t="s">
        <v>3308</v>
      </c>
      <c r="B610" t="s">
        <v>562</v>
      </c>
      <c r="C610" t="s">
        <v>534</v>
      </c>
      <c r="D610" t="s">
        <v>543</v>
      </c>
      <c r="K610"/>
    </row>
    <row r="611" spans="1:11">
      <c r="A611" t="s">
        <v>3309</v>
      </c>
      <c r="B611" t="s">
        <v>562</v>
      </c>
      <c r="C611" t="s">
        <v>534</v>
      </c>
      <c r="D611" t="s">
        <v>543</v>
      </c>
      <c r="K611"/>
    </row>
    <row r="612" spans="1:11">
      <c r="A612" t="s">
        <v>3310</v>
      </c>
      <c r="B612" t="s">
        <v>562</v>
      </c>
      <c r="C612" t="s">
        <v>534</v>
      </c>
      <c r="D612" t="s">
        <v>543</v>
      </c>
      <c r="K612"/>
    </row>
    <row r="613" spans="1:11">
      <c r="A613" t="s">
        <v>3311</v>
      </c>
      <c r="B613" t="s">
        <v>562</v>
      </c>
      <c r="C613" t="s">
        <v>541</v>
      </c>
      <c r="D613" t="s">
        <v>544</v>
      </c>
      <c r="K613"/>
    </row>
    <row r="614" spans="1:11">
      <c r="A614" t="s">
        <v>3312</v>
      </c>
      <c r="B614" t="s">
        <v>562</v>
      </c>
      <c r="C614" t="s">
        <v>534</v>
      </c>
      <c r="D614" t="s">
        <v>543</v>
      </c>
      <c r="K614"/>
    </row>
    <row r="615" spans="1:11">
      <c r="A615" t="s">
        <v>3313</v>
      </c>
      <c r="B615" t="s">
        <v>562</v>
      </c>
      <c r="C615" t="s">
        <v>534</v>
      </c>
      <c r="D615" t="s">
        <v>543</v>
      </c>
      <c r="K615"/>
    </row>
    <row r="616" spans="1:11">
      <c r="A616" t="s">
        <v>3314</v>
      </c>
      <c r="B616" t="s">
        <v>562</v>
      </c>
      <c r="C616" t="s">
        <v>534</v>
      </c>
      <c r="D616" t="s">
        <v>543</v>
      </c>
      <c r="K616"/>
    </row>
    <row r="617" spans="1:11">
      <c r="A617" t="s">
        <v>3315</v>
      </c>
      <c r="B617" t="s">
        <v>562</v>
      </c>
      <c r="C617" t="s">
        <v>534</v>
      </c>
      <c r="D617" t="s">
        <v>543</v>
      </c>
      <c r="K617"/>
    </row>
    <row r="618" spans="1:11">
      <c r="A618" t="s">
        <v>3316</v>
      </c>
      <c r="B618" t="s">
        <v>563</v>
      </c>
      <c r="C618" t="s">
        <v>538</v>
      </c>
      <c r="D618" t="s">
        <v>547</v>
      </c>
      <c r="K618"/>
    </row>
    <row r="619" spans="1:11">
      <c r="A619" t="s">
        <v>3317</v>
      </c>
      <c r="B619" t="s">
        <v>563</v>
      </c>
      <c r="C619" t="s">
        <v>538</v>
      </c>
      <c r="D619" t="s">
        <v>547</v>
      </c>
      <c r="K619"/>
    </row>
    <row r="620" spans="1:11">
      <c r="A620" t="s">
        <v>3318</v>
      </c>
      <c r="B620" t="s">
        <v>562</v>
      </c>
      <c r="C620" t="s">
        <v>538</v>
      </c>
      <c r="D620" t="s">
        <v>543</v>
      </c>
      <c r="K620"/>
    </row>
    <row r="621" spans="1:11">
      <c r="A621" t="s">
        <v>3319</v>
      </c>
      <c r="B621" t="s">
        <v>562</v>
      </c>
      <c r="C621" t="s">
        <v>538</v>
      </c>
      <c r="D621" t="s">
        <v>543</v>
      </c>
      <c r="K621"/>
    </row>
    <row r="622" spans="1:11">
      <c r="A622" t="s">
        <v>3320</v>
      </c>
      <c r="B622" t="s">
        <v>562</v>
      </c>
      <c r="C622" t="s">
        <v>538</v>
      </c>
      <c r="D622" t="s">
        <v>543</v>
      </c>
      <c r="K622"/>
    </row>
    <row r="623" spans="1:11">
      <c r="A623" t="s">
        <v>3562</v>
      </c>
      <c r="B623" t="s">
        <v>562</v>
      </c>
      <c r="C623" t="s">
        <v>538</v>
      </c>
      <c r="D623" t="s">
        <v>543</v>
      </c>
      <c r="K623"/>
    </row>
    <row r="624" spans="1:11">
      <c r="A624" t="s">
        <v>3322</v>
      </c>
      <c r="B624" t="s">
        <v>562</v>
      </c>
      <c r="C624" t="s">
        <v>538</v>
      </c>
      <c r="D624" t="s">
        <v>543</v>
      </c>
      <c r="K624"/>
    </row>
    <row r="625" spans="1:11">
      <c r="A625" t="s">
        <v>3323</v>
      </c>
      <c r="B625" t="s">
        <v>562</v>
      </c>
      <c r="C625" t="s">
        <v>538</v>
      </c>
      <c r="D625" t="s">
        <v>543</v>
      </c>
      <c r="K625"/>
    </row>
    <row r="626" spans="1:11">
      <c r="A626" t="s">
        <v>3324</v>
      </c>
      <c r="B626" t="s">
        <v>562</v>
      </c>
      <c r="C626" t="s">
        <v>538</v>
      </c>
      <c r="D626" t="s">
        <v>543</v>
      </c>
      <c r="K626"/>
    </row>
    <row r="627" spans="1:11">
      <c r="A627" t="s">
        <v>3325</v>
      </c>
      <c r="B627" t="s">
        <v>563</v>
      </c>
      <c r="C627" t="s">
        <v>538</v>
      </c>
      <c r="D627" t="s">
        <v>547</v>
      </c>
      <c r="K627"/>
    </row>
    <row r="628" spans="1:11">
      <c r="A628" t="s">
        <v>3326</v>
      </c>
      <c r="B628" t="s">
        <v>563</v>
      </c>
      <c r="C628" t="s">
        <v>538</v>
      </c>
      <c r="D628" t="s">
        <v>547</v>
      </c>
      <c r="K628"/>
    </row>
    <row r="629" spans="1:11">
      <c r="A629" t="s">
        <v>3327</v>
      </c>
      <c r="B629" t="s">
        <v>562</v>
      </c>
      <c r="C629" t="s">
        <v>541</v>
      </c>
      <c r="D629" t="s">
        <v>547</v>
      </c>
      <c r="K629"/>
    </row>
    <row r="630" spans="1:11">
      <c r="A630" t="s">
        <v>3328</v>
      </c>
      <c r="B630" t="s">
        <v>562</v>
      </c>
      <c r="C630" t="s">
        <v>541</v>
      </c>
      <c r="D630" t="s">
        <v>547</v>
      </c>
      <c r="K630"/>
    </row>
    <row r="631" spans="1:11">
      <c r="A631" t="s">
        <v>3329</v>
      </c>
      <c r="B631" t="s">
        <v>562</v>
      </c>
      <c r="C631" t="s">
        <v>534</v>
      </c>
      <c r="D631" t="s">
        <v>543</v>
      </c>
      <c r="K631"/>
    </row>
    <row r="632" spans="1:11">
      <c r="A632" t="s">
        <v>3330</v>
      </c>
      <c r="B632" t="s">
        <v>562</v>
      </c>
      <c r="C632" t="s">
        <v>535</v>
      </c>
      <c r="D632" t="s">
        <v>543</v>
      </c>
      <c r="K632"/>
    </row>
    <row r="633" spans="1:11">
      <c r="A633" t="s">
        <v>3331</v>
      </c>
      <c r="B633" t="s">
        <v>562</v>
      </c>
      <c r="C633" t="s">
        <v>534</v>
      </c>
      <c r="D633" t="s">
        <v>543</v>
      </c>
      <c r="K633"/>
    </row>
    <row r="634" spans="1:11">
      <c r="A634" t="s">
        <v>3332</v>
      </c>
      <c r="B634" t="s">
        <v>562</v>
      </c>
      <c r="C634" t="s">
        <v>535</v>
      </c>
      <c r="D634" t="s">
        <v>543</v>
      </c>
      <c r="K634"/>
    </row>
    <row r="635" spans="1:11">
      <c r="A635" t="s">
        <v>3333</v>
      </c>
      <c r="B635" t="s">
        <v>562</v>
      </c>
      <c r="C635" t="s">
        <v>534</v>
      </c>
      <c r="D635" t="s">
        <v>543</v>
      </c>
      <c r="K635"/>
    </row>
    <row r="636" spans="1:11">
      <c r="A636" t="s">
        <v>3334</v>
      </c>
      <c r="B636" t="s">
        <v>562</v>
      </c>
      <c r="C636" t="s">
        <v>541</v>
      </c>
      <c r="D636" t="s">
        <v>547</v>
      </c>
      <c r="K636"/>
    </row>
    <row r="637" spans="1:11">
      <c r="A637" t="s">
        <v>3335</v>
      </c>
      <c r="B637" t="s">
        <v>562</v>
      </c>
      <c r="C637" t="s">
        <v>534</v>
      </c>
      <c r="D637" t="s">
        <v>543</v>
      </c>
      <c r="K637"/>
    </row>
    <row r="638" spans="1:11">
      <c r="A638" t="s">
        <v>3336</v>
      </c>
      <c r="B638" t="s">
        <v>562</v>
      </c>
      <c r="C638" t="s">
        <v>534</v>
      </c>
      <c r="D638" t="s">
        <v>543</v>
      </c>
      <c r="K638"/>
    </row>
    <row r="639" spans="1:11">
      <c r="A639" t="s">
        <v>3337</v>
      </c>
      <c r="B639" t="s">
        <v>562</v>
      </c>
      <c r="C639" t="s">
        <v>534</v>
      </c>
      <c r="D639" t="s">
        <v>543</v>
      </c>
      <c r="K639"/>
    </row>
    <row r="640" spans="1:11">
      <c r="A640" t="s">
        <v>3338</v>
      </c>
      <c r="B640" t="s">
        <v>562</v>
      </c>
      <c r="C640" t="s">
        <v>534</v>
      </c>
      <c r="D640" t="s">
        <v>543</v>
      </c>
      <c r="K640"/>
    </row>
    <row r="641" spans="1:11">
      <c r="A641" t="s">
        <v>3339</v>
      </c>
      <c r="B641" t="s">
        <v>562</v>
      </c>
      <c r="C641" t="s">
        <v>541</v>
      </c>
      <c r="D641" t="s">
        <v>547</v>
      </c>
      <c r="K641"/>
    </row>
    <row r="642" spans="1:11">
      <c r="A642" t="s">
        <v>3340</v>
      </c>
      <c r="B642" t="s">
        <v>562</v>
      </c>
      <c r="C642" t="s">
        <v>534</v>
      </c>
      <c r="D642" t="s">
        <v>543</v>
      </c>
      <c r="K642"/>
    </row>
    <row r="643" spans="1:11">
      <c r="A643" t="s">
        <v>3341</v>
      </c>
      <c r="B643" t="s">
        <v>561</v>
      </c>
      <c r="C643" t="s">
        <v>534</v>
      </c>
      <c r="D643" t="s">
        <v>544</v>
      </c>
      <c r="K643"/>
    </row>
    <row r="644" spans="1:11">
      <c r="A644" t="s">
        <v>3342</v>
      </c>
      <c r="B644" t="s">
        <v>561</v>
      </c>
      <c r="C644" t="s">
        <v>534</v>
      </c>
      <c r="D644" t="s">
        <v>544</v>
      </c>
      <c r="K644"/>
    </row>
    <row r="645" spans="1:11">
      <c r="A645" t="s">
        <v>3343</v>
      </c>
      <c r="B645" t="s">
        <v>563</v>
      </c>
      <c r="C645" t="s">
        <v>538</v>
      </c>
      <c r="D645" t="s">
        <v>547</v>
      </c>
      <c r="K645"/>
    </row>
    <row r="646" spans="1:11">
      <c r="A646" t="s">
        <v>3344</v>
      </c>
      <c r="B646" t="s">
        <v>562</v>
      </c>
      <c r="C646" t="s">
        <v>538</v>
      </c>
      <c r="D646" t="s">
        <v>548</v>
      </c>
      <c r="K646"/>
    </row>
    <row r="647" spans="1:11">
      <c r="A647" t="s">
        <v>3345</v>
      </c>
      <c r="B647" t="s">
        <v>562</v>
      </c>
      <c r="C647" t="s">
        <v>538</v>
      </c>
      <c r="D647" t="s">
        <v>543</v>
      </c>
      <c r="K647"/>
    </row>
    <row r="648" spans="1:11">
      <c r="A648" t="s">
        <v>3346</v>
      </c>
      <c r="B648" t="s">
        <v>563</v>
      </c>
      <c r="C648" t="s">
        <v>538</v>
      </c>
      <c r="D648" t="s">
        <v>547</v>
      </c>
      <c r="K648"/>
    </row>
    <row r="649" spans="1:11">
      <c r="A649" t="s">
        <v>83</v>
      </c>
      <c r="B649" t="s">
        <v>561</v>
      </c>
      <c r="C649" t="s">
        <v>534</v>
      </c>
      <c r="D649" t="s">
        <v>548</v>
      </c>
      <c r="K649"/>
    </row>
    <row r="650" spans="1:11">
      <c r="A650" t="s">
        <v>82</v>
      </c>
      <c r="B650" t="s">
        <v>561</v>
      </c>
      <c r="C650" t="s">
        <v>534</v>
      </c>
      <c r="D650" t="s">
        <v>548</v>
      </c>
      <c r="K650"/>
    </row>
    <row r="651" spans="1:11">
      <c r="A651" t="s">
        <v>84</v>
      </c>
      <c r="B651" t="s">
        <v>561</v>
      </c>
      <c r="C651" t="s">
        <v>534</v>
      </c>
      <c r="D651" t="s">
        <v>548</v>
      </c>
      <c r="K651"/>
    </row>
    <row r="652" spans="1:11">
      <c r="A652" t="s">
        <v>85</v>
      </c>
      <c r="B652" t="s">
        <v>561</v>
      </c>
      <c r="C652" t="s">
        <v>534</v>
      </c>
      <c r="D652" t="s">
        <v>548</v>
      </c>
      <c r="K652"/>
    </row>
    <row r="653" spans="1:11">
      <c r="A653" t="s">
        <v>86</v>
      </c>
      <c r="B653" t="s">
        <v>561</v>
      </c>
      <c r="C653" t="s">
        <v>534</v>
      </c>
      <c r="D653" t="s">
        <v>548</v>
      </c>
      <c r="K653"/>
    </row>
    <row r="654" spans="1:11">
      <c r="A654" t="s">
        <v>87</v>
      </c>
      <c r="B654" t="s">
        <v>561</v>
      </c>
      <c r="C654" t="s">
        <v>534</v>
      </c>
      <c r="D654" t="s">
        <v>548</v>
      </c>
      <c r="K654"/>
    </row>
    <row r="655" spans="1:11">
      <c r="A655" t="s">
        <v>88</v>
      </c>
      <c r="B655" t="s">
        <v>561</v>
      </c>
      <c r="C655" t="s">
        <v>540</v>
      </c>
      <c r="D655" t="s">
        <v>551</v>
      </c>
      <c r="K655"/>
    </row>
    <row r="656" spans="1:11">
      <c r="A656" t="s">
        <v>89</v>
      </c>
      <c r="B656" t="s">
        <v>561</v>
      </c>
      <c r="C656" t="s">
        <v>540</v>
      </c>
      <c r="D656" t="s">
        <v>545</v>
      </c>
      <c r="K656"/>
    </row>
    <row r="657" spans="1:11">
      <c r="A657" t="s">
        <v>90</v>
      </c>
      <c r="B657" t="s">
        <v>561</v>
      </c>
      <c r="C657" t="s">
        <v>540</v>
      </c>
      <c r="D657" t="s">
        <v>552</v>
      </c>
      <c r="K657"/>
    </row>
    <row r="658" spans="1:11">
      <c r="A658" t="s">
        <v>91</v>
      </c>
      <c r="B658" t="s">
        <v>561</v>
      </c>
      <c r="C658" t="s">
        <v>540</v>
      </c>
      <c r="D658" t="s">
        <v>559</v>
      </c>
      <c r="K658"/>
    </row>
    <row r="659" spans="1:11">
      <c r="A659" t="s">
        <v>162</v>
      </c>
      <c r="B659" t="s">
        <v>561</v>
      </c>
      <c r="C659" t="s">
        <v>540</v>
      </c>
      <c r="D659" t="s">
        <v>551</v>
      </c>
      <c r="K659"/>
    </row>
    <row r="660" spans="1:11">
      <c r="A660" t="s">
        <v>163</v>
      </c>
      <c r="B660" t="s">
        <v>561</v>
      </c>
      <c r="C660" t="s">
        <v>540</v>
      </c>
      <c r="D660" t="s">
        <v>545</v>
      </c>
      <c r="K660"/>
    </row>
    <row r="661" spans="1:11">
      <c r="A661" t="s">
        <v>164</v>
      </c>
      <c r="B661" t="s">
        <v>561</v>
      </c>
      <c r="C661" t="s">
        <v>540</v>
      </c>
      <c r="D661" t="s">
        <v>558</v>
      </c>
      <c r="K661"/>
    </row>
    <row r="662" spans="1:11">
      <c r="A662" t="s">
        <v>165</v>
      </c>
      <c r="B662" t="s">
        <v>561</v>
      </c>
      <c r="C662" t="s">
        <v>540</v>
      </c>
      <c r="D662" t="s">
        <v>553</v>
      </c>
      <c r="K662"/>
    </row>
    <row r="663" spans="1:11">
      <c r="A663" t="s">
        <v>166</v>
      </c>
      <c r="B663" t="s">
        <v>561</v>
      </c>
      <c r="C663" t="s">
        <v>540</v>
      </c>
      <c r="D663" t="s">
        <v>554</v>
      </c>
      <c r="K663"/>
    </row>
    <row r="664" spans="1:11">
      <c r="A664" t="s">
        <v>167</v>
      </c>
      <c r="B664" t="s">
        <v>561</v>
      </c>
      <c r="C664" t="s">
        <v>540</v>
      </c>
      <c r="D664" t="s">
        <v>544</v>
      </c>
      <c r="K664"/>
    </row>
    <row r="665" spans="1:11">
      <c r="A665" t="s">
        <v>168</v>
      </c>
      <c r="B665" t="s">
        <v>561</v>
      </c>
      <c r="C665" t="s">
        <v>540</v>
      </c>
      <c r="D665" t="s">
        <v>550</v>
      </c>
      <c r="K665"/>
    </row>
    <row r="666" spans="1:11">
      <c r="A666" t="s">
        <v>169</v>
      </c>
      <c r="B666" t="s">
        <v>561</v>
      </c>
      <c r="C666" t="s">
        <v>540</v>
      </c>
      <c r="D666" t="s">
        <v>551</v>
      </c>
      <c r="K666"/>
    </row>
    <row r="667" spans="1:11">
      <c r="A667" t="s">
        <v>170</v>
      </c>
      <c r="B667" t="s">
        <v>561</v>
      </c>
      <c r="C667" t="s">
        <v>540</v>
      </c>
      <c r="D667" t="s">
        <v>545</v>
      </c>
      <c r="K667"/>
    </row>
    <row r="668" spans="1:11">
      <c r="A668" t="s">
        <v>171</v>
      </c>
      <c r="B668" t="s">
        <v>561</v>
      </c>
      <c r="C668" t="s">
        <v>540</v>
      </c>
      <c r="D668" t="s">
        <v>555</v>
      </c>
      <c r="K668"/>
    </row>
    <row r="669" spans="1:11">
      <c r="A669" t="s">
        <v>172</v>
      </c>
      <c r="B669" t="s">
        <v>561</v>
      </c>
      <c r="C669" t="s">
        <v>540</v>
      </c>
      <c r="D669" t="s">
        <v>552</v>
      </c>
      <c r="K669"/>
    </row>
    <row r="670" spans="1:11">
      <c r="A670" t="s">
        <v>173</v>
      </c>
      <c r="B670" t="s">
        <v>561</v>
      </c>
      <c r="C670" t="s">
        <v>540</v>
      </c>
      <c r="D670" t="s">
        <v>554</v>
      </c>
      <c r="K670"/>
    </row>
    <row r="671" spans="1:11">
      <c r="A671" t="s">
        <v>174</v>
      </c>
      <c r="B671" t="s">
        <v>561</v>
      </c>
      <c r="C671" t="s">
        <v>540</v>
      </c>
      <c r="D671" t="s">
        <v>544</v>
      </c>
      <c r="K671"/>
    </row>
    <row r="672" spans="1:11">
      <c r="A672" t="s">
        <v>175</v>
      </c>
      <c r="B672" t="s">
        <v>561</v>
      </c>
      <c r="C672" t="s">
        <v>540</v>
      </c>
      <c r="D672" t="s">
        <v>544</v>
      </c>
      <c r="K672"/>
    </row>
    <row r="673" spans="1:11">
      <c r="A673" t="s">
        <v>176</v>
      </c>
      <c r="B673" t="s">
        <v>561</v>
      </c>
      <c r="C673" t="s">
        <v>540</v>
      </c>
      <c r="D673" t="s">
        <v>550</v>
      </c>
      <c r="K673"/>
    </row>
    <row r="674" spans="1:11">
      <c r="A674" t="s">
        <v>177</v>
      </c>
      <c r="B674" t="s">
        <v>561</v>
      </c>
      <c r="C674" t="s">
        <v>540</v>
      </c>
      <c r="D674" t="s">
        <v>551</v>
      </c>
      <c r="K674"/>
    </row>
    <row r="675" spans="1:11">
      <c r="A675" t="s">
        <v>178</v>
      </c>
      <c r="B675" t="s">
        <v>561</v>
      </c>
      <c r="C675" t="s">
        <v>540</v>
      </c>
      <c r="D675" t="s">
        <v>557</v>
      </c>
      <c r="K675"/>
    </row>
    <row r="676" spans="1:11">
      <c r="A676" t="s">
        <v>179</v>
      </c>
      <c r="B676" t="s">
        <v>561</v>
      </c>
      <c r="C676" t="s">
        <v>540</v>
      </c>
      <c r="D676" t="s">
        <v>545</v>
      </c>
      <c r="K676"/>
    </row>
    <row r="677" spans="1:11">
      <c r="A677" t="s">
        <v>180</v>
      </c>
      <c r="B677" t="s">
        <v>561</v>
      </c>
      <c r="C677" t="s">
        <v>540</v>
      </c>
      <c r="D677" t="s">
        <v>555</v>
      </c>
      <c r="K677"/>
    </row>
    <row r="678" spans="1:11">
      <c r="A678" t="s">
        <v>181</v>
      </c>
      <c r="B678" t="s">
        <v>561</v>
      </c>
      <c r="C678" t="s">
        <v>540</v>
      </c>
      <c r="D678" t="s">
        <v>552</v>
      </c>
      <c r="K678"/>
    </row>
    <row r="679" spans="1:11">
      <c r="A679" t="s">
        <v>182</v>
      </c>
      <c r="B679" t="s">
        <v>561</v>
      </c>
      <c r="C679" t="s">
        <v>540</v>
      </c>
      <c r="D679" t="s">
        <v>556</v>
      </c>
      <c r="K679"/>
    </row>
    <row r="680" spans="1:11">
      <c r="A680" t="s">
        <v>183</v>
      </c>
      <c r="B680" t="s">
        <v>561</v>
      </c>
      <c r="C680" t="s">
        <v>540</v>
      </c>
      <c r="D680" t="s">
        <v>544</v>
      </c>
      <c r="K680"/>
    </row>
    <row r="681" spans="1:11">
      <c r="A681" t="s">
        <v>184</v>
      </c>
      <c r="B681" t="s">
        <v>561</v>
      </c>
      <c r="C681" t="s">
        <v>540</v>
      </c>
      <c r="D681" t="s">
        <v>544</v>
      </c>
      <c r="K681"/>
    </row>
    <row r="682" spans="1:11">
      <c r="A682" t="s">
        <v>185</v>
      </c>
      <c r="B682" t="s">
        <v>561</v>
      </c>
      <c r="C682" t="s">
        <v>540</v>
      </c>
      <c r="D682" t="s">
        <v>550</v>
      </c>
      <c r="K682"/>
    </row>
    <row r="683" spans="1:11">
      <c r="A683" t="s">
        <v>186</v>
      </c>
      <c r="B683" t="s">
        <v>561</v>
      </c>
      <c r="C683" t="s">
        <v>540</v>
      </c>
      <c r="D683" t="s">
        <v>550</v>
      </c>
      <c r="K683"/>
    </row>
    <row r="684" spans="1:11">
      <c r="A684" t="s">
        <v>187</v>
      </c>
      <c r="B684" t="s">
        <v>561</v>
      </c>
      <c r="C684" t="s">
        <v>540</v>
      </c>
      <c r="D684" t="s">
        <v>544</v>
      </c>
      <c r="K684"/>
    </row>
    <row r="685" spans="1:11">
      <c r="A685" t="s">
        <v>188</v>
      </c>
      <c r="B685" t="s">
        <v>561</v>
      </c>
      <c r="C685" t="s">
        <v>540</v>
      </c>
      <c r="D685" t="s">
        <v>548</v>
      </c>
      <c r="K685"/>
    </row>
    <row r="686" spans="1:11">
      <c r="A686" t="s">
        <v>189</v>
      </c>
      <c r="B686" t="s">
        <v>561</v>
      </c>
      <c r="C686" t="s">
        <v>540</v>
      </c>
      <c r="D686" t="s">
        <v>546</v>
      </c>
      <c r="K686"/>
    </row>
    <row r="687" spans="1:11">
      <c r="A687" t="s">
        <v>190</v>
      </c>
      <c r="B687" t="s">
        <v>561</v>
      </c>
      <c r="C687" t="s">
        <v>540</v>
      </c>
      <c r="D687" t="s">
        <v>551</v>
      </c>
      <c r="K687"/>
    </row>
    <row r="688" spans="1:11">
      <c r="A688" t="s">
        <v>191</v>
      </c>
      <c r="B688" t="s">
        <v>561</v>
      </c>
      <c r="C688" t="s">
        <v>540</v>
      </c>
      <c r="D688" t="s">
        <v>557</v>
      </c>
      <c r="K688"/>
    </row>
    <row r="689" spans="1:11">
      <c r="A689" t="s">
        <v>192</v>
      </c>
      <c r="B689" t="s">
        <v>561</v>
      </c>
      <c r="C689" t="s">
        <v>540</v>
      </c>
      <c r="D689" t="s">
        <v>545</v>
      </c>
      <c r="K689"/>
    </row>
    <row r="690" spans="1:11">
      <c r="A690" t="s">
        <v>193</v>
      </c>
      <c r="B690" t="s">
        <v>561</v>
      </c>
      <c r="C690" t="s">
        <v>540</v>
      </c>
      <c r="D690" t="s">
        <v>547</v>
      </c>
      <c r="K690"/>
    </row>
    <row r="691" spans="1:11">
      <c r="A691" t="s">
        <v>194</v>
      </c>
      <c r="B691" t="s">
        <v>561</v>
      </c>
      <c r="C691" t="s">
        <v>540</v>
      </c>
      <c r="D691" t="s">
        <v>552</v>
      </c>
      <c r="K691"/>
    </row>
    <row r="692" spans="1:11">
      <c r="A692" t="s">
        <v>195</v>
      </c>
      <c r="B692" t="s">
        <v>561</v>
      </c>
      <c r="C692" t="s">
        <v>540</v>
      </c>
      <c r="D692" t="s">
        <v>556</v>
      </c>
      <c r="K692"/>
    </row>
    <row r="693" spans="1:11">
      <c r="A693" t="s">
        <v>196</v>
      </c>
      <c r="B693" t="s">
        <v>561</v>
      </c>
      <c r="C693" t="s">
        <v>540</v>
      </c>
      <c r="D693" t="s">
        <v>544</v>
      </c>
      <c r="K693"/>
    </row>
    <row r="694" spans="1:11">
      <c r="A694" t="s">
        <v>197</v>
      </c>
      <c r="B694" t="s">
        <v>561</v>
      </c>
      <c r="C694" t="s">
        <v>540</v>
      </c>
      <c r="D694" t="s">
        <v>544</v>
      </c>
      <c r="K694"/>
    </row>
    <row r="695" spans="1:11">
      <c r="A695" t="s">
        <v>198</v>
      </c>
      <c r="B695" t="s">
        <v>561</v>
      </c>
      <c r="C695" t="s">
        <v>540</v>
      </c>
      <c r="D695" t="s">
        <v>550</v>
      </c>
      <c r="K695"/>
    </row>
    <row r="696" spans="1:11">
      <c r="A696" t="s">
        <v>199</v>
      </c>
      <c r="B696" t="s">
        <v>561</v>
      </c>
      <c r="C696" t="s">
        <v>540</v>
      </c>
      <c r="D696" t="s">
        <v>550</v>
      </c>
      <c r="K696"/>
    </row>
    <row r="697" spans="1:11">
      <c r="A697" t="s">
        <v>200</v>
      </c>
      <c r="B697" t="s">
        <v>561</v>
      </c>
      <c r="C697" t="s">
        <v>540</v>
      </c>
      <c r="D697" t="s">
        <v>544</v>
      </c>
      <c r="K697"/>
    </row>
    <row r="698" spans="1:11">
      <c r="A698" t="s">
        <v>201</v>
      </c>
      <c r="B698" t="s">
        <v>561</v>
      </c>
      <c r="C698" t="s">
        <v>540</v>
      </c>
      <c r="D698" t="s">
        <v>548</v>
      </c>
      <c r="K698"/>
    </row>
    <row r="699" spans="1:11">
      <c r="A699" t="s">
        <v>202</v>
      </c>
      <c r="B699" t="s">
        <v>561</v>
      </c>
      <c r="C699" t="s">
        <v>540</v>
      </c>
      <c r="D699" t="s">
        <v>546</v>
      </c>
      <c r="K699"/>
    </row>
    <row r="700" spans="1:11">
      <c r="A700" t="s">
        <v>203</v>
      </c>
      <c r="B700" t="s">
        <v>561</v>
      </c>
      <c r="C700" t="s">
        <v>540</v>
      </c>
      <c r="D700" t="s">
        <v>549</v>
      </c>
      <c r="K700"/>
    </row>
    <row r="701" spans="1:11">
      <c r="A701" t="s">
        <v>204</v>
      </c>
      <c r="B701" t="s">
        <v>561</v>
      </c>
      <c r="C701" t="s">
        <v>539</v>
      </c>
      <c r="D701" t="s">
        <v>543</v>
      </c>
      <c r="K701"/>
    </row>
    <row r="702" spans="1:11">
      <c r="A702" t="s">
        <v>205</v>
      </c>
      <c r="B702" t="s">
        <v>561</v>
      </c>
      <c r="C702" t="s">
        <v>540</v>
      </c>
      <c r="D702" t="s">
        <v>551</v>
      </c>
      <c r="K702"/>
    </row>
    <row r="703" spans="1:11">
      <c r="A703" t="s">
        <v>206</v>
      </c>
      <c r="B703" t="s">
        <v>561</v>
      </c>
      <c r="C703" t="s">
        <v>540</v>
      </c>
      <c r="D703" t="s">
        <v>557</v>
      </c>
      <c r="K703"/>
    </row>
    <row r="704" spans="1:11">
      <c r="A704" t="s">
        <v>207</v>
      </c>
      <c r="B704" t="s">
        <v>561</v>
      </c>
      <c r="C704" t="s">
        <v>540</v>
      </c>
      <c r="D704" t="s">
        <v>545</v>
      </c>
      <c r="K704"/>
    </row>
    <row r="705" spans="1:11">
      <c r="A705" t="s">
        <v>208</v>
      </c>
      <c r="B705" t="s">
        <v>561</v>
      </c>
      <c r="C705" t="s">
        <v>540</v>
      </c>
      <c r="D705" t="s">
        <v>547</v>
      </c>
      <c r="K705"/>
    </row>
    <row r="706" spans="1:11">
      <c r="A706" t="s">
        <v>209</v>
      </c>
      <c r="B706" t="s">
        <v>561</v>
      </c>
      <c r="C706" t="s">
        <v>540</v>
      </c>
      <c r="D706" t="s">
        <v>552</v>
      </c>
      <c r="K706"/>
    </row>
    <row r="707" spans="1:11">
      <c r="A707" t="s">
        <v>210</v>
      </c>
      <c r="B707" t="s">
        <v>561</v>
      </c>
      <c r="C707" t="s">
        <v>540</v>
      </c>
      <c r="D707" t="s">
        <v>556</v>
      </c>
      <c r="K707"/>
    </row>
    <row r="708" spans="1:11">
      <c r="A708" t="s">
        <v>211</v>
      </c>
      <c r="B708" t="s">
        <v>561</v>
      </c>
      <c r="C708" t="s">
        <v>540</v>
      </c>
      <c r="D708" t="s">
        <v>544</v>
      </c>
      <c r="K708"/>
    </row>
    <row r="709" spans="1:11">
      <c r="A709" t="s">
        <v>212</v>
      </c>
      <c r="B709" t="s">
        <v>561</v>
      </c>
      <c r="C709" t="s">
        <v>540</v>
      </c>
      <c r="D709" t="s">
        <v>544</v>
      </c>
      <c r="K709"/>
    </row>
    <row r="710" spans="1:11">
      <c r="A710" t="s">
        <v>213</v>
      </c>
      <c r="B710" t="s">
        <v>561</v>
      </c>
      <c r="C710" t="s">
        <v>540</v>
      </c>
      <c r="D710" t="s">
        <v>550</v>
      </c>
      <c r="K710"/>
    </row>
    <row r="711" spans="1:11">
      <c r="A711" t="s">
        <v>214</v>
      </c>
      <c r="B711" t="s">
        <v>561</v>
      </c>
      <c r="C711" t="s">
        <v>540</v>
      </c>
      <c r="D711" t="s">
        <v>550</v>
      </c>
      <c r="K711"/>
    </row>
    <row r="712" spans="1:11">
      <c r="A712" t="s">
        <v>215</v>
      </c>
      <c r="B712" t="s">
        <v>561</v>
      </c>
      <c r="C712" t="s">
        <v>540</v>
      </c>
      <c r="D712" t="s">
        <v>544</v>
      </c>
      <c r="K712"/>
    </row>
    <row r="713" spans="1:11">
      <c r="A713" t="s">
        <v>216</v>
      </c>
      <c r="B713" t="s">
        <v>561</v>
      </c>
      <c r="C713" t="s">
        <v>540</v>
      </c>
      <c r="D713" t="s">
        <v>548</v>
      </c>
      <c r="K713"/>
    </row>
    <row r="714" spans="1:11">
      <c r="A714" t="s">
        <v>217</v>
      </c>
      <c r="B714" t="s">
        <v>561</v>
      </c>
      <c r="C714" t="s">
        <v>540</v>
      </c>
      <c r="D714" t="s">
        <v>546</v>
      </c>
      <c r="K714"/>
    </row>
    <row r="715" spans="1:11">
      <c r="A715" t="s">
        <v>218</v>
      </c>
      <c r="B715" t="s">
        <v>561</v>
      </c>
      <c r="C715" t="s">
        <v>540</v>
      </c>
      <c r="D715" t="s">
        <v>549</v>
      </c>
      <c r="K715"/>
    </row>
    <row r="716" spans="1:11">
      <c r="A716" t="s">
        <v>219</v>
      </c>
      <c r="B716" t="s">
        <v>561</v>
      </c>
      <c r="C716" t="s">
        <v>539</v>
      </c>
      <c r="D716" t="s">
        <v>543</v>
      </c>
      <c r="K716"/>
    </row>
    <row r="717" spans="1:11">
      <c r="A717" t="s">
        <v>234</v>
      </c>
      <c r="B717" t="s">
        <v>561</v>
      </c>
      <c r="C717" t="s">
        <v>540</v>
      </c>
      <c r="D717" t="s">
        <v>564</v>
      </c>
      <c r="K717"/>
    </row>
    <row r="718" spans="1:11">
      <c r="A718" t="s">
        <v>235</v>
      </c>
      <c r="B718" t="s">
        <v>561</v>
      </c>
      <c r="C718" t="s">
        <v>540</v>
      </c>
      <c r="D718" t="s">
        <v>564</v>
      </c>
      <c r="K718"/>
    </row>
    <row r="719" spans="1:11">
      <c r="A719" t="s">
        <v>92</v>
      </c>
      <c r="B719" t="s">
        <v>561</v>
      </c>
      <c r="C719" t="s">
        <v>540</v>
      </c>
      <c r="D719" t="s">
        <v>543</v>
      </c>
      <c r="K719"/>
    </row>
    <row r="720" spans="1:11">
      <c r="A720" t="s">
        <v>93</v>
      </c>
      <c r="B720" t="s">
        <v>561</v>
      </c>
      <c r="C720" t="s">
        <v>540</v>
      </c>
      <c r="D720" t="s">
        <v>543</v>
      </c>
      <c r="K720"/>
    </row>
    <row r="721" spans="1:11">
      <c r="A721" t="s">
        <v>94</v>
      </c>
      <c r="B721" t="s">
        <v>561</v>
      </c>
      <c r="C721" t="s">
        <v>540</v>
      </c>
      <c r="D721" t="s">
        <v>543</v>
      </c>
      <c r="K721"/>
    </row>
    <row r="722" spans="1:11">
      <c r="A722" t="s">
        <v>95</v>
      </c>
      <c r="B722" t="s">
        <v>561</v>
      </c>
      <c r="C722" t="s">
        <v>540</v>
      </c>
      <c r="D722" t="s">
        <v>543</v>
      </c>
      <c r="K722"/>
    </row>
    <row r="723" spans="1:11">
      <c r="A723" t="s">
        <v>96</v>
      </c>
      <c r="B723" t="s">
        <v>561</v>
      </c>
      <c r="C723" t="s">
        <v>540</v>
      </c>
      <c r="D723" t="s">
        <v>543</v>
      </c>
      <c r="K723"/>
    </row>
    <row r="724" spans="1:11">
      <c r="A724" t="s">
        <v>97</v>
      </c>
      <c r="B724" t="s">
        <v>561</v>
      </c>
      <c r="C724" t="s">
        <v>540</v>
      </c>
      <c r="D724" t="s">
        <v>543</v>
      </c>
      <c r="K724"/>
    </row>
    <row r="725" spans="1:11">
      <c r="A725" t="s">
        <v>98</v>
      </c>
      <c r="B725" t="s">
        <v>561</v>
      </c>
      <c r="C725" t="s">
        <v>540</v>
      </c>
      <c r="D725" t="s">
        <v>543</v>
      </c>
      <c r="K725"/>
    </row>
    <row r="726" spans="1:11">
      <c r="A726" t="s">
        <v>99</v>
      </c>
      <c r="B726" t="s">
        <v>561</v>
      </c>
      <c r="C726" t="s">
        <v>540</v>
      </c>
      <c r="D726" t="s">
        <v>543</v>
      </c>
      <c r="K726"/>
    </row>
    <row r="727" spans="1:11">
      <c r="A727" t="s">
        <v>100</v>
      </c>
      <c r="B727" t="s">
        <v>561</v>
      </c>
      <c r="C727" t="s">
        <v>540</v>
      </c>
      <c r="D727" t="s">
        <v>543</v>
      </c>
      <c r="K727"/>
    </row>
    <row r="728" spans="1:11">
      <c r="A728" t="s">
        <v>101</v>
      </c>
      <c r="B728" t="s">
        <v>561</v>
      </c>
      <c r="C728" t="s">
        <v>540</v>
      </c>
      <c r="D728" t="s">
        <v>3653</v>
      </c>
      <c r="K728"/>
    </row>
    <row r="729" spans="1:11">
      <c r="A729" t="s">
        <v>102</v>
      </c>
      <c r="B729" t="s">
        <v>561</v>
      </c>
      <c r="C729" t="s">
        <v>540</v>
      </c>
      <c r="D729" t="s">
        <v>543</v>
      </c>
      <c r="K729"/>
    </row>
    <row r="730" spans="1:11">
      <c r="A730" t="s">
        <v>103</v>
      </c>
      <c r="B730" t="s">
        <v>561</v>
      </c>
      <c r="C730" t="s">
        <v>540</v>
      </c>
      <c r="D730" t="s">
        <v>543</v>
      </c>
      <c r="K730"/>
    </row>
    <row r="731" spans="1:11">
      <c r="A731" t="s">
        <v>104</v>
      </c>
      <c r="B731" t="s">
        <v>561</v>
      </c>
      <c r="C731" t="s">
        <v>540</v>
      </c>
      <c r="D731" t="s">
        <v>543</v>
      </c>
      <c r="K731"/>
    </row>
    <row r="732" spans="1:11">
      <c r="A732" t="s">
        <v>105</v>
      </c>
      <c r="B732" t="s">
        <v>561</v>
      </c>
      <c r="C732" t="s">
        <v>540</v>
      </c>
      <c r="D732" t="s">
        <v>543</v>
      </c>
      <c r="K732"/>
    </row>
    <row r="733" spans="1:11">
      <c r="A733" t="s">
        <v>106</v>
      </c>
      <c r="B733" t="s">
        <v>561</v>
      </c>
      <c r="C733" t="s">
        <v>540</v>
      </c>
      <c r="D733" t="s">
        <v>543</v>
      </c>
      <c r="K733"/>
    </row>
    <row r="734" spans="1:11">
      <c r="A734" t="s">
        <v>107</v>
      </c>
      <c r="B734" t="s">
        <v>561</v>
      </c>
      <c r="C734" t="s">
        <v>540</v>
      </c>
      <c r="D734" t="s">
        <v>543</v>
      </c>
      <c r="K734"/>
    </row>
    <row r="735" spans="1:11">
      <c r="A735" t="s">
        <v>108</v>
      </c>
      <c r="B735" t="s">
        <v>561</v>
      </c>
      <c r="C735" t="s">
        <v>540</v>
      </c>
      <c r="D735" t="s">
        <v>543</v>
      </c>
      <c r="K735"/>
    </row>
    <row r="736" spans="1:11">
      <c r="A736" t="s">
        <v>109</v>
      </c>
      <c r="B736" t="s">
        <v>561</v>
      </c>
      <c r="C736" t="s">
        <v>540</v>
      </c>
      <c r="D736" t="s">
        <v>543</v>
      </c>
      <c r="K736"/>
    </row>
    <row r="737" spans="1:11">
      <c r="A737" t="s">
        <v>110</v>
      </c>
      <c r="B737" t="s">
        <v>561</v>
      </c>
      <c r="C737" t="s">
        <v>540</v>
      </c>
      <c r="D737" t="s">
        <v>543</v>
      </c>
      <c r="K737"/>
    </row>
    <row r="738" spans="1:11">
      <c r="A738" t="s">
        <v>111</v>
      </c>
      <c r="B738" t="s">
        <v>561</v>
      </c>
      <c r="C738" t="s">
        <v>540</v>
      </c>
      <c r="D738" t="s">
        <v>543</v>
      </c>
      <c r="K738"/>
    </row>
    <row r="739" spans="1:11">
      <c r="A739" t="s">
        <v>112</v>
      </c>
      <c r="B739" t="s">
        <v>561</v>
      </c>
      <c r="C739" t="s">
        <v>540</v>
      </c>
      <c r="D739" t="s">
        <v>543</v>
      </c>
      <c r="K739"/>
    </row>
    <row r="740" spans="1:11">
      <c r="A740" t="s">
        <v>113</v>
      </c>
      <c r="B740" t="s">
        <v>561</v>
      </c>
      <c r="C740" t="s">
        <v>540</v>
      </c>
      <c r="D740" t="s">
        <v>3653</v>
      </c>
      <c r="K740"/>
    </row>
    <row r="741" spans="1:11">
      <c r="A741" t="s">
        <v>114</v>
      </c>
      <c r="B741" t="s">
        <v>561</v>
      </c>
      <c r="C741" t="s">
        <v>540</v>
      </c>
      <c r="D741" t="s">
        <v>543</v>
      </c>
      <c r="K741"/>
    </row>
    <row r="742" spans="1:11">
      <c r="A742" t="s">
        <v>115</v>
      </c>
      <c r="B742" t="s">
        <v>561</v>
      </c>
      <c r="C742" t="s">
        <v>540</v>
      </c>
      <c r="D742" t="s">
        <v>543</v>
      </c>
      <c r="K742"/>
    </row>
    <row r="743" spans="1:11">
      <c r="A743" t="s">
        <v>116</v>
      </c>
      <c r="B743" t="s">
        <v>561</v>
      </c>
      <c r="C743" t="s">
        <v>540</v>
      </c>
      <c r="D743" t="s">
        <v>3653</v>
      </c>
      <c r="K743"/>
    </row>
    <row r="744" spans="1:11">
      <c r="A744" t="s">
        <v>117</v>
      </c>
      <c r="B744" t="s">
        <v>561</v>
      </c>
      <c r="C744" t="s">
        <v>540</v>
      </c>
      <c r="D744" t="s">
        <v>3653</v>
      </c>
      <c r="K744"/>
    </row>
    <row r="745" spans="1:11">
      <c r="A745" t="s">
        <v>118</v>
      </c>
      <c r="B745" t="s">
        <v>561</v>
      </c>
      <c r="C745" t="s">
        <v>540</v>
      </c>
      <c r="D745" t="s">
        <v>3653</v>
      </c>
      <c r="K745"/>
    </row>
    <row r="746" spans="1:11">
      <c r="A746" t="s">
        <v>119</v>
      </c>
      <c r="B746" t="s">
        <v>561</v>
      </c>
      <c r="C746" t="s">
        <v>540</v>
      </c>
      <c r="D746" t="s">
        <v>543</v>
      </c>
      <c r="K746"/>
    </row>
    <row r="747" spans="1:11">
      <c r="A747" t="s">
        <v>120</v>
      </c>
      <c r="B747" t="s">
        <v>561</v>
      </c>
      <c r="C747" t="s">
        <v>540</v>
      </c>
      <c r="D747" t="s">
        <v>543</v>
      </c>
      <c r="K747"/>
    </row>
    <row r="748" spans="1:11">
      <c r="A748" t="s">
        <v>121</v>
      </c>
      <c r="B748" t="s">
        <v>561</v>
      </c>
      <c r="C748" t="s">
        <v>540</v>
      </c>
      <c r="D748" t="s">
        <v>543</v>
      </c>
      <c r="K748"/>
    </row>
    <row r="749" spans="1:11">
      <c r="A749" t="s">
        <v>122</v>
      </c>
      <c r="B749" t="s">
        <v>561</v>
      </c>
      <c r="C749" t="s">
        <v>540</v>
      </c>
      <c r="D749" t="s">
        <v>543</v>
      </c>
      <c r="K749"/>
    </row>
    <row r="750" spans="1:11">
      <c r="A750" t="s">
        <v>123</v>
      </c>
      <c r="B750" t="s">
        <v>561</v>
      </c>
      <c r="C750" t="s">
        <v>540</v>
      </c>
      <c r="D750" t="s">
        <v>543</v>
      </c>
      <c r="K750"/>
    </row>
    <row r="751" spans="1:11">
      <c r="A751" t="s">
        <v>124</v>
      </c>
      <c r="B751" t="s">
        <v>561</v>
      </c>
      <c r="C751" t="s">
        <v>540</v>
      </c>
      <c r="D751" t="s">
        <v>543</v>
      </c>
      <c r="K751"/>
    </row>
    <row r="752" spans="1:11">
      <c r="A752" t="s">
        <v>125</v>
      </c>
      <c r="B752" t="s">
        <v>561</v>
      </c>
      <c r="C752" t="s">
        <v>540</v>
      </c>
      <c r="D752" t="s">
        <v>543</v>
      </c>
      <c r="K752"/>
    </row>
    <row r="753" spans="1:11">
      <c r="A753" t="s">
        <v>126</v>
      </c>
      <c r="B753" t="s">
        <v>561</v>
      </c>
      <c r="C753" t="s">
        <v>540</v>
      </c>
      <c r="D753" t="s">
        <v>543</v>
      </c>
      <c r="K753"/>
    </row>
    <row r="754" spans="1:11">
      <c r="A754" t="s">
        <v>3688</v>
      </c>
      <c r="B754" t="s">
        <v>561</v>
      </c>
      <c r="C754" t="s">
        <v>540</v>
      </c>
      <c r="D754" t="s">
        <v>543</v>
      </c>
      <c r="K754"/>
    </row>
    <row r="755" spans="1:11">
      <c r="A755" t="s">
        <v>127</v>
      </c>
      <c r="B755" t="s">
        <v>561</v>
      </c>
      <c r="C755" t="s">
        <v>540</v>
      </c>
      <c r="D755" t="s">
        <v>543</v>
      </c>
      <c r="K755"/>
    </row>
    <row r="756" spans="1:11">
      <c r="A756" t="s">
        <v>128</v>
      </c>
      <c r="B756" t="s">
        <v>561</v>
      </c>
      <c r="C756" t="s">
        <v>540</v>
      </c>
      <c r="D756" t="s">
        <v>543</v>
      </c>
      <c r="K756"/>
    </row>
    <row r="757" spans="1:11">
      <c r="A757" t="s">
        <v>129</v>
      </c>
      <c r="B757" t="s">
        <v>561</v>
      </c>
      <c r="C757" t="s">
        <v>540</v>
      </c>
      <c r="D757" t="s">
        <v>544</v>
      </c>
      <c r="K757"/>
    </row>
    <row r="758" spans="1:11">
      <c r="A758" t="s">
        <v>130</v>
      </c>
      <c r="B758" t="s">
        <v>561</v>
      </c>
      <c r="C758" t="s">
        <v>540</v>
      </c>
      <c r="D758" t="s">
        <v>544</v>
      </c>
      <c r="K758"/>
    </row>
    <row r="759" spans="1:11">
      <c r="A759" t="s">
        <v>131</v>
      </c>
      <c r="B759" t="s">
        <v>561</v>
      </c>
      <c r="C759" t="s">
        <v>540</v>
      </c>
      <c r="D759" t="s">
        <v>543</v>
      </c>
      <c r="K759"/>
    </row>
    <row r="760" spans="1:11">
      <c r="A760" t="s">
        <v>132</v>
      </c>
      <c r="B760" t="s">
        <v>561</v>
      </c>
      <c r="C760" t="s">
        <v>540</v>
      </c>
      <c r="D760" t="s">
        <v>543</v>
      </c>
      <c r="K760"/>
    </row>
    <row r="761" spans="1:11">
      <c r="A761" t="s">
        <v>133</v>
      </c>
      <c r="B761" t="s">
        <v>561</v>
      </c>
      <c r="C761" t="s">
        <v>540</v>
      </c>
      <c r="D761" t="s">
        <v>543</v>
      </c>
      <c r="K761"/>
    </row>
    <row r="762" spans="1:11">
      <c r="A762" t="s">
        <v>134</v>
      </c>
      <c r="B762" t="s">
        <v>561</v>
      </c>
      <c r="C762" t="s">
        <v>540</v>
      </c>
      <c r="D762" t="s">
        <v>543</v>
      </c>
      <c r="K762"/>
    </row>
    <row r="763" spans="1:11">
      <c r="A763" t="s">
        <v>135</v>
      </c>
      <c r="B763" t="s">
        <v>561</v>
      </c>
      <c r="C763" t="s">
        <v>540</v>
      </c>
      <c r="D763" t="s">
        <v>543</v>
      </c>
      <c r="K763"/>
    </row>
    <row r="764" spans="1:11">
      <c r="A764" t="s">
        <v>136</v>
      </c>
      <c r="B764" t="s">
        <v>561</v>
      </c>
      <c r="C764" t="s">
        <v>540</v>
      </c>
      <c r="D764" t="s">
        <v>543</v>
      </c>
      <c r="K764"/>
    </row>
    <row r="765" spans="1:11">
      <c r="A765" t="s">
        <v>137</v>
      </c>
      <c r="B765" t="s">
        <v>561</v>
      </c>
      <c r="C765" t="s">
        <v>540</v>
      </c>
      <c r="D765" t="s">
        <v>543</v>
      </c>
      <c r="K765"/>
    </row>
    <row r="766" spans="1:11">
      <c r="A766" t="s">
        <v>138</v>
      </c>
      <c r="B766" t="s">
        <v>561</v>
      </c>
      <c r="C766" t="s">
        <v>540</v>
      </c>
      <c r="D766" t="s">
        <v>543</v>
      </c>
      <c r="K766"/>
    </row>
    <row r="767" spans="1:11">
      <c r="A767" t="s">
        <v>139</v>
      </c>
      <c r="B767" t="s">
        <v>561</v>
      </c>
      <c r="C767" t="s">
        <v>540</v>
      </c>
      <c r="D767" t="s">
        <v>543</v>
      </c>
      <c r="K767"/>
    </row>
    <row r="768" spans="1:11">
      <c r="A768" t="s">
        <v>140</v>
      </c>
      <c r="B768" t="s">
        <v>561</v>
      </c>
      <c r="C768" t="s">
        <v>540</v>
      </c>
      <c r="D768" t="s">
        <v>543</v>
      </c>
      <c r="K768"/>
    </row>
    <row r="769" spans="1:11">
      <c r="A769" t="s">
        <v>141</v>
      </c>
      <c r="B769" t="s">
        <v>561</v>
      </c>
      <c r="C769" t="s">
        <v>540</v>
      </c>
      <c r="D769" t="s">
        <v>543</v>
      </c>
      <c r="K769"/>
    </row>
    <row r="770" spans="1:11">
      <c r="A770" t="s">
        <v>142</v>
      </c>
      <c r="B770" t="s">
        <v>561</v>
      </c>
      <c r="C770" t="s">
        <v>540</v>
      </c>
      <c r="D770" t="s">
        <v>543</v>
      </c>
      <c r="K770"/>
    </row>
    <row r="771" spans="1:11">
      <c r="A771" t="s">
        <v>143</v>
      </c>
      <c r="B771" t="s">
        <v>561</v>
      </c>
      <c r="C771" t="s">
        <v>540</v>
      </c>
      <c r="D771" t="s">
        <v>543</v>
      </c>
      <c r="K771"/>
    </row>
    <row r="772" spans="1:11">
      <c r="A772" t="s">
        <v>144</v>
      </c>
      <c r="B772" t="s">
        <v>561</v>
      </c>
      <c r="C772" t="s">
        <v>540</v>
      </c>
      <c r="D772" t="s">
        <v>543</v>
      </c>
      <c r="K772"/>
    </row>
    <row r="773" spans="1:11">
      <c r="A773" t="s">
        <v>145</v>
      </c>
      <c r="B773" t="s">
        <v>561</v>
      </c>
      <c r="C773" t="s">
        <v>540</v>
      </c>
      <c r="D773" t="s">
        <v>543</v>
      </c>
      <c r="K773"/>
    </row>
    <row r="774" spans="1:11">
      <c r="A774" t="s">
        <v>146</v>
      </c>
      <c r="B774" t="s">
        <v>561</v>
      </c>
      <c r="C774" t="s">
        <v>540</v>
      </c>
      <c r="D774" t="s">
        <v>543</v>
      </c>
      <c r="K774"/>
    </row>
    <row r="775" spans="1:11">
      <c r="A775" t="s">
        <v>147</v>
      </c>
      <c r="B775" t="s">
        <v>561</v>
      </c>
      <c r="C775" t="s">
        <v>540</v>
      </c>
      <c r="D775" t="s">
        <v>543</v>
      </c>
      <c r="K775"/>
    </row>
    <row r="776" spans="1:11">
      <c r="A776" t="s">
        <v>148</v>
      </c>
      <c r="B776" t="s">
        <v>561</v>
      </c>
      <c r="C776" t="s">
        <v>540</v>
      </c>
      <c r="D776" t="s">
        <v>543</v>
      </c>
      <c r="K776"/>
    </row>
    <row r="777" spans="1:11">
      <c r="A777" t="s">
        <v>149</v>
      </c>
      <c r="B777" t="s">
        <v>561</v>
      </c>
      <c r="C777" t="s">
        <v>540</v>
      </c>
      <c r="D777" t="s">
        <v>543</v>
      </c>
      <c r="K777"/>
    </row>
    <row r="778" spans="1:11">
      <c r="A778" t="s">
        <v>150</v>
      </c>
      <c r="B778" t="s">
        <v>561</v>
      </c>
      <c r="C778" t="s">
        <v>540</v>
      </c>
      <c r="D778" t="s">
        <v>543</v>
      </c>
      <c r="K778"/>
    </row>
    <row r="779" spans="1:11">
      <c r="A779" t="s">
        <v>151</v>
      </c>
      <c r="B779" t="s">
        <v>561</v>
      </c>
      <c r="C779" t="s">
        <v>540</v>
      </c>
      <c r="D779" t="s">
        <v>543</v>
      </c>
      <c r="K779"/>
    </row>
    <row r="780" spans="1:11">
      <c r="A780" t="s">
        <v>152</v>
      </c>
      <c r="B780" t="s">
        <v>561</v>
      </c>
      <c r="C780" t="s">
        <v>540</v>
      </c>
      <c r="D780" t="s">
        <v>543</v>
      </c>
      <c r="K780"/>
    </row>
    <row r="781" spans="1:11">
      <c r="A781" t="s">
        <v>153</v>
      </c>
      <c r="B781" t="s">
        <v>561</v>
      </c>
      <c r="C781" t="s">
        <v>540</v>
      </c>
      <c r="D781" t="s">
        <v>543</v>
      </c>
      <c r="K781"/>
    </row>
    <row r="782" spans="1:11">
      <c r="A782" t="s">
        <v>154</v>
      </c>
      <c r="B782" t="s">
        <v>561</v>
      </c>
      <c r="C782" t="s">
        <v>540</v>
      </c>
      <c r="D782" t="s">
        <v>3653</v>
      </c>
      <c r="K782"/>
    </row>
    <row r="783" spans="1:11">
      <c r="A783" t="s">
        <v>155</v>
      </c>
      <c r="B783" t="s">
        <v>561</v>
      </c>
      <c r="C783" t="s">
        <v>540</v>
      </c>
      <c r="D783" t="s">
        <v>3653</v>
      </c>
      <c r="K783"/>
    </row>
    <row r="784" spans="1:11">
      <c r="A784" t="s">
        <v>156</v>
      </c>
      <c r="B784" t="s">
        <v>561</v>
      </c>
      <c r="C784" t="s">
        <v>540</v>
      </c>
      <c r="D784" t="s">
        <v>543</v>
      </c>
      <c r="K784"/>
    </row>
    <row r="785" spans="1:11">
      <c r="A785" t="s">
        <v>157</v>
      </c>
      <c r="B785" t="s">
        <v>561</v>
      </c>
      <c r="C785" t="s">
        <v>540</v>
      </c>
      <c r="D785" t="s">
        <v>543</v>
      </c>
      <c r="K785"/>
    </row>
    <row r="786" spans="1:11">
      <c r="A786" t="s">
        <v>158</v>
      </c>
      <c r="B786" t="s">
        <v>561</v>
      </c>
      <c r="C786" t="s">
        <v>540</v>
      </c>
      <c r="D786" t="s">
        <v>543</v>
      </c>
      <c r="K786"/>
    </row>
    <row r="787" spans="1:11">
      <c r="A787" t="s">
        <v>159</v>
      </c>
      <c r="B787" t="s">
        <v>561</v>
      </c>
      <c r="C787" t="s">
        <v>540</v>
      </c>
      <c r="D787" t="s">
        <v>543</v>
      </c>
      <c r="K787"/>
    </row>
    <row r="788" spans="1:11">
      <c r="A788" t="s">
        <v>160</v>
      </c>
      <c r="B788" t="s">
        <v>561</v>
      </c>
      <c r="C788" t="s">
        <v>540</v>
      </c>
      <c r="D788" t="s">
        <v>543</v>
      </c>
      <c r="K788"/>
    </row>
    <row r="789" spans="1:11">
      <c r="A789" t="s">
        <v>161</v>
      </c>
      <c r="B789" t="s">
        <v>561</v>
      </c>
      <c r="C789" t="s">
        <v>540</v>
      </c>
      <c r="D789" t="s">
        <v>543</v>
      </c>
      <c r="K789"/>
    </row>
    <row r="790" spans="1:11">
      <c r="A790" t="s">
        <v>3347</v>
      </c>
      <c r="B790" t="s">
        <v>561</v>
      </c>
      <c r="C790" t="s">
        <v>534</v>
      </c>
      <c r="D790" t="s">
        <v>543</v>
      </c>
    </row>
    <row r="791" spans="1:11">
      <c r="A791" t="s">
        <v>3348</v>
      </c>
      <c r="B791" t="s">
        <v>561</v>
      </c>
      <c r="C791" t="s">
        <v>541</v>
      </c>
      <c r="D791" t="s">
        <v>543</v>
      </c>
    </row>
    <row r="792" spans="1:11">
      <c r="A792" t="s">
        <v>3349</v>
      </c>
      <c r="B792" t="s">
        <v>562</v>
      </c>
      <c r="C792" t="s">
        <v>533</v>
      </c>
      <c r="D792" t="s">
        <v>544</v>
      </c>
    </row>
    <row r="793" spans="1:11">
      <c r="A793" t="s">
        <v>3350</v>
      </c>
      <c r="B793" t="s">
        <v>561</v>
      </c>
      <c r="C793" t="s">
        <v>541</v>
      </c>
      <c r="D793" t="s">
        <v>544</v>
      </c>
    </row>
    <row r="794" spans="1:11">
      <c r="A794" t="s">
        <v>3351</v>
      </c>
      <c r="B794" t="s">
        <v>561</v>
      </c>
      <c r="C794" t="s">
        <v>534</v>
      </c>
      <c r="D794" t="s">
        <v>544</v>
      </c>
    </row>
    <row r="795" spans="1:11">
      <c r="A795" t="s">
        <v>3352</v>
      </c>
      <c r="B795" t="s">
        <v>561</v>
      </c>
      <c r="C795" t="s">
        <v>541</v>
      </c>
      <c r="D795" t="s">
        <v>543</v>
      </c>
    </row>
    <row r="796" spans="1:11">
      <c r="A796" t="s">
        <v>3529</v>
      </c>
      <c r="B796" t="s">
        <v>561</v>
      </c>
      <c r="C796" t="s">
        <v>541</v>
      </c>
      <c r="D796" t="s">
        <v>543</v>
      </c>
    </row>
    <row r="797" spans="1:11">
      <c r="A797" t="s">
        <v>3353</v>
      </c>
      <c r="B797" t="s">
        <v>561</v>
      </c>
      <c r="C797" t="s">
        <v>537</v>
      </c>
      <c r="D797" t="s">
        <v>543</v>
      </c>
    </row>
    <row r="798" spans="1:11">
      <c r="A798" t="s">
        <v>3354</v>
      </c>
      <c r="B798" t="s">
        <v>561</v>
      </c>
      <c r="C798" t="s">
        <v>537</v>
      </c>
      <c r="D798" t="s">
        <v>543</v>
      </c>
    </row>
    <row r="799" spans="1:11">
      <c r="A799" t="s">
        <v>3355</v>
      </c>
      <c r="B799" t="s">
        <v>562</v>
      </c>
      <c r="C799" t="s">
        <v>534</v>
      </c>
      <c r="D799" t="s">
        <v>543</v>
      </c>
    </row>
    <row r="800" spans="1:11">
      <c r="A800" t="s">
        <v>3356</v>
      </c>
      <c r="B800" t="s">
        <v>561</v>
      </c>
      <c r="C800" t="s">
        <v>534</v>
      </c>
      <c r="D800" t="s">
        <v>543</v>
      </c>
    </row>
    <row r="801" spans="1:4">
      <c r="A801" t="s">
        <v>3357</v>
      </c>
      <c r="B801" t="s">
        <v>561</v>
      </c>
      <c r="C801" t="s">
        <v>534</v>
      </c>
      <c r="D801" t="s">
        <v>543</v>
      </c>
    </row>
    <row r="802" spans="1:4">
      <c r="A802" t="s">
        <v>3358</v>
      </c>
      <c r="B802" t="s">
        <v>561</v>
      </c>
      <c r="C802" t="s">
        <v>534</v>
      </c>
      <c r="D802" t="s">
        <v>543</v>
      </c>
    </row>
    <row r="803" spans="1:4">
      <c r="A803" t="s">
        <v>3359</v>
      </c>
      <c r="B803" t="s">
        <v>562</v>
      </c>
      <c r="C803" t="s">
        <v>534</v>
      </c>
      <c r="D803" t="s">
        <v>543</v>
      </c>
    </row>
    <row r="804" spans="1:4">
      <c r="A804" t="s">
        <v>3360</v>
      </c>
      <c r="B804" t="s">
        <v>561</v>
      </c>
      <c r="C804" t="s">
        <v>538</v>
      </c>
      <c r="D804" t="s">
        <v>545</v>
      </c>
    </row>
    <row r="805" spans="1:4">
      <c r="A805" t="s">
        <v>1782</v>
      </c>
      <c r="B805" t="s">
        <v>561</v>
      </c>
      <c r="C805" t="s">
        <v>540</v>
      </c>
      <c r="D805" t="s">
        <v>543</v>
      </c>
    </row>
    <row r="806" spans="1:4">
      <c r="A806" t="s">
        <v>1783</v>
      </c>
      <c r="B806" t="s">
        <v>561</v>
      </c>
      <c r="C806" t="s">
        <v>540</v>
      </c>
      <c r="D806" t="s">
        <v>543</v>
      </c>
    </row>
    <row r="807" spans="1:4">
      <c r="A807" t="s">
        <v>1766</v>
      </c>
      <c r="B807" t="s">
        <v>561</v>
      </c>
      <c r="C807" t="s">
        <v>540</v>
      </c>
      <c r="D807" t="s">
        <v>1775</v>
      </c>
    </row>
    <row r="808" spans="1:4">
      <c r="A808" t="s">
        <v>1761</v>
      </c>
      <c r="B808" t="s">
        <v>561</v>
      </c>
      <c r="C808" t="s">
        <v>540</v>
      </c>
      <c r="D808" t="s">
        <v>1775</v>
      </c>
    </row>
    <row r="809" spans="1:4">
      <c r="A809" t="s">
        <v>1762</v>
      </c>
      <c r="B809" t="s">
        <v>561</v>
      </c>
      <c r="C809" t="s">
        <v>540</v>
      </c>
      <c r="D809" t="s">
        <v>1775</v>
      </c>
    </row>
    <row r="810" spans="1:4">
      <c r="A810" t="s">
        <v>1763</v>
      </c>
      <c r="B810" t="s">
        <v>561</v>
      </c>
      <c r="C810" t="s">
        <v>540</v>
      </c>
      <c r="D810" t="s">
        <v>1775</v>
      </c>
    </row>
    <row r="811" spans="1:4">
      <c r="A811" t="s">
        <v>1764</v>
      </c>
      <c r="B811" t="s">
        <v>561</v>
      </c>
      <c r="C811" t="s">
        <v>540</v>
      </c>
      <c r="D811" t="s">
        <v>1775</v>
      </c>
    </row>
    <row r="812" spans="1:4">
      <c r="A812" t="s">
        <v>1765</v>
      </c>
      <c r="B812" t="s">
        <v>561</v>
      </c>
      <c r="C812" t="s">
        <v>540</v>
      </c>
      <c r="D812" t="s">
        <v>1775</v>
      </c>
    </row>
    <row r="813" spans="1:4">
      <c r="A813" t="s">
        <v>1786</v>
      </c>
      <c r="B813" t="s">
        <v>561</v>
      </c>
      <c r="C813" t="s">
        <v>540</v>
      </c>
      <c r="D813" t="s">
        <v>1775</v>
      </c>
    </row>
    <row r="814" spans="1:4">
      <c r="A814" t="s">
        <v>3361</v>
      </c>
      <c r="B814" t="s">
        <v>562</v>
      </c>
      <c r="C814" t="s">
        <v>537</v>
      </c>
      <c r="D814" t="s">
        <v>543</v>
      </c>
    </row>
    <row r="815" spans="1:4">
      <c r="A815" t="s">
        <v>3362</v>
      </c>
      <c r="B815" t="s">
        <v>561</v>
      </c>
      <c r="C815" t="s">
        <v>538</v>
      </c>
      <c r="D815" t="s">
        <v>545</v>
      </c>
    </row>
    <row r="816" spans="1:4">
      <c r="A816" t="s">
        <v>3363</v>
      </c>
      <c r="B816" t="s">
        <v>561</v>
      </c>
      <c r="C816" t="s">
        <v>538</v>
      </c>
      <c r="D816" t="s">
        <v>545</v>
      </c>
    </row>
    <row r="817" spans="1:4">
      <c r="A817" t="s">
        <v>3364</v>
      </c>
      <c r="B817" t="s">
        <v>561</v>
      </c>
      <c r="C817" t="s">
        <v>538</v>
      </c>
      <c r="D817" t="s">
        <v>545</v>
      </c>
    </row>
    <row r="818" spans="1:4">
      <c r="A818" t="s">
        <v>3365</v>
      </c>
      <c r="B818" t="s">
        <v>561</v>
      </c>
      <c r="C818" t="s">
        <v>538</v>
      </c>
      <c r="D818" t="s">
        <v>545</v>
      </c>
    </row>
    <row r="819" spans="1:4">
      <c r="A819" t="s">
        <v>3366</v>
      </c>
      <c r="B819" t="s">
        <v>561</v>
      </c>
      <c r="C819" t="s">
        <v>538</v>
      </c>
      <c r="D819" t="s">
        <v>545</v>
      </c>
    </row>
    <row r="820" spans="1:4">
      <c r="A820" t="s">
        <v>3367</v>
      </c>
      <c r="B820" t="s">
        <v>561</v>
      </c>
      <c r="C820" t="s">
        <v>538</v>
      </c>
      <c r="D820" t="s">
        <v>545</v>
      </c>
    </row>
    <row r="821" spans="1:4">
      <c r="A821" t="s">
        <v>3368</v>
      </c>
      <c r="B821" t="s">
        <v>561</v>
      </c>
      <c r="C821" t="s">
        <v>538</v>
      </c>
      <c r="D821" t="s">
        <v>545</v>
      </c>
    </row>
    <row r="822" spans="1:4">
      <c r="A822" t="s">
        <v>3369</v>
      </c>
      <c r="B822" t="s">
        <v>561</v>
      </c>
      <c r="C822" t="s">
        <v>538</v>
      </c>
      <c r="D822" t="s">
        <v>543</v>
      </c>
    </row>
    <row r="823" spans="1:4">
      <c r="A823" t="s">
        <v>3370</v>
      </c>
      <c r="B823" t="s">
        <v>561</v>
      </c>
      <c r="C823" t="s">
        <v>538</v>
      </c>
      <c r="D823" t="s">
        <v>543</v>
      </c>
    </row>
    <row r="824" spans="1:4">
      <c r="A824" t="s">
        <v>3371</v>
      </c>
      <c r="B824" t="s">
        <v>561</v>
      </c>
      <c r="C824" t="s">
        <v>534</v>
      </c>
      <c r="D824" t="s">
        <v>543</v>
      </c>
    </row>
    <row r="825" spans="1:4">
      <c r="A825" t="s">
        <v>3372</v>
      </c>
      <c r="B825" t="s">
        <v>561</v>
      </c>
      <c r="C825" t="s">
        <v>537</v>
      </c>
      <c r="D825" t="s">
        <v>543</v>
      </c>
    </row>
    <row r="826" spans="1:4">
      <c r="A826" t="s">
        <v>3696</v>
      </c>
      <c r="B826" t="s">
        <v>561</v>
      </c>
      <c r="C826" t="s">
        <v>537</v>
      </c>
      <c r="D826" t="s">
        <v>543</v>
      </c>
    </row>
    <row r="827" spans="1:4">
      <c r="A827" t="s">
        <v>3373</v>
      </c>
      <c r="B827" t="s">
        <v>561</v>
      </c>
      <c r="C827" t="s">
        <v>541</v>
      </c>
      <c r="D827" t="s">
        <v>543</v>
      </c>
    </row>
    <row r="828" spans="1:4">
      <c r="A828" t="s">
        <v>3374</v>
      </c>
      <c r="B828" t="s">
        <v>561</v>
      </c>
      <c r="C828" t="s">
        <v>538</v>
      </c>
      <c r="D828" t="s">
        <v>543</v>
      </c>
    </row>
    <row r="829" spans="1:4">
      <c r="A829" t="s">
        <v>3375</v>
      </c>
      <c r="B829" t="s">
        <v>561</v>
      </c>
      <c r="C829" t="s">
        <v>538</v>
      </c>
      <c r="D829" t="s">
        <v>543</v>
      </c>
    </row>
    <row r="830" spans="1:4">
      <c r="A830" t="s">
        <v>3376</v>
      </c>
      <c r="B830" t="s">
        <v>561</v>
      </c>
      <c r="C830" t="s">
        <v>538</v>
      </c>
      <c r="D830" t="s">
        <v>543</v>
      </c>
    </row>
    <row r="831" spans="1:4">
      <c r="A831" t="s">
        <v>3377</v>
      </c>
      <c r="B831" t="s">
        <v>561</v>
      </c>
      <c r="C831" t="s">
        <v>538</v>
      </c>
      <c r="D831" t="s">
        <v>543</v>
      </c>
    </row>
    <row r="832" spans="1:4">
      <c r="A832" t="s">
        <v>3378</v>
      </c>
      <c r="B832" t="s">
        <v>561</v>
      </c>
      <c r="C832" t="s">
        <v>538</v>
      </c>
      <c r="D832" t="s">
        <v>545</v>
      </c>
    </row>
    <row r="833" spans="1:4">
      <c r="A833" t="s">
        <v>3379</v>
      </c>
      <c r="B833" t="s">
        <v>561</v>
      </c>
      <c r="C833" t="s">
        <v>538</v>
      </c>
      <c r="D833" t="s">
        <v>545</v>
      </c>
    </row>
    <row r="834" spans="1:4">
      <c r="A834" t="s">
        <v>3380</v>
      </c>
      <c r="B834" t="s">
        <v>561</v>
      </c>
      <c r="C834" t="s">
        <v>541</v>
      </c>
      <c r="D834" t="s">
        <v>545</v>
      </c>
    </row>
    <row r="835" spans="1:4">
      <c r="A835" t="s">
        <v>3381</v>
      </c>
      <c r="B835" t="s">
        <v>561</v>
      </c>
      <c r="C835" t="s">
        <v>541</v>
      </c>
      <c r="D835" t="s">
        <v>545</v>
      </c>
    </row>
    <row r="836" spans="1:4">
      <c r="A836" t="s">
        <v>3382</v>
      </c>
      <c r="B836" t="s">
        <v>561</v>
      </c>
      <c r="C836" t="s">
        <v>541</v>
      </c>
      <c r="D836" t="s">
        <v>543</v>
      </c>
    </row>
    <row r="837" spans="1:4">
      <c r="A837" t="s">
        <v>3383</v>
      </c>
      <c r="B837" t="s">
        <v>561</v>
      </c>
      <c r="C837" t="s">
        <v>541</v>
      </c>
      <c r="D837" t="s">
        <v>543</v>
      </c>
    </row>
    <row r="838" spans="1:4">
      <c r="A838" t="s">
        <v>3384</v>
      </c>
      <c r="B838" t="s">
        <v>561</v>
      </c>
      <c r="C838" t="s">
        <v>541</v>
      </c>
      <c r="D838" t="s">
        <v>543</v>
      </c>
    </row>
    <row r="839" spans="1:4">
      <c r="A839" t="s">
        <v>3385</v>
      </c>
      <c r="B839" t="s">
        <v>561</v>
      </c>
      <c r="C839" t="s">
        <v>541</v>
      </c>
      <c r="D839" t="s">
        <v>543</v>
      </c>
    </row>
    <row r="840" spans="1:4">
      <c r="A840" t="s">
        <v>3386</v>
      </c>
      <c r="B840" t="s">
        <v>561</v>
      </c>
      <c r="C840" t="s">
        <v>541</v>
      </c>
      <c r="D840" t="s">
        <v>545</v>
      </c>
    </row>
    <row r="841" spans="1:4">
      <c r="A841" s="2" t="s">
        <v>3387</v>
      </c>
      <c r="B841" t="s">
        <v>561</v>
      </c>
      <c r="C841" t="s">
        <v>541</v>
      </c>
      <c r="D841" t="s">
        <v>543</v>
      </c>
    </row>
    <row r="842" spans="1:4">
      <c r="A842" s="2" t="s">
        <v>3388</v>
      </c>
      <c r="B842" t="s">
        <v>561</v>
      </c>
      <c r="C842" t="s">
        <v>541</v>
      </c>
      <c r="D842" t="s">
        <v>543</v>
      </c>
    </row>
    <row r="843" spans="1:4">
      <c r="A843" s="2" t="s">
        <v>3389</v>
      </c>
      <c r="B843" t="s">
        <v>561</v>
      </c>
      <c r="C843" t="s">
        <v>541</v>
      </c>
      <c r="D843" t="s">
        <v>545</v>
      </c>
    </row>
    <row r="844" spans="1:4">
      <c r="A844" s="2" t="s">
        <v>3390</v>
      </c>
      <c r="B844" t="s">
        <v>561</v>
      </c>
      <c r="C844" t="s">
        <v>541</v>
      </c>
      <c r="D844" t="s">
        <v>543</v>
      </c>
    </row>
    <row r="845" spans="1:4">
      <c r="A845" s="2" t="s">
        <v>3391</v>
      </c>
      <c r="B845" t="s">
        <v>561</v>
      </c>
      <c r="C845" t="s">
        <v>534</v>
      </c>
      <c r="D845" t="s">
        <v>543</v>
      </c>
    </row>
    <row r="846" spans="1:4">
      <c r="A846" s="2" t="s">
        <v>3392</v>
      </c>
      <c r="B846" t="s">
        <v>561</v>
      </c>
      <c r="C846" t="s">
        <v>534</v>
      </c>
      <c r="D846" t="s">
        <v>543</v>
      </c>
    </row>
    <row r="847" spans="1:4">
      <c r="A847" s="2" t="s">
        <v>3393</v>
      </c>
      <c r="B847" t="s">
        <v>561</v>
      </c>
      <c r="C847" t="s">
        <v>534</v>
      </c>
      <c r="D847" t="s">
        <v>543</v>
      </c>
    </row>
    <row r="848" spans="1:4">
      <c r="A848" s="2" t="s">
        <v>3394</v>
      </c>
      <c r="B848" t="s">
        <v>561</v>
      </c>
      <c r="C848" t="s">
        <v>534</v>
      </c>
      <c r="D848" t="s">
        <v>543</v>
      </c>
    </row>
    <row r="849" spans="1:4">
      <c r="A849" s="2" t="s">
        <v>3540</v>
      </c>
      <c r="B849" t="s">
        <v>561</v>
      </c>
      <c r="C849" t="s">
        <v>534</v>
      </c>
      <c r="D849" t="s">
        <v>543</v>
      </c>
    </row>
    <row r="850" spans="1:4">
      <c r="A850" s="2" t="s">
        <v>3395</v>
      </c>
      <c r="B850" t="s">
        <v>561</v>
      </c>
      <c r="C850" t="s">
        <v>534</v>
      </c>
      <c r="D850" t="s">
        <v>543</v>
      </c>
    </row>
    <row r="851" spans="1:4">
      <c r="A851" s="2" t="s">
        <v>3396</v>
      </c>
      <c r="B851" t="s">
        <v>561</v>
      </c>
      <c r="C851" t="s">
        <v>534</v>
      </c>
      <c r="D851" t="s">
        <v>543</v>
      </c>
    </row>
    <row r="852" spans="1:4">
      <c r="A852" s="2" t="s">
        <v>3397</v>
      </c>
      <c r="B852" t="s">
        <v>561</v>
      </c>
      <c r="C852" t="s">
        <v>534</v>
      </c>
      <c r="D852" t="s">
        <v>543</v>
      </c>
    </row>
    <row r="853" spans="1:4">
      <c r="A853" s="2" t="s">
        <v>3398</v>
      </c>
      <c r="B853" t="s">
        <v>561</v>
      </c>
      <c r="C853" t="s">
        <v>534</v>
      </c>
      <c r="D853" t="s">
        <v>543</v>
      </c>
    </row>
    <row r="854" spans="1:4">
      <c r="A854" s="2" t="s">
        <v>3399</v>
      </c>
      <c r="B854" t="s">
        <v>561</v>
      </c>
      <c r="C854" t="s">
        <v>534</v>
      </c>
      <c r="D854" t="s">
        <v>543</v>
      </c>
    </row>
    <row r="855" spans="1:4">
      <c r="A855" s="2" t="s">
        <v>3400</v>
      </c>
      <c r="B855" t="s">
        <v>561</v>
      </c>
      <c r="C855" t="s">
        <v>534</v>
      </c>
      <c r="D855" t="s">
        <v>543</v>
      </c>
    </row>
    <row r="856" spans="1:4">
      <c r="A856" s="2" t="s">
        <v>3401</v>
      </c>
      <c r="B856" t="s">
        <v>561</v>
      </c>
      <c r="C856" t="s">
        <v>534</v>
      </c>
      <c r="D856" t="s">
        <v>543</v>
      </c>
    </row>
    <row r="857" spans="1:4">
      <c r="A857" s="2" t="s">
        <v>3535</v>
      </c>
      <c r="B857" t="s">
        <v>561</v>
      </c>
      <c r="C857" t="s">
        <v>534</v>
      </c>
      <c r="D857" t="s">
        <v>543</v>
      </c>
    </row>
    <row r="858" spans="1:4">
      <c r="A858" s="2" t="s">
        <v>3536</v>
      </c>
      <c r="B858" t="s">
        <v>561</v>
      </c>
      <c r="C858" t="s">
        <v>534</v>
      </c>
      <c r="D858" t="s">
        <v>543</v>
      </c>
    </row>
    <row r="859" spans="1:4">
      <c r="A859" s="2" t="s">
        <v>3560</v>
      </c>
      <c r="B859" t="s">
        <v>561</v>
      </c>
      <c r="C859" t="s">
        <v>534</v>
      </c>
      <c r="D859" t="s">
        <v>543</v>
      </c>
    </row>
    <row r="860" spans="1:4">
      <c r="A860" s="2" t="s">
        <v>3541</v>
      </c>
      <c r="B860" t="s">
        <v>561</v>
      </c>
      <c r="C860" t="s">
        <v>534</v>
      </c>
      <c r="D860" t="s">
        <v>543</v>
      </c>
    </row>
    <row r="861" spans="1:4">
      <c r="A861" s="2" t="s">
        <v>3402</v>
      </c>
      <c r="B861" t="s">
        <v>561</v>
      </c>
      <c r="C861" t="s">
        <v>534</v>
      </c>
      <c r="D861" t="s">
        <v>543</v>
      </c>
    </row>
    <row r="862" spans="1:4">
      <c r="A862" s="2" t="s">
        <v>3542</v>
      </c>
      <c r="B862" t="s">
        <v>561</v>
      </c>
      <c r="C862" t="s">
        <v>534</v>
      </c>
      <c r="D862" t="s">
        <v>543</v>
      </c>
    </row>
    <row r="863" spans="1:4">
      <c r="A863" t="s">
        <v>3403</v>
      </c>
      <c r="B863" t="s">
        <v>561</v>
      </c>
      <c r="C863" t="s">
        <v>534</v>
      </c>
      <c r="D863" t="s">
        <v>543</v>
      </c>
    </row>
    <row r="864" spans="1:4">
      <c r="A864" t="s">
        <v>3404</v>
      </c>
      <c r="B864" t="s">
        <v>561</v>
      </c>
      <c r="C864" t="s">
        <v>534</v>
      </c>
      <c r="D864" t="s">
        <v>543</v>
      </c>
    </row>
    <row r="865" spans="1:4">
      <c r="A865" t="s">
        <v>3405</v>
      </c>
      <c r="B865" t="s">
        <v>561</v>
      </c>
      <c r="C865" t="s">
        <v>534</v>
      </c>
      <c r="D865" t="s">
        <v>543</v>
      </c>
    </row>
    <row r="866" spans="1:4">
      <c r="A866" s="2" t="s">
        <v>3406</v>
      </c>
      <c r="B866" t="s">
        <v>561</v>
      </c>
      <c r="C866" t="s">
        <v>534</v>
      </c>
      <c r="D866" t="s">
        <v>543</v>
      </c>
    </row>
    <row r="867" spans="1:4">
      <c r="A867" t="s">
        <v>3407</v>
      </c>
      <c r="B867" t="s">
        <v>561</v>
      </c>
      <c r="C867" t="s">
        <v>534</v>
      </c>
      <c r="D867" t="s">
        <v>543</v>
      </c>
    </row>
    <row r="868" spans="1:4">
      <c r="A868" s="2" t="s">
        <v>3408</v>
      </c>
      <c r="B868" t="s">
        <v>561</v>
      </c>
      <c r="C868" t="s">
        <v>534</v>
      </c>
      <c r="D868" t="s">
        <v>543</v>
      </c>
    </row>
    <row r="869" spans="1:4">
      <c r="A869" s="2" t="s">
        <v>3409</v>
      </c>
      <c r="B869" t="s">
        <v>561</v>
      </c>
      <c r="C869" t="s">
        <v>534</v>
      </c>
      <c r="D869" t="s">
        <v>543</v>
      </c>
    </row>
    <row r="870" spans="1:4">
      <c r="A870" s="2" t="s">
        <v>3410</v>
      </c>
      <c r="B870" t="s">
        <v>562</v>
      </c>
      <c r="C870" t="s">
        <v>537</v>
      </c>
      <c r="D870" t="s">
        <v>543</v>
      </c>
    </row>
    <row r="871" spans="1:4">
      <c r="A871" s="2" t="s">
        <v>3543</v>
      </c>
      <c r="B871" t="s">
        <v>561</v>
      </c>
      <c r="C871" t="s">
        <v>534</v>
      </c>
      <c r="D871" t="s">
        <v>543</v>
      </c>
    </row>
    <row r="872" spans="1:4">
      <c r="A872" s="2" t="s">
        <v>3411</v>
      </c>
      <c r="B872" t="s">
        <v>561</v>
      </c>
      <c r="C872" t="s">
        <v>534</v>
      </c>
      <c r="D872" t="s">
        <v>543</v>
      </c>
    </row>
    <row r="873" spans="1:4">
      <c r="A873" s="2" t="s">
        <v>3412</v>
      </c>
      <c r="B873" t="s">
        <v>561</v>
      </c>
      <c r="C873" t="s">
        <v>534</v>
      </c>
      <c r="D873" t="s">
        <v>543</v>
      </c>
    </row>
    <row r="874" spans="1:4">
      <c r="A874" s="2" t="s">
        <v>3413</v>
      </c>
      <c r="B874" t="s">
        <v>561</v>
      </c>
      <c r="C874" t="s">
        <v>534</v>
      </c>
      <c r="D874" t="s">
        <v>543</v>
      </c>
    </row>
    <row r="875" spans="1:4">
      <c r="A875" s="2" t="s">
        <v>3414</v>
      </c>
      <c r="B875" t="s">
        <v>561</v>
      </c>
      <c r="C875" t="s">
        <v>534</v>
      </c>
      <c r="D875" t="s">
        <v>543</v>
      </c>
    </row>
    <row r="876" spans="1:4">
      <c r="A876" s="2" t="s">
        <v>3415</v>
      </c>
      <c r="B876" t="s">
        <v>561</v>
      </c>
      <c r="C876" t="s">
        <v>534</v>
      </c>
      <c r="D876" t="s">
        <v>543</v>
      </c>
    </row>
    <row r="877" spans="1:4">
      <c r="A877" s="2" t="s">
        <v>3416</v>
      </c>
      <c r="B877" t="s">
        <v>561</v>
      </c>
      <c r="C877" t="s">
        <v>534</v>
      </c>
      <c r="D877" t="s">
        <v>543</v>
      </c>
    </row>
    <row r="878" spans="1:4">
      <c r="A878" s="2" t="s">
        <v>3417</v>
      </c>
      <c r="B878" t="s">
        <v>561</v>
      </c>
      <c r="C878" t="s">
        <v>534</v>
      </c>
      <c r="D878" t="s">
        <v>543</v>
      </c>
    </row>
    <row r="879" spans="1:4">
      <c r="A879" s="2" t="s">
        <v>3418</v>
      </c>
      <c r="B879" t="s">
        <v>561</v>
      </c>
      <c r="C879" t="s">
        <v>534</v>
      </c>
      <c r="D879" t="s">
        <v>543</v>
      </c>
    </row>
    <row r="880" spans="1:4">
      <c r="A880" s="2" t="s">
        <v>3419</v>
      </c>
      <c r="B880" t="s">
        <v>561</v>
      </c>
      <c r="C880" t="s">
        <v>534</v>
      </c>
      <c r="D880" t="s">
        <v>543</v>
      </c>
    </row>
    <row r="881" spans="1:4">
      <c r="A881" t="s">
        <v>3420</v>
      </c>
      <c r="B881" t="s">
        <v>561</v>
      </c>
      <c r="C881" t="s">
        <v>541</v>
      </c>
      <c r="D881" t="s">
        <v>543</v>
      </c>
    </row>
    <row r="882" spans="1:4">
      <c r="A882" s="2" t="s">
        <v>3421</v>
      </c>
      <c r="B882" t="s">
        <v>561</v>
      </c>
      <c r="C882" t="s">
        <v>541</v>
      </c>
      <c r="D882" t="s">
        <v>543</v>
      </c>
    </row>
    <row r="883" spans="1:4">
      <c r="A883" s="2" t="s">
        <v>3422</v>
      </c>
      <c r="B883" t="s">
        <v>561</v>
      </c>
      <c r="C883" t="s">
        <v>541</v>
      </c>
      <c r="D883" t="s">
        <v>543</v>
      </c>
    </row>
    <row r="884" spans="1:4">
      <c r="A884" t="s">
        <v>3423</v>
      </c>
      <c r="B884" t="s">
        <v>561</v>
      </c>
      <c r="C884" t="s">
        <v>541</v>
      </c>
      <c r="D884" t="s">
        <v>543</v>
      </c>
    </row>
    <row r="885" spans="1:4">
      <c r="A885" s="2" t="s">
        <v>3424</v>
      </c>
      <c r="B885" t="s">
        <v>561</v>
      </c>
      <c r="C885" t="s">
        <v>541</v>
      </c>
      <c r="D885" t="s">
        <v>543</v>
      </c>
    </row>
    <row r="886" spans="1:4">
      <c r="A886" s="2" t="s">
        <v>3425</v>
      </c>
      <c r="B886" t="s">
        <v>561</v>
      </c>
      <c r="C886" t="s">
        <v>541</v>
      </c>
      <c r="D886" t="s">
        <v>543</v>
      </c>
    </row>
    <row r="887" spans="1:4">
      <c r="A887" s="2" t="s">
        <v>3426</v>
      </c>
      <c r="B887" t="s">
        <v>561</v>
      </c>
      <c r="C887" t="s">
        <v>541</v>
      </c>
      <c r="D887" t="s">
        <v>545</v>
      </c>
    </row>
    <row r="888" spans="1:4">
      <c r="A888" t="s">
        <v>3427</v>
      </c>
      <c r="B888" t="s">
        <v>561</v>
      </c>
      <c r="C888" t="s">
        <v>534</v>
      </c>
      <c r="D888" t="s">
        <v>543</v>
      </c>
    </row>
    <row r="889" spans="1:4">
      <c r="A889" s="2" t="s">
        <v>3428</v>
      </c>
      <c r="B889" t="s">
        <v>561</v>
      </c>
      <c r="C889" t="s">
        <v>534</v>
      </c>
      <c r="D889" t="s">
        <v>543</v>
      </c>
    </row>
    <row r="890" spans="1:4">
      <c r="A890" s="2" t="s">
        <v>3429</v>
      </c>
      <c r="B890" t="s">
        <v>561</v>
      </c>
      <c r="C890" t="s">
        <v>541</v>
      </c>
      <c r="D890" t="s">
        <v>543</v>
      </c>
    </row>
    <row r="891" spans="1:4">
      <c r="A891" s="2" t="s">
        <v>3430</v>
      </c>
      <c r="B891" t="s">
        <v>561</v>
      </c>
      <c r="C891" t="s">
        <v>534</v>
      </c>
      <c r="D891" t="s">
        <v>543</v>
      </c>
    </row>
    <row r="892" spans="1:4">
      <c r="A892" s="2" t="s">
        <v>3431</v>
      </c>
      <c r="B892" t="s">
        <v>561</v>
      </c>
      <c r="C892" t="s">
        <v>538</v>
      </c>
      <c r="D892" t="s">
        <v>543</v>
      </c>
    </row>
    <row r="893" spans="1:4">
      <c r="A893" s="2" t="s">
        <v>3432</v>
      </c>
      <c r="B893" t="s">
        <v>561</v>
      </c>
      <c r="C893" t="s">
        <v>541</v>
      </c>
      <c r="D893" t="s">
        <v>543</v>
      </c>
    </row>
    <row r="894" spans="1:4">
      <c r="A894" s="2" t="s">
        <v>3433</v>
      </c>
      <c r="B894" t="s">
        <v>561</v>
      </c>
      <c r="C894" t="s">
        <v>538</v>
      </c>
      <c r="D894" t="s">
        <v>543</v>
      </c>
    </row>
    <row r="895" spans="1:4">
      <c r="A895" s="2" t="s">
        <v>3434</v>
      </c>
      <c r="B895" t="s">
        <v>562</v>
      </c>
      <c r="C895" t="s">
        <v>538</v>
      </c>
      <c r="D895" t="s">
        <v>543</v>
      </c>
    </row>
    <row r="896" spans="1:4">
      <c r="A896" t="s">
        <v>3435</v>
      </c>
      <c r="B896" t="s">
        <v>562</v>
      </c>
      <c r="C896" t="s">
        <v>538</v>
      </c>
      <c r="D896" t="s">
        <v>543</v>
      </c>
    </row>
    <row r="897" spans="1:4">
      <c r="A897" s="2" t="s">
        <v>3436</v>
      </c>
      <c r="B897" t="s">
        <v>562</v>
      </c>
      <c r="C897" t="s">
        <v>538</v>
      </c>
      <c r="D897" t="s">
        <v>543</v>
      </c>
    </row>
    <row r="898" spans="1:4">
      <c r="A898" s="2" t="s">
        <v>3437</v>
      </c>
      <c r="B898" t="s">
        <v>562</v>
      </c>
      <c r="C898" t="s">
        <v>538</v>
      </c>
      <c r="D898" t="s">
        <v>543</v>
      </c>
    </row>
    <row r="899" spans="1:4">
      <c r="A899" s="2" t="s">
        <v>3438</v>
      </c>
      <c r="B899" t="s">
        <v>562</v>
      </c>
      <c r="C899" t="s">
        <v>538</v>
      </c>
      <c r="D899" t="s">
        <v>543</v>
      </c>
    </row>
    <row r="900" spans="1:4">
      <c r="A900" t="s">
        <v>3439</v>
      </c>
      <c r="B900" t="s">
        <v>562</v>
      </c>
      <c r="C900" t="s">
        <v>538</v>
      </c>
      <c r="D900" t="s">
        <v>543</v>
      </c>
    </row>
    <row r="901" spans="1:4">
      <c r="A901" s="2" t="s">
        <v>3440</v>
      </c>
      <c r="B901" t="s">
        <v>562</v>
      </c>
      <c r="C901" t="s">
        <v>538</v>
      </c>
      <c r="D901" t="s">
        <v>543</v>
      </c>
    </row>
    <row r="902" spans="1:4">
      <c r="A902" s="2" t="s">
        <v>3441</v>
      </c>
      <c r="B902" t="s">
        <v>562</v>
      </c>
      <c r="C902" t="s">
        <v>538</v>
      </c>
      <c r="D902" t="s">
        <v>543</v>
      </c>
    </row>
    <row r="903" spans="1:4">
      <c r="A903" s="2" t="s">
        <v>3442</v>
      </c>
      <c r="B903" t="s">
        <v>562</v>
      </c>
      <c r="C903" t="s">
        <v>538</v>
      </c>
      <c r="D903" t="s">
        <v>543</v>
      </c>
    </row>
    <row r="904" spans="1:4">
      <c r="A904" s="2" t="s">
        <v>3443</v>
      </c>
      <c r="B904" t="s">
        <v>562</v>
      </c>
      <c r="C904" t="s">
        <v>538</v>
      </c>
      <c r="D904" t="s">
        <v>543</v>
      </c>
    </row>
    <row r="905" spans="1:4">
      <c r="A905" s="2" t="s">
        <v>3444</v>
      </c>
      <c r="B905" t="s">
        <v>562</v>
      </c>
      <c r="C905" t="s">
        <v>538</v>
      </c>
      <c r="D905" t="s">
        <v>543</v>
      </c>
    </row>
    <row r="906" spans="1:4">
      <c r="A906" s="2" t="s">
        <v>3445</v>
      </c>
      <c r="B906" t="s">
        <v>562</v>
      </c>
      <c r="C906" t="s">
        <v>538</v>
      </c>
      <c r="D906" t="s">
        <v>543</v>
      </c>
    </row>
    <row r="907" spans="1:4">
      <c r="A907" s="2" t="s">
        <v>3446</v>
      </c>
      <c r="B907" t="s">
        <v>562</v>
      </c>
      <c r="C907" t="s">
        <v>538</v>
      </c>
      <c r="D907" t="s">
        <v>543</v>
      </c>
    </row>
    <row r="908" spans="1:4">
      <c r="A908" s="2" t="s">
        <v>3447</v>
      </c>
      <c r="B908" t="s">
        <v>562</v>
      </c>
      <c r="C908" t="s">
        <v>538</v>
      </c>
      <c r="D908" t="s">
        <v>543</v>
      </c>
    </row>
    <row r="909" spans="1:4">
      <c r="A909" s="2" t="s">
        <v>3448</v>
      </c>
      <c r="B909" t="s">
        <v>562</v>
      </c>
      <c r="C909" t="s">
        <v>538</v>
      </c>
      <c r="D909" t="s">
        <v>543</v>
      </c>
    </row>
    <row r="910" spans="1:4">
      <c r="A910" s="2" t="s">
        <v>1896</v>
      </c>
      <c r="B910" t="s">
        <v>561</v>
      </c>
      <c r="C910" t="s">
        <v>540</v>
      </c>
      <c r="D910" t="s">
        <v>1897</v>
      </c>
    </row>
    <row r="911" spans="1:4">
      <c r="A911" s="2" t="s">
        <v>1898</v>
      </c>
      <c r="B911" t="s">
        <v>561</v>
      </c>
      <c r="C911" t="s">
        <v>540</v>
      </c>
      <c r="D911" t="s">
        <v>1897</v>
      </c>
    </row>
    <row r="912" spans="1:4">
      <c r="A912" s="2" t="s">
        <v>1899</v>
      </c>
      <c r="B912" t="s">
        <v>561</v>
      </c>
      <c r="C912" t="s">
        <v>540</v>
      </c>
      <c r="D912" t="s">
        <v>1897</v>
      </c>
    </row>
    <row r="913" spans="1:4">
      <c r="A913" s="2" t="s">
        <v>1900</v>
      </c>
      <c r="B913" t="s">
        <v>561</v>
      </c>
      <c r="C913" t="s">
        <v>540</v>
      </c>
      <c r="D913" t="s">
        <v>1897</v>
      </c>
    </row>
    <row r="914" spans="1:4">
      <c r="A914" s="2" t="s">
        <v>1903</v>
      </c>
      <c r="B914" t="s">
        <v>561</v>
      </c>
      <c r="C914" t="s">
        <v>540</v>
      </c>
      <c r="D914" t="s">
        <v>1897</v>
      </c>
    </row>
    <row r="915" spans="1:4">
      <c r="A915" s="2" t="s">
        <v>1904</v>
      </c>
      <c r="B915" t="s">
        <v>561</v>
      </c>
      <c r="C915" t="s">
        <v>540</v>
      </c>
      <c r="D915" t="s">
        <v>1897</v>
      </c>
    </row>
    <row r="916" spans="1:4">
      <c r="A916" s="2" t="s">
        <v>1907</v>
      </c>
      <c r="B916" t="s">
        <v>561</v>
      </c>
      <c r="C916" t="s">
        <v>540</v>
      </c>
      <c r="D916" t="s">
        <v>543</v>
      </c>
    </row>
    <row r="917" spans="1:4">
      <c r="A917" s="2" t="s">
        <v>1908</v>
      </c>
      <c r="B917" t="s">
        <v>561</v>
      </c>
      <c r="C917" t="s">
        <v>540</v>
      </c>
      <c r="D917" t="s">
        <v>1897</v>
      </c>
    </row>
    <row r="918" spans="1:4">
      <c r="A918" s="2" t="s">
        <v>1910</v>
      </c>
      <c r="B918" t="s">
        <v>561</v>
      </c>
      <c r="C918" t="s">
        <v>540</v>
      </c>
      <c r="D918" t="s">
        <v>1897</v>
      </c>
    </row>
    <row r="919" spans="1:4">
      <c r="A919" s="2" t="s">
        <v>1912</v>
      </c>
      <c r="B919" t="s">
        <v>561</v>
      </c>
      <c r="C919" t="s">
        <v>540</v>
      </c>
      <c r="D919" t="s">
        <v>1897</v>
      </c>
    </row>
    <row r="920" spans="1:4">
      <c r="A920" s="2" t="s">
        <v>1913</v>
      </c>
      <c r="B920" t="s">
        <v>561</v>
      </c>
      <c r="C920" t="s">
        <v>540</v>
      </c>
      <c r="D920" t="s">
        <v>1897</v>
      </c>
    </row>
    <row r="921" spans="1:4">
      <c r="A921" s="2" t="s">
        <v>1915</v>
      </c>
      <c r="B921" t="s">
        <v>561</v>
      </c>
      <c r="C921" t="s">
        <v>540</v>
      </c>
      <c r="D921" t="s">
        <v>1897</v>
      </c>
    </row>
    <row r="922" spans="1:4">
      <c r="A922" s="2" t="s">
        <v>1917</v>
      </c>
      <c r="B922" t="s">
        <v>561</v>
      </c>
      <c r="C922" t="s">
        <v>540</v>
      </c>
      <c r="D922" t="s">
        <v>1897</v>
      </c>
    </row>
    <row r="923" spans="1:4">
      <c r="A923" s="2" t="s">
        <v>1919</v>
      </c>
      <c r="B923" t="s">
        <v>561</v>
      </c>
      <c r="C923" t="s">
        <v>540</v>
      </c>
      <c r="D923" t="s">
        <v>1897</v>
      </c>
    </row>
    <row r="924" spans="1:4">
      <c r="A924" s="2" t="s">
        <v>1920</v>
      </c>
      <c r="B924" t="s">
        <v>561</v>
      </c>
      <c r="C924" t="s">
        <v>540</v>
      </c>
      <c r="D924" t="s">
        <v>1897</v>
      </c>
    </row>
    <row r="925" spans="1:4">
      <c r="A925" s="2" t="s">
        <v>1924</v>
      </c>
      <c r="B925" t="s">
        <v>561</v>
      </c>
      <c r="C925" t="s">
        <v>540</v>
      </c>
      <c r="D925" t="s">
        <v>1897</v>
      </c>
    </row>
    <row r="926" spans="1:4">
      <c r="A926" s="2" t="s">
        <v>1926</v>
      </c>
      <c r="B926" t="s">
        <v>561</v>
      </c>
      <c r="C926" t="s">
        <v>540</v>
      </c>
      <c r="D926" t="s">
        <v>1897</v>
      </c>
    </row>
    <row r="927" spans="1:4">
      <c r="A927" s="2" t="s">
        <v>1927</v>
      </c>
      <c r="B927" t="s">
        <v>561</v>
      </c>
      <c r="C927" t="s">
        <v>540</v>
      </c>
      <c r="D927" t="s">
        <v>1897</v>
      </c>
    </row>
    <row r="928" spans="1:4">
      <c r="A928" s="2" t="s">
        <v>1929</v>
      </c>
      <c r="B928" t="s">
        <v>561</v>
      </c>
      <c r="C928" t="s">
        <v>540</v>
      </c>
      <c r="D928" t="s">
        <v>1897</v>
      </c>
    </row>
    <row r="929" spans="1:4">
      <c r="A929" t="s">
        <v>1931</v>
      </c>
      <c r="B929" t="s">
        <v>561</v>
      </c>
      <c r="C929" t="s">
        <v>540</v>
      </c>
      <c r="D929" t="s">
        <v>1897</v>
      </c>
    </row>
    <row r="930" spans="1:4">
      <c r="A930" t="s">
        <v>1932</v>
      </c>
      <c r="B930" t="s">
        <v>561</v>
      </c>
      <c r="C930" t="s">
        <v>540</v>
      </c>
      <c r="D930" t="s">
        <v>1897</v>
      </c>
    </row>
    <row r="931" spans="1:4">
      <c r="A931" s="2" t="s">
        <v>1940</v>
      </c>
      <c r="B931" t="s">
        <v>561</v>
      </c>
      <c r="C931" t="s">
        <v>540</v>
      </c>
      <c r="D931" t="s">
        <v>1897</v>
      </c>
    </row>
    <row r="932" spans="1:4">
      <c r="A932" s="2" t="s">
        <v>1941</v>
      </c>
      <c r="B932" t="s">
        <v>561</v>
      </c>
      <c r="C932" t="s">
        <v>540</v>
      </c>
      <c r="D932" t="s">
        <v>1897</v>
      </c>
    </row>
    <row r="933" spans="1:4">
      <c r="A933" s="2" t="s">
        <v>1943</v>
      </c>
      <c r="B933" t="s">
        <v>561</v>
      </c>
      <c r="C933" t="s">
        <v>540</v>
      </c>
      <c r="D933" t="s">
        <v>1897</v>
      </c>
    </row>
    <row r="934" spans="1:4">
      <c r="A934" s="2" t="s">
        <v>3449</v>
      </c>
      <c r="B934" t="s">
        <v>561</v>
      </c>
      <c r="C934" t="s">
        <v>534</v>
      </c>
      <c r="D934" t="s">
        <v>543</v>
      </c>
    </row>
    <row r="935" spans="1:4">
      <c r="A935" s="2" t="s">
        <v>3321</v>
      </c>
      <c r="B935" t="s">
        <v>561</v>
      </c>
      <c r="C935" t="s">
        <v>538</v>
      </c>
      <c r="D935" t="s">
        <v>543</v>
      </c>
    </row>
    <row r="936" spans="1:4">
      <c r="A936" s="2" t="s">
        <v>3450</v>
      </c>
      <c r="B936" t="s">
        <v>561</v>
      </c>
      <c r="C936" t="s">
        <v>538</v>
      </c>
      <c r="D936" t="s">
        <v>543</v>
      </c>
    </row>
    <row r="937" spans="1:4">
      <c r="A937" s="2" t="s">
        <v>3451</v>
      </c>
      <c r="B937" t="s">
        <v>561</v>
      </c>
      <c r="C937" t="s">
        <v>538</v>
      </c>
      <c r="D937" t="s">
        <v>543</v>
      </c>
    </row>
    <row r="938" spans="1:4">
      <c r="A938" s="2" t="s">
        <v>3452</v>
      </c>
      <c r="B938" t="s">
        <v>561</v>
      </c>
      <c r="C938" t="s">
        <v>538</v>
      </c>
      <c r="D938" t="s">
        <v>545</v>
      </c>
    </row>
    <row r="939" spans="1:4">
      <c r="A939" s="2" t="s">
        <v>3453</v>
      </c>
      <c r="B939" t="s">
        <v>561</v>
      </c>
      <c r="C939" t="s">
        <v>534</v>
      </c>
      <c r="D939" t="s">
        <v>543</v>
      </c>
    </row>
    <row r="940" spans="1:4">
      <c r="A940" t="s">
        <v>3454</v>
      </c>
      <c r="B940" t="s">
        <v>561</v>
      </c>
      <c r="C940" t="s">
        <v>538</v>
      </c>
      <c r="D940" t="s">
        <v>547</v>
      </c>
    </row>
    <row r="941" spans="1:4">
      <c r="A941" t="s">
        <v>3455</v>
      </c>
      <c r="B941" t="s">
        <v>562</v>
      </c>
      <c r="C941" t="s">
        <v>535</v>
      </c>
      <c r="D941" t="s">
        <v>543</v>
      </c>
    </row>
    <row r="942" spans="1:4">
      <c r="A942" s="2" t="s">
        <v>3456</v>
      </c>
      <c r="B942" t="s">
        <v>561</v>
      </c>
      <c r="C942" t="s">
        <v>534</v>
      </c>
      <c r="D942" t="s">
        <v>543</v>
      </c>
    </row>
    <row r="943" spans="1:4">
      <c r="A943" s="2" t="s">
        <v>3457</v>
      </c>
      <c r="B943" t="s">
        <v>561</v>
      </c>
      <c r="C943" t="s">
        <v>534</v>
      </c>
      <c r="D943" t="s">
        <v>543</v>
      </c>
    </row>
    <row r="944" spans="1:4">
      <c r="A944" s="2" t="s">
        <v>3458</v>
      </c>
      <c r="B944" t="s">
        <v>561</v>
      </c>
      <c r="C944" t="s">
        <v>534</v>
      </c>
      <c r="D944" t="s">
        <v>543</v>
      </c>
    </row>
    <row r="945" spans="1:4">
      <c r="A945" s="2" t="s">
        <v>3459</v>
      </c>
      <c r="B945" t="s">
        <v>561</v>
      </c>
      <c r="C945" t="s">
        <v>534</v>
      </c>
      <c r="D945" t="s">
        <v>543</v>
      </c>
    </row>
    <row r="946" spans="1:4">
      <c r="A946" s="2" t="s">
        <v>3460</v>
      </c>
      <c r="B946" t="s">
        <v>561</v>
      </c>
      <c r="C946" t="s">
        <v>534</v>
      </c>
      <c r="D946" t="s">
        <v>543</v>
      </c>
    </row>
    <row r="947" spans="1:4">
      <c r="A947" s="2" t="s">
        <v>3461</v>
      </c>
      <c r="B947" t="s">
        <v>561</v>
      </c>
      <c r="C947" t="s">
        <v>541</v>
      </c>
      <c r="D947" t="s">
        <v>548</v>
      </c>
    </row>
    <row r="948" spans="1:4">
      <c r="A948" s="2" t="s">
        <v>3462</v>
      </c>
      <c r="B948" t="s">
        <v>561</v>
      </c>
      <c r="C948" t="s">
        <v>541</v>
      </c>
      <c r="D948" t="s">
        <v>543</v>
      </c>
    </row>
    <row r="949" spans="1:4">
      <c r="A949" s="2" t="s">
        <v>3463</v>
      </c>
      <c r="B949" t="s">
        <v>561</v>
      </c>
      <c r="C949" t="s">
        <v>541</v>
      </c>
      <c r="D949" t="s">
        <v>543</v>
      </c>
    </row>
    <row r="950" spans="1:4">
      <c r="A950" s="2" t="s">
        <v>3464</v>
      </c>
      <c r="B950" t="s">
        <v>561</v>
      </c>
      <c r="C950" t="s">
        <v>534</v>
      </c>
      <c r="D950" t="s">
        <v>543</v>
      </c>
    </row>
    <row r="951" spans="1:4">
      <c r="A951" s="2" t="s">
        <v>3465</v>
      </c>
      <c r="B951" t="s">
        <v>561</v>
      </c>
      <c r="C951" t="s">
        <v>534</v>
      </c>
      <c r="D951" t="s">
        <v>543</v>
      </c>
    </row>
    <row r="952" spans="1:4">
      <c r="A952" s="2" t="s">
        <v>3466</v>
      </c>
      <c r="B952" t="s">
        <v>561</v>
      </c>
      <c r="C952" t="s">
        <v>534</v>
      </c>
      <c r="D952" t="s">
        <v>543</v>
      </c>
    </row>
    <row r="953" spans="1:4">
      <c r="A953" s="2" t="s">
        <v>3467</v>
      </c>
      <c r="B953" t="s">
        <v>561</v>
      </c>
      <c r="C953" t="s">
        <v>534</v>
      </c>
      <c r="D953" t="s">
        <v>543</v>
      </c>
    </row>
    <row r="954" spans="1:4">
      <c r="A954" s="2" t="s">
        <v>3468</v>
      </c>
      <c r="B954" t="s">
        <v>561</v>
      </c>
      <c r="C954" t="s">
        <v>534</v>
      </c>
      <c r="D954" t="s">
        <v>543</v>
      </c>
    </row>
    <row r="955" spans="1:4">
      <c r="A955" s="2" t="s">
        <v>3469</v>
      </c>
      <c r="B955" t="s">
        <v>561</v>
      </c>
      <c r="C955" t="s">
        <v>534</v>
      </c>
      <c r="D955" t="s">
        <v>543</v>
      </c>
    </row>
    <row r="956" spans="1:4">
      <c r="A956" t="s">
        <v>3470</v>
      </c>
      <c r="B956" t="s">
        <v>561</v>
      </c>
      <c r="C956" t="s">
        <v>534</v>
      </c>
      <c r="D956" t="s">
        <v>543</v>
      </c>
    </row>
    <row r="957" spans="1:4">
      <c r="A957" s="2" t="s">
        <v>3561</v>
      </c>
      <c r="B957" t="s">
        <v>561</v>
      </c>
      <c r="C957" t="s">
        <v>534</v>
      </c>
      <c r="D957" t="s">
        <v>543</v>
      </c>
    </row>
    <row r="958" spans="1:4">
      <c r="A958" s="2" t="s">
        <v>3471</v>
      </c>
      <c r="B958" t="s">
        <v>561</v>
      </c>
      <c r="C958" t="s">
        <v>541</v>
      </c>
      <c r="D958" t="s">
        <v>543</v>
      </c>
    </row>
    <row r="959" spans="1:4">
      <c r="A959" s="2" t="s">
        <v>3472</v>
      </c>
      <c r="B959" t="s">
        <v>561</v>
      </c>
      <c r="C959" t="s">
        <v>541</v>
      </c>
      <c r="D959" t="s">
        <v>545</v>
      </c>
    </row>
    <row r="960" spans="1:4">
      <c r="A960" s="2" t="s">
        <v>3473</v>
      </c>
      <c r="B960" t="s">
        <v>561</v>
      </c>
      <c r="C960" t="s">
        <v>541</v>
      </c>
      <c r="D960" t="s">
        <v>545</v>
      </c>
    </row>
    <row r="961" spans="1:4">
      <c r="A961" s="2" t="s">
        <v>3474</v>
      </c>
      <c r="B961" t="s">
        <v>561</v>
      </c>
      <c r="C961" t="s">
        <v>534</v>
      </c>
      <c r="D961" t="s">
        <v>543</v>
      </c>
    </row>
    <row r="962" spans="1:4">
      <c r="A962" s="2" t="s">
        <v>3475</v>
      </c>
      <c r="B962" t="s">
        <v>561</v>
      </c>
      <c r="C962" t="s">
        <v>538</v>
      </c>
      <c r="D962" t="s">
        <v>543</v>
      </c>
    </row>
    <row r="963" spans="1:4">
      <c r="A963" s="2" t="s">
        <v>1980</v>
      </c>
      <c r="B963" t="s">
        <v>561</v>
      </c>
      <c r="C963" t="s">
        <v>540</v>
      </c>
      <c r="D963" t="s">
        <v>1897</v>
      </c>
    </row>
    <row r="964" spans="1:4">
      <c r="A964" s="2" t="s">
        <v>1981</v>
      </c>
      <c r="B964" t="s">
        <v>561</v>
      </c>
      <c r="C964" t="s">
        <v>540</v>
      </c>
      <c r="D964" t="s">
        <v>1897</v>
      </c>
    </row>
    <row r="965" spans="1:4">
      <c r="A965" s="2" t="s">
        <v>3476</v>
      </c>
      <c r="B965" t="s">
        <v>561</v>
      </c>
      <c r="C965" t="s">
        <v>541</v>
      </c>
      <c r="D965" t="s">
        <v>543</v>
      </c>
    </row>
    <row r="966" spans="1:4">
      <c r="A966" s="2" t="s">
        <v>3477</v>
      </c>
      <c r="B966" t="s">
        <v>561</v>
      </c>
      <c r="C966" t="s">
        <v>541</v>
      </c>
      <c r="D966" t="s">
        <v>543</v>
      </c>
    </row>
    <row r="967" spans="1:4">
      <c r="A967" s="2" t="s">
        <v>3478</v>
      </c>
      <c r="B967" t="s">
        <v>561</v>
      </c>
      <c r="C967" t="s">
        <v>541</v>
      </c>
      <c r="D967" t="s">
        <v>543</v>
      </c>
    </row>
    <row r="968" spans="1:4">
      <c r="A968" s="2" t="s">
        <v>3479</v>
      </c>
      <c r="B968" t="s">
        <v>561</v>
      </c>
      <c r="C968" t="s">
        <v>534</v>
      </c>
      <c r="D968" t="s">
        <v>543</v>
      </c>
    </row>
    <row r="969" spans="1:4">
      <c r="A969" s="2" t="s">
        <v>3480</v>
      </c>
      <c r="B969" t="s">
        <v>561</v>
      </c>
      <c r="C969" t="s">
        <v>534</v>
      </c>
      <c r="D969" t="s">
        <v>543</v>
      </c>
    </row>
    <row r="970" spans="1:4">
      <c r="A970" s="2" t="s">
        <v>3481</v>
      </c>
      <c r="B970" t="s">
        <v>561</v>
      </c>
      <c r="C970" t="s">
        <v>541</v>
      </c>
      <c r="D970" t="s">
        <v>543</v>
      </c>
    </row>
    <row r="971" spans="1:4">
      <c r="A971" t="s">
        <v>3482</v>
      </c>
      <c r="B971" t="s">
        <v>561</v>
      </c>
      <c r="C971" t="s">
        <v>535</v>
      </c>
      <c r="D971" t="s">
        <v>545</v>
      </c>
    </row>
    <row r="972" spans="1:4">
      <c r="A972" s="2" t="s">
        <v>3483</v>
      </c>
      <c r="B972" t="s">
        <v>561</v>
      </c>
      <c r="C972" t="s">
        <v>541</v>
      </c>
      <c r="D972" t="s">
        <v>545</v>
      </c>
    </row>
    <row r="973" spans="1:4">
      <c r="A973" s="2" t="s">
        <v>3484</v>
      </c>
      <c r="B973" t="s">
        <v>561</v>
      </c>
      <c r="C973" t="s">
        <v>541</v>
      </c>
      <c r="D973" t="s">
        <v>545</v>
      </c>
    </row>
    <row r="974" spans="1:4">
      <c r="A974" s="2" t="s">
        <v>3485</v>
      </c>
      <c r="B974" t="s">
        <v>561</v>
      </c>
      <c r="C974" t="s">
        <v>538</v>
      </c>
      <c r="D974" t="s">
        <v>543</v>
      </c>
    </row>
    <row r="975" spans="1:4">
      <c r="A975" s="2" t="s">
        <v>3486</v>
      </c>
      <c r="B975" t="s">
        <v>561</v>
      </c>
      <c r="C975" t="s">
        <v>541</v>
      </c>
      <c r="D975" t="s">
        <v>548</v>
      </c>
    </row>
    <row r="976" spans="1:4">
      <c r="A976" s="2" t="s">
        <v>3487</v>
      </c>
      <c r="B976" t="s">
        <v>561</v>
      </c>
      <c r="C976" t="s">
        <v>541</v>
      </c>
      <c r="D976" t="s">
        <v>548</v>
      </c>
    </row>
    <row r="977" spans="1:4">
      <c r="A977" s="2" t="s">
        <v>3488</v>
      </c>
      <c r="B977" t="s">
        <v>561</v>
      </c>
      <c r="C977" t="s">
        <v>534</v>
      </c>
      <c r="D977" t="s">
        <v>543</v>
      </c>
    </row>
    <row r="978" spans="1:4">
      <c r="A978" s="2" t="s">
        <v>3489</v>
      </c>
      <c r="B978" t="s">
        <v>563</v>
      </c>
      <c r="C978" t="s">
        <v>538</v>
      </c>
      <c r="D978" t="s">
        <v>547</v>
      </c>
    </row>
    <row r="979" spans="1:4">
      <c r="A979" s="2" t="s">
        <v>3490</v>
      </c>
      <c r="B979" t="s">
        <v>561</v>
      </c>
      <c r="C979" t="s">
        <v>534</v>
      </c>
      <c r="D979" t="s">
        <v>543</v>
      </c>
    </row>
    <row r="980" spans="1:4">
      <c r="A980" s="2" t="s">
        <v>3491</v>
      </c>
      <c r="B980" t="s">
        <v>561</v>
      </c>
      <c r="C980" t="s">
        <v>538</v>
      </c>
      <c r="D980" t="s">
        <v>543</v>
      </c>
    </row>
    <row r="981" spans="1:4">
      <c r="A981" s="2" t="s">
        <v>3492</v>
      </c>
      <c r="B981" t="s">
        <v>561</v>
      </c>
      <c r="C981" t="s">
        <v>534</v>
      </c>
      <c r="D981" t="s">
        <v>543</v>
      </c>
    </row>
    <row r="982" spans="1:4">
      <c r="A982" s="2" t="s">
        <v>3493</v>
      </c>
      <c r="B982" t="s">
        <v>561</v>
      </c>
      <c r="C982" t="s">
        <v>534</v>
      </c>
      <c r="D982" t="s">
        <v>543</v>
      </c>
    </row>
    <row r="983" spans="1:4">
      <c r="A983" s="2" t="s">
        <v>3494</v>
      </c>
      <c r="B983" t="s">
        <v>561</v>
      </c>
      <c r="C983" t="s">
        <v>534</v>
      </c>
      <c r="D983" t="s">
        <v>543</v>
      </c>
    </row>
    <row r="984" spans="1:4">
      <c r="A984" s="2" t="s">
        <v>3495</v>
      </c>
      <c r="B984" t="s">
        <v>561</v>
      </c>
      <c r="C984" t="s">
        <v>534</v>
      </c>
      <c r="D984" t="s">
        <v>543</v>
      </c>
    </row>
    <row r="985" spans="1:4">
      <c r="A985" s="2" t="s">
        <v>3496</v>
      </c>
      <c r="B985" t="s">
        <v>561</v>
      </c>
      <c r="C985" t="s">
        <v>538</v>
      </c>
      <c r="D985" t="s">
        <v>547</v>
      </c>
    </row>
    <row r="986" spans="1:4">
      <c r="A986" s="2" t="s">
        <v>3497</v>
      </c>
      <c r="B986" t="s">
        <v>561</v>
      </c>
      <c r="C986" t="s">
        <v>534</v>
      </c>
      <c r="D986" t="s">
        <v>543</v>
      </c>
    </row>
    <row r="987" spans="1:4">
      <c r="A987" s="2" t="s">
        <v>3498</v>
      </c>
      <c r="B987" t="s">
        <v>561</v>
      </c>
      <c r="C987" t="s">
        <v>538</v>
      </c>
      <c r="D987" t="s">
        <v>547</v>
      </c>
    </row>
    <row r="988" spans="1:4">
      <c r="A988" s="2" t="s">
        <v>3499</v>
      </c>
      <c r="B988" t="s">
        <v>561</v>
      </c>
      <c r="C988" t="s">
        <v>534</v>
      </c>
      <c r="D988" t="s">
        <v>543</v>
      </c>
    </row>
    <row r="989" spans="1:4">
      <c r="A989" s="2" t="s">
        <v>3500</v>
      </c>
      <c r="B989" t="s">
        <v>561</v>
      </c>
      <c r="C989" t="s">
        <v>541</v>
      </c>
      <c r="D989" t="s">
        <v>547</v>
      </c>
    </row>
    <row r="990" spans="1:4">
      <c r="A990" s="2" t="s">
        <v>3501</v>
      </c>
      <c r="B990" t="s">
        <v>561</v>
      </c>
      <c r="C990" t="s">
        <v>538</v>
      </c>
      <c r="D990" t="s">
        <v>549</v>
      </c>
    </row>
    <row r="991" spans="1:4">
      <c r="A991" s="2" t="s">
        <v>3502</v>
      </c>
      <c r="B991" t="s">
        <v>561</v>
      </c>
      <c r="C991" t="s">
        <v>538</v>
      </c>
      <c r="D991" t="s">
        <v>549</v>
      </c>
    </row>
    <row r="992" spans="1:4">
      <c r="A992" s="2" t="s">
        <v>3503</v>
      </c>
      <c r="B992" t="s">
        <v>561</v>
      </c>
      <c r="C992" t="s">
        <v>533</v>
      </c>
      <c r="D992" t="s">
        <v>545</v>
      </c>
    </row>
    <row r="993" spans="1:4">
      <c r="A993" s="2" t="s">
        <v>3504</v>
      </c>
      <c r="B993" t="s">
        <v>561</v>
      </c>
      <c r="C993" t="s">
        <v>534</v>
      </c>
      <c r="D993" t="s">
        <v>543</v>
      </c>
    </row>
    <row r="994" spans="1:4">
      <c r="A994" s="2" t="s">
        <v>3505</v>
      </c>
      <c r="B994" t="s">
        <v>561</v>
      </c>
      <c r="C994" t="s">
        <v>538</v>
      </c>
      <c r="D994" t="s">
        <v>546</v>
      </c>
    </row>
    <row r="995" spans="1:4">
      <c r="A995" t="s">
        <v>3506</v>
      </c>
      <c r="B995" t="s">
        <v>561</v>
      </c>
      <c r="C995" t="s">
        <v>534</v>
      </c>
      <c r="D995" t="s">
        <v>543</v>
      </c>
    </row>
    <row r="996" spans="1:4">
      <c r="A996" s="2" t="s">
        <v>3507</v>
      </c>
      <c r="B996" t="s">
        <v>561</v>
      </c>
      <c r="C996" t="s">
        <v>534</v>
      </c>
      <c r="D996" t="s">
        <v>543</v>
      </c>
    </row>
    <row r="997" spans="1:4">
      <c r="A997" s="2" t="s">
        <v>3508</v>
      </c>
      <c r="B997" t="s">
        <v>561</v>
      </c>
      <c r="C997" t="s">
        <v>534</v>
      </c>
      <c r="D997" t="s">
        <v>543</v>
      </c>
    </row>
    <row r="998" spans="1:4">
      <c r="A998" s="2" t="s">
        <v>3509</v>
      </c>
      <c r="B998" t="s">
        <v>561</v>
      </c>
      <c r="C998" t="s">
        <v>534</v>
      </c>
      <c r="D998" t="s">
        <v>543</v>
      </c>
    </row>
    <row r="999" spans="1:4">
      <c r="A999" s="2" t="s">
        <v>3510</v>
      </c>
      <c r="B999" t="s">
        <v>561</v>
      </c>
      <c r="C999" t="s">
        <v>534</v>
      </c>
      <c r="D999" t="s">
        <v>543</v>
      </c>
    </row>
    <row r="1000" spans="1:4">
      <c r="A1000" s="2" t="s">
        <v>3511</v>
      </c>
      <c r="B1000" t="s">
        <v>561</v>
      </c>
      <c r="C1000" t="s">
        <v>534</v>
      </c>
      <c r="D1000" t="s">
        <v>543</v>
      </c>
    </row>
    <row r="1001" spans="1:4">
      <c r="A1001" s="2" t="s">
        <v>3512</v>
      </c>
      <c r="B1001" t="s">
        <v>561</v>
      </c>
      <c r="C1001" t="s">
        <v>538</v>
      </c>
      <c r="D1001" t="s">
        <v>546</v>
      </c>
    </row>
    <row r="1002" spans="1:4">
      <c r="A1002" s="2" t="s">
        <v>3513</v>
      </c>
      <c r="B1002" t="s">
        <v>562</v>
      </c>
      <c r="C1002" t="s">
        <v>533</v>
      </c>
      <c r="D1002" t="s">
        <v>544</v>
      </c>
    </row>
    <row r="1003" spans="1:4">
      <c r="A1003" s="2" t="s">
        <v>3514</v>
      </c>
      <c r="B1003" t="s">
        <v>561</v>
      </c>
      <c r="C1003" t="s">
        <v>534</v>
      </c>
      <c r="D1003" t="s">
        <v>543</v>
      </c>
    </row>
    <row r="1004" spans="1:4">
      <c r="A1004" s="2" t="s">
        <v>3515</v>
      </c>
      <c r="B1004" t="s">
        <v>561</v>
      </c>
      <c r="C1004" t="s">
        <v>534</v>
      </c>
      <c r="D1004" t="s">
        <v>543</v>
      </c>
    </row>
    <row r="1005" spans="1:4">
      <c r="A1005" s="2" t="s">
        <v>3516</v>
      </c>
      <c r="B1005" t="s">
        <v>561</v>
      </c>
      <c r="C1005" t="s">
        <v>534</v>
      </c>
      <c r="D1005" t="s">
        <v>543</v>
      </c>
    </row>
    <row r="1006" spans="1:4">
      <c r="A1006" s="2" t="s">
        <v>3517</v>
      </c>
      <c r="B1006" t="s">
        <v>561</v>
      </c>
      <c r="C1006" t="s">
        <v>534</v>
      </c>
      <c r="D1006" t="s">
        <v>543</v>
      </c>
    </row>
    <row r="1007" spans="1:4">
      <c r="A1007" s="2" t="s">
        <v>3518</v>
      </c>
      <c r="B1007" t="s">
        <v>561</v>
      </c>
      <c r="C1007" t="s">
        <v>534</v>
      </c>
      <c r="D1007" t="s">
        <v>543</v>
      </c>
    </row>
    <row r="1008" spans="1:4">
      <c r="A1008" s="2" t="s">
        <v>3519</v>
      </c>
      <c r="B1008" t="s">
        <v>561</v>
      </c>
      <c r="C1008" t="s">
        <v>534</v>
      </c>
      <c r="D1008" t="s">
        <v>543</v>
      </c>
    </row>
    <row r="1009" spans="1:4">
      <c r="A1009" s="2" t="s">
        <v>3520</v>
      </c>
      <c r="B1009" t="s">
        <v>561</v>
      </c>
      <c r="C1009" t="s">
        <v>534</v>
      </c>
      <c r="D1009" t="s">
        <v>543</v>
      </c>
    </row>
    <row r="1010" spans="1:4">
      <c r="A1010" s="2" t="s">
        <v>3521</v>
      </c>
      <c r="B1010" t="s">
        <v>561</v>
      </c>
      <c r="C1010" t="s">
        <v>534</v>
      </c>
      <c r="D1010" t="s">
        <v>543</v>
      </c>
    </row>
    <row r="1011" spans="1:4">
      <c r="A1011" t="s">
        <v>3571</v>
      </c>
      <c r="B1011" t="s">
        <v>561</v>
      </c>
      <c r="C1011" t="s">
        <v>534</v>
      </c>
      <c r="D1011" t="s">
        <v>543</v>
      </c>
    </row>
    <row r="1012" spans="1:4">
      <c r="A1012" s="2" t="s">
        <v>3563</v>
      </c>
      <c r="B1012" t="s">
        <v>561</v>
      </c>
      <c r="C1012" t="s">
        <v>534</v>
      </c>
      <c r="D1012" t="s">
        <v>543</v>
      </c>
    </row>
    <row r="1013" spans="1:4">
      <c r="A1013" s="2" t="s">
        <v>3575</v>
      </c>
      <c r="B1013" t="s">
        <v>561</v>
      </c>
      <c r="C1013" t="s">
        <v>534</v>
      </c>
      <c r="D1013" t="s">
        <v>543</v>
      </c>
    </row>
    <row r="1014" spans="1:4">
      <c r="A1014" s="2" t="s">
        <v>3578</v>
      </c>
      <c r="B1014" t="s">
        <v>561</v>
      </c>
      <c r="C1014" t="s">
        <v>534</v>
      </c>
      <c r="D1014" t="s">
        <v>543</v>
      </c>
    </row>
    <row r="1015" spans="1:4">
      <c r="A1015" t="s">
        <v>3583</v>
      </c>
      <c r="B1015" t="s">
        <v>561</v>
      </c>
      <c r="C1015" t="s">
        <v>534</v>
      </c>
      <c r="D1015" t="s">
        <v>543</v>
      </c>
    </row>
    <row r="1016" spans="1:4">
      <c r="A1016" s="2" t="s">
        <v>3576</v>
      </c>
      <c r="B1016" t="s">
        <v>561</v>
      </c>
      <c r="C1016" t="s">
        <v>534</v>
      </c>
      <c r="D1016" t="s">
        <v>543</v>
      </c>
    </row>
    <row r="1017" spans="1:4">
      <c r="A1017" s="2" t="s">
        <v>3586</v>
      </c>
      <c r="B1017" t="s">
        <v>561</v>
      </c>
      <c r="C1017" t="s">
        <v>534</v>
      </c>
      <c r="D1017" t="s">
        <v>543</v>
      </c>
    </row>
    <row r="1018" spans="1:4">
      <c r="A1018" s="2" t="s">
        <v>3627</v>
      </c>
      <c r="B1018" t="s">
        <v>561</v>
      </c>
      <c r="C1018" t="s">
        <v>541</v>
      </c>
      <c r="D1018" t="s">
        <v>547</v>
      </c>
    </row>
    <row r="1019" spans="1:4">
      <c r="A1019" s="2" t="s">
        <v>3644</v>
      </c>
      <c r="B1019" t="s">
        <v>561</v>
      </c>
      <c r="C1019" t="s">
        <v>538</v>
      </c>
      <c r="D1019" t="s">
        <v>545</v>
      </c>
    </row>
    <row r="1020" spans="1:4">
      <c r="A1020" s="2" t="s">
        <v>3647</v>
      </c>
      <c r="B1020" t="s">
        <v>561</v>
      </c>
      <c r="C1020" t="s">
        <v>541</v>
      </c>
      <c r="D1020" t="s">
        <v>545</v>
      </c>
    </row>
    <row r="1021" spans="1:4">
      <c r="A1021" s="2" t="s">
        <v>3657</v>
      </c>
      <c r="B1021" t="s">
        <v>561</v>
      </c>
      <c r="C1021" t="s">
        <v>540</v>
      </c>
      <c r="D1021" t="s">
        <v>543</v>
      </c>
    </row>
    <row r="1022" spans="1:4">
      <c r="A1022" s="2" t="s">
        <v>3662</v>
      </c>
      <c r="B1022" t="s">
        <v>561</v>
      </c>
      <c r="C1022" t="s">
        <v>540</v>
      </c>
      <c r="D1022" t="s">
        <v>543</v>
      </c>
    </row>
    <row r="1023" spans="1:4">
      <c r="A1023" s="2" t="s">
        <v>3661</v>
      </c>
      <c r="B1023" t="s">
        <v>561</v>
      </c>
      <c r="C1023" t="s">
        <v>540</v>
      </c>
      <c r="D1023" t="s">
        <v>543</v>
      </c>
    </row>
    <row r="1024" spans="1:4">
      <c r="A1024" s="2" t="s">
        <v>3668</v>
      </c>
      <c r="B1024" t="s">
        <v>561</v>
      </c>
      <c r="C1024" t="s">
        <v>540</v>
      </c>
      <c r="D1024" t="s">
        <v>543</v>
      </c>
    </row>
    <row r="1025" spans="1:4">
      <c r="A1025" s="2" t="s">
        <v>3670</v>
      </c>
      <c r="B1025" t="s">
        <v>561</v>
      </c>
      <c r="C1025" t="s">
        <v>534</v>
      </c>
      <c r="D1025" t="s">
        <v>543</v>
      </c>
    </row>
    <row r="1026" spans="1:4">
      <c r="A1026" s="2" t="s">
        <v>3673</v>
      </c>
      <c r="B1026" t="s">
        <v>561</v>
      </c>
      <c r="C1026" t="s">
        <v>535</v>
      </c>
      <c r="D1026" t="s">
        <v>546</v>
      </c>
    </row>
    <row r="1027" spans="1:4">
      <c r="A1027" s="2" t="s">
        <v>3678</v>
      </c>
      <c r="B1027" t="s">
        <v>561</v>
      </c>
      <c r="C1027" t="s">
        <v>538</v>
      </c>
      <c r="D1027" t="s">
        <v>543</v>
      </c>
    </row>
    <row r="1028" spans="1:4">
      <c r="A1028" s="2" t="s">
        <v>3679</v>
      </c>
      <c r="B1028" t="s">
        <v>561</v>
      </c>
      <c r="C1028" t="s">
        <v>538</v>
      </c>
      <c r="D1028" t="s">
        <v>543</v>
      </c>
    </row>
    <row r="1029" spans="1:4">
      <c r="A1029" s="2" t="s">
        <v>3683</v>
      </c>
      <c r="B1029" t="s">
        <v>561</v>
      </c>
      <c r="C1029" t="s">
        <v>534</v>
      </c>
      <c r="D1029" t="s">
        <v>543</v>
      </c>
    </row>
    <row r="1030" spans="1:4">
      <c r="A1030" s="2" t="s">
        <v>3685</v>
      </c>
      <c r="B1030" t="s">
        <v>561</v>
      </c>
      <c r="C1030" t="s">
        <v>540</v>
      </c>
      <c r="D1030" t="s">
        <v>3653</v>
      </c>
    </row>
    <row r="1031" spans="1:4">
      <c r="A1031" s="2" t="s">
        <v>3690</v>
      </c>
      <c r="B1031" t="s">
        <v>561</v>
      </c>
      <c r="C1031" t="s">
        <v>538</v>
      </c>
      <c r="D1031" t="s">
        <v>543</v>
      </c>
    </row>
    <row r="1032" spans="1:4">
      <c r="A1032" s="2" t="s">
        <v>3691</v>
      </c>
      <c r="B1032" t="s">
        <v>561</v>
      </c>
      <c r="C1032" t="s">
        <v>538</v>
      </c>
      <c r="D1032" t="s">
        <v>543</v>
      </c>
    </row>
    <row r="1033" spans="1:4">
      <c r="A1033" s="2" t="s">
        <v>3693</v>
      </c>
      <c r="B1033" t="s">
        <v>561</v>
      </c>
      <c r="C1033" t="s">
        <v>540</v>
      </c>
      <c r="D1033" t="s">
        <v>543</v>
      </c>
    </row>
    <row r="1034" spans="1:4">
      <c r="A1034" s="2" t="s">
        <v>3692</v>
      </c>
      <c r="B1034" t="s">
        <v>561</v>
      </c>
      <c r="C1034" t="s">
        <v>540</v>
      </c>
      <c r="D1034" t="s">
        <v>543</v>
      </c>
    </row>
    <row r="1035" spans="1:4">
      <c r="A1035" s="2" t="s">
        <v>3699</v>
      </c>
      <c r="B1035" t="s">
        <v>561</v>
      </c>
      <c r="C1035" t="s">
        <v>540</v>
      </c>
      <c r="D1035" t="s">
        <v>543</v>
      </c>
    </row>
    <row r="1036" spans="1:4">
      <c r="A1036" s="2" t="s">
        <v>3701</v>
      </c>
      <c r="B1036" t="s">
        <v>561</v>
      </c>
      <c r="C1036" t="s">
        <v>541</v>
      </c>
      <c r="D1036" t="s">
        <v>548</v>
      </c>
    </row>
    <row r="1037" spans="1:4">
      <c r="A1037" s="2" t="s">
        <v>3702</v>
      </c>
      <c r="B1037" t="s">
        <v>561</v>
      </c>
      <c r="C1037" t="s">
        <v>536</v>
      </c>
      <c r="D1037" t="s">
        <v>547</v>
      </c>
    </row>
    <row r="1038" spans="1:4">
      <c r="A1038" s="2" t="s">
        <v>3703</v>
      </c>
      <c r="B1038" t="s">
        <v>561</v>
      </c>
      <c r="C1038" t="s">
        <v>541</v>
      </c>
      <c r="D1038" t="s">
        <v>548</v>
      </c>
    </row>
    <row r="1039" spans="1:4">
      <c r="B1039" t="s">
        <v>561</v>
      </c>
      <c r="C1039" t="s">
        <v>534</v>
      </c>
      <c r="D1039" t="s">
        <v>543</v>
      </c>
    </row>
    <row r="1040" spans="1:4">
      <c r="B1040" t="s">
        <v>561</v>
      </c>
      <c r="C1040" t="s">
        <v>534</v>
      </c>
      <c r="D1040" t="s">
        <v>543</v>
      </c>
    </row>
    <row r="1041" spans="2:4">
      <c r="B1041" t="s">
        <v>561</v>
      </c>
      <c r="C1041" t="s">
        <v>534</v>
      </c>
      <c r="D1041" t="s">
        <v>543</v>
      </c>
    </row>
    <row r="1042" spans="2:4">
      <c r="B1042" t="s">
        <v>561</v>
      </c>
      <c r="C1042" t="s">
        <v>534</v>
      </c>
      <c r="D1042" t="s">
        <v>543</v>
      </c>
    </row>
    <row r="1043" spans="2:4">
      <c r="B1043" t="s">
        <v>561</v>
      </c>
      <c r="C1043" t="s">
        <v>534</v>
      </c>
      <c r="D1043" t="s">
        <v>543</v>
      </c>
    </row>
    <row r="1044" spans="2:4">
      <c r="B1044" t="s">
        <v>561</v>
      </c>
      <c r="C1044" t="s">
        <v>534</v>
      </c>
      <c r="D1044" t="s">
        <v>543</v>
      </c>
    </row>
    <row r="1045" spans="2:4">
      <c r="B1045" t="s">
        <v>561</v>
      </c>
      <c r="C1045" t="s">
        <v>534</v>
      </c>
      <c r="D1045" t="s">
        <v>543</v>
      </c>
    </row>
    <row r="1046" spans="2:4">
      <c r="B1046" t="s">
        <v>561</v>
      </c>
      <c r="C1046" t="s">
        <v>534</v>
      </c>
      <c r="D1046" t="s">
        <v>543</v>
      </c>
    </row>
    <row r="1047" spans="2:4">
      <c r="B1047" t="s">
        <v>561</v>
      </c>
      <c r="C1047" t="s">
        <v>534</v>
      </c>
      <c r="D1047" t="s">
        <v>543</v>
      </c>
    </row>
    <row r="1048" spans="2:4">
      <c r="B1048" t="s">
        <v>561</v>
      </c>
      <c r="C1048" t="s">
        <v>534</v>
      </c>
      <c r="D1048" t="s">
        <v>543</v>
      </c>
    </row>
    <row r="1049" spans="2:4">
      <c r="B1049" t="s">
        <v>561</v>
      </c>
      <c r="C1049" t="s">
        <v>534</v>
      </c>
      <c r="D1049" t="s">
        <v>543</v>
      </c>
    </row>
    <row r="1050" spans="2:4">
      <c r="B1050" t="s">
        <v>561</v>
      </c>
      <c r="C1050" t="s">
        <v>534</v>
      </c>
      <c r="D1050" t="s">
        <v>543</v>
      </c>
    </row>
    <row r="1051" spans="2:4">
      <c r="B1051" t="s">
        <v>561</v>
      </c>
      <c r="C1051" t="s">
        <v>534</v>
      </c>
      <c r="D1051" t="s">
        <v>543</v>
      </c>
    </row>
    <row r="1052" spans="2:4">
      <c r="B1052" t="s">
        <v>561</v>
      </c>
      <c r="C1052" t="s">
        <v>534</v>
      </c>
      <c r="D1052" t="s">
        <v>543</v>
      </c>
    </row>
    <row r="1053" spans="2:4">
      <c r="B1053" t="s">
        <v>561</v>
      </c>
      <c r="C1053" t="s">
        <v>534</v>
      </c>
      <c r="D1053" t="s">
        <v>543</v>
      </c>
    </row>
    <row r="1054" spans="2:4">
      <c r="B1054" t="s">
        <v>561</v>
      </c>
      <c r="C1054" t="s">
        <v>534</v>
      </c>
      <c r="D1054" t="s">
        <v>543</v>
      </c>
    </row>
    <row r="1055" spans="2:4">
      <c r="B1055" t="s">
        <v>561</v>
      </c>
      <c r="C1055" t="s">
        <v>534</v>
      </c>
      <c r="D1055" t="s">
        <v>543</v>
      </c>
    </row>
    <row r="1056" spans="2:4">
      <c r="B1056" t="s">
        <v>561</v>
      </c>
      <c r="C1056" t="s">
        <v>534</v>
      </c>
      <c r="D1056" t="s">
        <v>543</v>
      </c>
    </row>
    <row r="1057" spans="2:4">
      <c r="B1057" t="s">
        <v>561</v>
      </c>
      <c r="C1057" t="s">
        <v>534</v>
      </c>
      <c r="D1057" t="s">
        <v>543</v>
      </c>
    </row>
    <row r="1058" spans="2:4">
      <c r="B1058" t="s">
        <v>561</v>
      </c>
      <c r="C1058" t="s">
        <v>534</v>
      </c>
      <c r="D1058" t="s">
        <v>543</v>
      </c>
    </row>
    <row r="1059" spans="2:4">
      <c r="B1059" t="s">
        <v>561</v>
      </c>
      <c r="C1059" t="s">
        <v>534</v>
      </c>
      <c r="D1059" t="s">
        <v>543</v>
      </c>
    </row>
    <row r="1060" spans="2:4">
      <c r="B1060" t="s">
        <v>561</v>
      </c>
      <c r="C1060" t="s">
        <v>534</v>
      </c>
      <c r="D1060" t="s">
        <v>543</v>
      </c>
    </row>
    <row r="1061" spans="2:4">
      <c r="B1061" t="s">
        <v>561</v>
      </c>
      <c r="C1061" t="s">
        <v>534</v>
      </c>
      <c r="D1061" t="s">
        <v>543</v>
      </c>
    </row>
    <row r="1062" spans="2:4">
      <c r="B1062" t="s">
        <v>561</v>
      </c>
      <c r="C1062" t="s">
        <v>534</v>
      </c>
      <c r="D1062" t="s">
        <v>543</v>
      </c>
    </row>
    <row r="1063" spans="2:4">
      <c r="B1063" t="s">
        <v>561</v>
      </c>
      <c r="C1063" t="s">
        <v>534</v>
      </c>
      <c r="D1063" t="s">
        <v>543</v>
      </c>
    </row>
    <row r="1064" spans="2:4">
      <c r="B1064" t="s">
        <v>561</v>
      </c>
      <c r="C1064" t="s">
        <v>534</v>
      </c>
      <c r="D1064" t="s">
        <v>543</v>
      </c>
    </row>
    <row r="1065" spans="2:4">
      <c r="B1065" t="s">
        <v>561</v>
      </c>
      <c r="C1065" t="s">
        <v>534</v>
      </c>
      <c r="D1065" t="s">
        <v>543</v>
      </c>
    </row>
    <row r="1066" spans="2:4">
      <c r="B1066" t="s">
        <v>561</v>
      </c>
      <c r="C1066" t="s">
        <v>534</v>
      </c>
      <c r="D1066" t="s">
        <v>543</v>
      </c>
    </row>
    <row r="1067" spans="2:4">
      <c r="B1067" t="s">
        <v>561</v>
      </c>
      <c r="C1067" t="s">
        <v>534</v>
      </c>
      <c r="D1067" t="s">
        <v>543</v>
      </c>
    </row>
    <row r="1068" spans="2:4">
      <c r="B1068" t="s">
        <v>561</v>
      </c>
      <c r="C1068" t="s">
        <v>534</v>
      </c>
      <c r="D1068" t="s">
        <v>543</v>
      </c>
    </row>
    <row r="1069" spans="2:4">
      <c r="B1069" t="s">
        <v>561</v>
      </c>
      <c r="C1069" t="s">
        <v>534</v>
      </c>
      <c r="D1069" t="s">
        <v>543</v>
      </c>
    </row>
    <row r="1070" spans="2:4">
      <c r="B1070" t="s">
        <v>561</v>
      </c>
      <c r="C1070" t="s">
        <v>534</v>
      </c>
      <c r="D1070" t="s">
        <v>543</v>
      </c>
    </row>
    <row r="1071" spans="2:4">
      <c r="B1071" t="s">
        <v>561</v>
      </c>
      <c r="C1071" t="s">
        <v>534</v>
      </c>
      <c r="D1071" t="s">
        <v>543</v>
      </c>
    </row>
    <row r="1072" spans="2:4">
      <c r="B1072" t="s">
        <v>561</v>
      </c>
      <c r="C1072" t="s">
        <v>534</v>
      </c>
      <c r="D1072" t="s">
        <v>543</v>
      </c>
    </row>
    <row r="1073" spans="2:4">
      <c r="B1073" t="s">
        <v>561</v>
      </c>
      <c r="C1073" t="s">
        <v>534</v>
      </c>
      <c r="D1073" t="s">
        <v>543</v>
      </c>
    </row>
    <row r="1074" spans="2:4">
      <c r="B1074" t="s">
        <v>561</v>
      </c>
      <c r="C1074" t="s">
        <v>534</v>
      </c>
      <c r="D1074" t="s">
        <v>543</v>
      </c>
    </row>
    <row r="1075" spans="2:4">
      <c r="B1075" t="s">
        <v>561</v>
      </c>
      <c r="C1075" t="s">
        <v>534</v>
      </c>
      <c r="D1075" t="s">
        <v>543</v>
      </c>
    </row>
    <row r="1076" spans="2:4">
      <c r="B1076" t="s">
        <v>561</v>
      </c>
      <c r="C1076" t="s">
        <v>534</v>
      </c>
      <c r="D1076" t="s">
        <v>543</v>
      </c>
    </row>
    <row r="1077" spans="2:4">
      <c r="B1077" t="s">
        <v>561</v>
      </c>
      <c r="C1077" t="s">
        <v>534</v>
      </c>
      <c r="D1077" t="s">
        <v>543</v>
      </c>
    </row>
    <row r="1078" spans="2:4">
      <c r="B1078" t="s">
        <v>561</v>
      </c>
      <c r="C1078" t="s">
        <v>534</v>
      </c>
      <c r="D1078" t="s">
        <v>543</v>
      </c>
    </row>
    <row r="1079" spans="2:4">
      <c r="B1079" t="s">
        <v>561</v>
      </c>
      <c r="C1079" t="s">
        <v>534</v>
      </c>
      <c r="D1079" t="s">
        <v>543</v>
      </c>
    </row>
    <row r="1080" spans="2:4">
      <c r="B1080" t="s">
        <v>561</v>
      </c>
      <c r="C1080" t="s">
        <v>534</v>
      </c>
      <c r="D1080" t="s">
        <v>543</v>
      </c>
    </row>
    <row r="1081" spans="2:4">
      <c r="B1081" t="s">
        <v>561</v>
      </c>
      <c r="C1081" t="s">
        <v>534</v>
      </c>
      <c r="D1081" t="s">
        <v>543</v>
      </c>
    </row>
    <row r="1082" spans="2:4">
      <c r="B1082" t="s">
        <v>561</v>
      </c>
      <c r="C1082" t="s">
        <v>534</v>
      </c>
      <c r="D1082" t="s">
        <v>543</v>
      </c>
    </row>
    <row r="1083" spans="2:4">
      <c r="B1083" t="s">
        <v>561</v>
      </c>
      <c r="C1083" t="s">
        <v>534</v>
      </c>
      <c r="D1083" t="s">
        <v>543</v>
      </c>
    </row>
    <row r="1084" spans="2:4">
      <c r="B1084" t="s">
        <v>561</v>
      </c>
      <c r="C1084" t="s">
        <v>534</v>
      </c>
      <c r="D1084" t="s">
        <v>543</v>
      </c>
    </row>
    <row r="1085" spans="2:4">
      <c r="B1085" t="s">
        <v>561</v>
      </c>
      <c r="C1085" t="s">
        <v>534</v>
      </c>
      <c r="D1085" t="s">
        <v>543</v>
      </c>
    </row>
    <row r="1086" spans="2:4">
      <c r="B1086" t="s">
        <v>561</v>
      </c>
      <c r="C1086" t="s">
        <v>534</v>
      </c>
      <c r="D1086" t="s">
        <v>543</v>
      </c>
    </row>
    <row r="1087" spans="2:4">
      <c r="B1087" t="s">
        <v>561</v>
      </c>
      <c r="C1087" t="s">
        <v>534</v>
      </c>
      <c r="D1087" t="s">
        <v>543</v>
      </c>
    </row>
    <row r="1088" spans="2:4">
      <c r="B1088" t="s">
        <v>561</v>
      </c>
      <c r="C1088" t="s">
        <v>534</v>
      </c>
      <c r="D1088" t="s">
        <v>543</v>
      </c>
    </row>
    <row r="1089" spans="2:4">
      <c r="B1089" t="s">
        <v>561</v>
      </c>
      <c r="C1089" t="s">
        <v>534</v>
      </c>
      <c r="D1089" t="s">
        <v>543</v>
      </c>
    </row>
    <row r="1090" spans="2:4">
      <c r="B1090" t="s">
        <v>561</v>
      </c>
      <c r="C1090" t="s">
        <v>534</v>
      </c>
      <c r="D1090" t="s">
        <v>543</v>
      </c>
    </row>
    <row r="1091" spans="2:4">
      <c r="B1091" t="s">
        <v>561</v>
      </c>
      <c r="C1091" t="s">
        <v>534</v>
      </c>
      <c r="D1091" t="s">
        <v>543</v>
      </c>
    </row>
    <row r="1092" spans="2:4">
      <c r="B1092" t="s">
        <v>561</v>
      </c>
      <c r="C1092" t="s">
        <v>534</v>
      </c>
      <c r="D1092" t="s">
        <v>543</v>
      </c>
    </row>
    <row r="1093" spans="2:4">
      <c r="B1093" t="s">
        <v>561</v>
      </c>
      <c r="C1093" t="s">
        <v>534</v>
      </c>
      <c r="D1093" t="s">
        <v>543</v>
      </c>
    </row>
    <row r="1094" spans="2:4">
      <c r="B1094" t="s">
        <v>561</v>
      </c>
      <c r="C1094" t="s">
        <v>534</v>
      </c>
      <c r="D1094" t="s">
        <v>543</v>
      </c>
    </row>
    <row r="1095" spans="2:4">
      <c r="B1095" t="s">
        <v>561</v>
      </c>
      <c r="C1095" t="s">
        <v>534</v>
      </c>
      <c r="D1095" t="s">
        <v>543</v>
      </c>
    </row>
    <row r="1096" spans="2:4">
      <c r="B1096" t="s">
        <v>561</v>
      </c>
      <c r="C1096" t="s">
        <v>534</v>
      </c>
      <c r="D1096" t="s">
        <v>543</v>
      </c>
    </row>
    <row r="1097" spans="2:4">
      <c r="B1097" t="s">
        <v>561</v>
      </c>
      <c r="C1097" t="s">
        <v>534</v>
      </c>
      <c r="D1097" t="s">
        <v>543</v>
      </c>
    </row>
    <row r="1098" spans="2:4">
      <c r="B1098" t="s">
        <v>561</v>
      </c>
      <c r="C1098" t="s">
        <v>534</v>
      </c>
      <c r="D1098" t="s">
        <v>543</v>
      </c>
    </row>
    <row r="1099" spans="2:4">
      <c r="B1099" t="s">
        <v>561</v>
      </c>
      <c r="C1099" t="s">
        <v>534</v>
      </c>
      <c r="D1099" t="s">
        <v>543</v>
      </c>
    </row>
    <row r="1100" spans="2:4">
      <c r="B1100" t="s">
        <v>561</v>
      </c>
      <c r="C1100" t="s">
        <v>534</v>
      </c>
      <c r="D1100" t="s">
        <v>543</v>
      </c>
    </row>
    <row r="1101" spans="2:4">
      <c r="B1101" t="s">
        <v>561</v>
      </c>
      <c r="C1101" t="s">
        <v>534</v>
      </c>
      <c r="D1101" t="s">
        <v>543</v>
      </c>
    </row>
    <row r="1102" spans="2:4">
      <c r="B1102" t="s">
        <v>561</v>
      </c>
      <c r="C1102" t="s">
        <v>534</v>
      </c>
      <c r="D1102" t="s">
        <v>543</v>
      </c>
    </row>
    <row r="1103" spans="2:4">
      <c r="B1103" t="s">
        <v>561</v>
      </c>
      <c r="C1103" t="s">
        <v>534</v>
      </c>
      <c r="D1103" t="s">
        <v>543</v>
      </c>
    </row>
    <row r="1104" spans="2:4">
      <c r="B1104" t="s">
        <v>561</v>
      </c>
      <c r="C1104" t="s">
        <v>534</v>
      </c>
      <c r="D1104" t="s">
        <v>543</v>
      </c>
    </row>
    <row r="1105" spans="2:4">
      <c r="B1105" t="s">
        <v>561</v>
      </c>
      <c r="C1105" t="s">
        <v>534</v>
      </c>
      <c r="D1105" t="s">
        <v>543</v>
      </c>
    </row>
    <row r="1106" spans="2:4">
      <c r="B1106" t="s">
        <v>561</v>
      </c>
      <c r="C1106" t="s">
        <v>534</v>
      </c>
      <c r="D1106" t="s">
        <v>543</v>
      </c>
    </row>
    <row r="1107" spans="2:4">
      <c r="B1107" t="s">
        <v>561</v>
      </c>
      <c r="C1107" t="s">
        <v>534</v>
      </c>
      <c r="D1107" t="s">
        <v>543</v>
      </c>
    </row>
    <row r="1108" spans="2:4">
      <c r="B1108" t="s">
        <v>561</v>
      </c>
      <c r="C1108" t="s">
        <v>534</v>
      </c>
      <c r="D1108" t="s">
        <v>543</v>
      </c>
    </row>
    <row r="1109" spans="2:4">
      <c r="B1109" t="s">
        <v>561</v>
      </c>
      <c r="C1109" t="s">
        <v>534</v>
      </c>
      <c r="D1109" t="s">
        <v>543</v>
      </c>
    </row>
    <row r="1110" spans="2:4">
      <c r="B1110" t="s">
        <v>561</v>
      </c>
      <c r="C1110" t="s">
        <v>534</v>
      </c>
      <c r="D1110" t="s">
        <v>543</v>
      </c>
    </row>
    <row r="1111" spans="2:4">
      <c r="B1111" t="s">
        <v>561</v>
      </c>
      <c r="C1111" t="s">
        <v>534</v>
      </c>
      <c r="D1111" t="s">
        <v>543</v>
      </c>
    </row>
    <row r="1112" spans="2:4">
      <c r="B1112" t="s">
        <v>561</v>
      </c>
      <c r="C1112" t="s">
        <v>534</v>
      </c>
      <c r="D1112" t="s">
        <v>543</v>
      </c>
    </row>
    <row r="1113" spans="2:4">
      <c r="B1113" t="s">
        <v>561</v>
      </c>
      <c r="C1113" t="s">
        <v>534</v>
      </c>
      <c r="D1113" t="s">
        <v>543</v>
      </c>
    </row>
    <row r="1114" spans="2:4">
      <c r="B1114" t="s">
        <v>561</v>
      </c>
      <c r="C1114" t="s">
        <v>534</v>
      </c>
      <c r="D1114" t="s">
        <v>543</v>
      </c>
    </row>
    <row r="1115" spans="2:4">
      <c r="B1115" t="s">
        <v>561</v>
      </c>
      <c r="C1115" t="s">
        <v>534</v>
      </c>
      <c r="D1115" t="s">
        <v>543</v>
      </c>
    </row>
    <row r="1116" spans="2:4">
      <c r="B1116" t="s">
        <v>561</v>
      </c>
      <c r="C1116" t="s">
        <v>534</v>
      </c>
      <c r="D1116" t="s">
        <v>543</v>
      </c>
    </row>
    <row r="1117" spans="2:4">
      <c r="B1117" t="s">
        <v>561</v>
      </c>
      <c r="C1117" t="s">
        <v>534</v>
      </c>
      <c r="D1117" t="s">
        <v>543</v>
      </c>
    </row>
    <row r="1118" spans="2:4">
      <c r="B1118" t="s">
        <v>561</v>
      </c>
      <c r="C1118" t="s">
        <v>534</v>
      </c>
      <c r="D1118" t="s">
        <v>543</v>
      </c>
    </row>
    <row r="1119" spans="2:4">
      <c r="B1119" t="s">
        <v>561</v>
      </c>
      <c r="C1119" t="s">
        <v>534</v>
      </c>
      <c r="D1119" t="s">
        <v>543</v>
      </c>
    </row>
    <row r="1120" spans="2:4">
      <c r="B1120" t="s">
        <v>561</v>
      </c>
      <c r="C1120" t="s">
        <v>534</v>
      </c>
      <c r="D1120" t="s">
        <v>543</v>
      </c>
    </row>
    <row r="1121" spans="2:4">
      <c r="B1121" t="s">
        <v>561</v>
      </c>
      <c r="C1121" t="s">
        <v>534</v>
      </c>
      <c r="D1121" t="s">
        <v>543</v>
      </c>
    </row>
    <row r="1122" spans="2:4">
      <c r="B1122" t="s">
        <v>561</v>
      </c>
      <c r="C1122" t="s">
        <v>534</v>
      </c>
      <c r="D1122" t="s">
        <v>543</v>
      </c>
    </row>
    <row r="1123" spans="2:4">
      <c r="B1123" t="s">
        <v>561</v>
      </c>
      <c r="C1123" t="s">
        <v>534</v>
      </c>
      <c r="D1123" t="s">
        <v>543</v>
      </c>
    </row>
    <row r="1124" spans="2:4">
      <c r="B1124" t="s">
        <v>561</v>
      </c>
      <c r="C1124" t="s">
        <v>534</v>
      </c>
      <c r="D1124" t="s">
        <v>543</v>
      </c>
    </row>
    <row r="1125" spans="2:4">
      <c r="B1125" t="s">
        <v>561</v>
      </c>
      <c r="C1125" t="s">
        <v>534</v>
      </c>
      <c r="D1125" t="s">
        <v>543</v>
      </c>
    </row>
    <row r="1126" spans="2:4">
      <c r="B1126" t="s">
        <v>561</v>
      </c>
      <c r="C1126" t="s">
        <v>534</v>
      </c>
      <c r="D1126" t="s">
        <v>543</v>
      </c>
    </row>
    <row r="1127" spans="2:4">
      <c r="B1127" t="s">
        <v>561</v>
      </c>
      <c r="C1127" t="s">
        <v>534</v>
      </c>
      <c r="D1127" t="s">
        <v>543</v>
      </c>
    </row>
    <row r="1128" spans="2:4">
      <c r="B1128" t="s">
        <v>561</v>
      </c>
      <c r="C1128" t="s">
        <v>534</v>
      </c>
      <c r="D1128" t="s">
        <v>543</v>
      </c>
    </row>
    <row r="1129" spans="2:4">
      <c r="B1129" t="s">
        <v>561</v>
      </c>
      <c r="C1129" t="s">
        <v>534</v>
      </c>
      <c r="D1129" t="s">
        <v>543</v>
      </c>
    </row>
    <row r="1130" spans="2:4">
      <c r="B1130" t="s">
        <v>561</v>
      </c>
      <c r="C1130" t="s">
        <v>534</v>
      </c>
      <c r="D1130" t="s">
        <v>543</v>
      </c>
    </row>
    <row r="1131" spans="2:4">
      <c r="B1131" t="s">
        <v>561</v>
      </c>
      <c r="C1131" t="s">
        <v>534</v>
      </c>
      <c r="D1131" t="s">
        <v>543</v>
      </c>
    </row>
    <row r="1132" spans="2:4">
      <c r="B1132" t="s">
        <v>561</v>
      </c>
      <c r="C1132" t="s">
        <v>534</v>
      </c>
      <c r="D1132" t="s">
        <v>543</v>
      </c>
    </row>
    <row r="1133" spans="2:4">
      <c r="B1133" t="s">
        <v>561</v>
      </c>
      <c r="C1133" t="s">
        <v>534</v>
      </c>
      <c r="D1133" t="s">
        <v>543</v>
      </c>
    </row>
    <row r="1134" spans="2:4">
      <c r="B1134" t="s">
        <v>561</v>
      </c>
      <c r="C1134" t="s">
        <v>534</v>
      </c>
      <c r="D1134" t="s">
        <v>543</v>
      </c>
    </row>
    <row r="1135" spans="2:4">
      <c r="B1135" t="s">
        <v>561</v>
      </c>
      <c r="C1135" t="s">
        <v>534</v>
      </c>
      <c r="D1135" t="s">
        <v>543</v>
      </c>
    </row>
    <row r="1136" spans="2:4">
      <c r="B1136" t="s">
        <v>561</v>
      </c>
      <c r="C1136" t="s">
        <v>534</v>
      </c>
      <c r="D1136" t="s">
        <v>543</v>
      </c>
    </row>
    <row r="1137" spans="2:4">
      <c r="B1137" t="s">
        <v>561</v>
      </c>
      <c r="C1137" t="s">
        <v>534</v>
      </c>
      <c r="D1137" t="s">
        <v>543</v>
      </c>
    </row>
    <row r="1138" spans="2:4">
      <c r="B1138" t="s">
        <v>561</v>
      </c>
      <c r="C1138" t="s">
        <v>534</v>
      </c>
      <c r="D1138" t="s">
        <v>543</v>
      </c>
    </row>
    <row r="1139" spans="2:4">
      <c r="B1139" t="s">
        <v>561</v>
      </c>
      <c r="C1139" t="s">
        <v>534</v>
      </c>
      <c r="D1139" t="s">
        <v>543</v>
      </c>
    </row>
    <row r="1140" spans="2:4">
      <c r="B1140" t="s">
        <v>561</v>
      </c>
      <c r="C1140" t="s">
        <v>534</v>
      </c>
      <c r="D1140" t="s">
        <v>543</v>
      </c>
    </row>
    <row r="1141" spans="2:4">
      <c r="B1141" t="s">
        <v>561</v>
      </c>
      <c r="C1141" t="s">
        <v>534</v>
      </c>
      <c r="D1141" t="s">
        <v>543</v>
      </c>
    </row>
    <row r="1142" spans="2:4">
      <c r="B1142" t="s">
        <v>561</v>
      </c>
      <c r="C1142" t="s">
        <v>534</v>
      </c>
      <c r="D1142" t="s">
        <v>543</v>
      </c>
    </row>
    <row r="1143" spans="2:4">
      <c r="B1143" t="s">
        <v>561</v>
      </c>
      <c r="C1143" t="s">
        <v>534</v>
      </c>
      <c r="D1143" t="s">
        <v>543</v>
      </c>
    </row>
    <row r="1144" spans="2:4">
      <c r="B1144" t="s">
        <v>561</v>
      </c>
      <c r="C1144" t="s">
        <v>534</v>
      </c>
      <c r="D1144" t="s">
        <v>543</v>
      </c>
    </row>
    <row r="1145" spans="2:4">
      <c r="B1145" t="s">
        <v>561</v>
      </c>
      <c r="C1145" t="s">
        <v>534</v>
      </c>
      <c r="D1145" t="s">
        <v>543</v>
      </c>
    </row>
    <row r="1146" spans="2:4">
      <c r="B1146" t="s">
        <v>561</v>
      </c>
      <c r="C1146" t="s">
        <v>534</v>
      </c>
      <c r="D1146" t="s">
        <v>543</v>
      </c>
    </row>
    <row r="1147" spans="2:4">
      <c r="B1147" t="s">
        <v>561</v>
      </c>
      <c r="C1147" t="s">
        <v>534</v>
      </c>
      <c r="D1147" t="s">
        <v>543</v>
      </c>
    </row>
    <row r="1148" spans="2:4">
      <c r="B1148" t="s">
        <v>561</v>
      </c>
      <c r="C1148" t="s">
        <v>534</v>
      </c>
      <c r="D1148" t="s">
        <v>543</v>
      </c>
    </row>
    <row r="1149" spans="2:4">
      <c r="B1149" t="s">
        <v>561</v>
      </c>
      <c r="C1149" t="s">
        <v>534</v>
      </c>
      <c r="D1149" t="s">
        <v>543</v>
      </c>
    </row>
    <row r="1150" spans="2:4">
      <c r="B1150" t="s">
        <v>561</v>
      </c>
      <c r="C1150" t="s">
        <v>534</v>
      </c>
      <c r="D1150" t="s">
        <v>543</v>
      </c>
    </row>
    <row r="1151" spans="2:4">
      <c r="B1151" t="s">
        <v>561</v>
      </c>
      <c r="C1151" t="s">
        <v>534</v>
      </c>
      <c r="D1151" t="s">
        <v>543</v>
      </c>
    </row>
    <row r="1152" spans="2:4">
      <c r="B1152" t="s">
        <v>561</v>
      </c>
      <c r="C1152" t="s">
        <v>534</v>
      </c>
      <c r="D1152" t="s">
        <v>543</v>
      </c>
    </row>
    <row r="1153" spans="2:4">
      <c r="B1153" t="s">
        <v>561</v>
      </c>
      <c r="C1153" t="s">
        <v>534</v>
      </c>
      <c r="D1153" t="s">
        <v>543</v>
      </c>
    </row>
    <row r="1154" spans="2:4">
      <c r="B1154" t="s">
        <v>561</v>
      </c>
      <c r="C1154" t="s">
        <v>534</v>
      </c>
      <c r="D1154" t="s">
        <v>543</v>
      </c>
    </row>
    <row r="1155" spans="2:4">
      <c r="B1155" t="s">
        <v>561</v>
      </c>
      <c r="C1155" t="s">
        <v>534</v>
      </c>
      <c r="D1155" t="s">
        <v>543</v>
      </c>
    </row>
    <row r="1156" spans="2:4">
      <c r="B1156" t="s">
        <v>561</v>
      </c>
      <c r="C1156" t="s">
        <v>534</v>
      </c>
      <c r="D1156" t="s">
        <v>543</v>
      </c>
    </row>
    <row r="1157" spans="2:4">
      <c r="B1157" t="s">
        <v>561</v>
      </c>
      <c r="C1157" t="s">
        <v>534</v>
      </c>
      <c r="D1157" t="s">
        <v>543</v>
      </c>
    </row>
    <row r="1158" spans="2:4">
      <c r="B1158" t="s">
        <v>561</v>
      </c>
      <c r="C1158" t="s">
        <v>534</v>
      </c>
      <c r="D1158" t="s">
        <v>543</v>
      </c>
    </row>
    <row r="1159" spans="2:4">
      <c r="B1159" t="s">
        <v>561</v>
      </c>
      <c r="C1159" t="s">
        <v>534</v>
      </c>
      <c r="D1159" t="s">
        <v>543</v>
      </c>
    </row>
    <row r="1160" spans="2:4">
      <c r="B1160" t="s">
        <v>561</v>
      </c>
      <c r="C1160" t="s">
        <v>534</v>
      </c>
      <c r="D1160" t="s">
        <v>543</v>
      </c>
    </row>
    <row r="1161" spans="2:4">
      <c r="B1161" t="s">
        <v>561</v>
      </c>
      <c r="C1161" t="s">
        <v>534</v>
      </c>
      <c r="D1161" t="s">
        <v>543</v>
      </c>
    </row>
    <row r="1162" spans="2:4">
      <c r="B1162" t="s">
        <v>561</v>
      </c>
      <c r="C1162" t="s">
        <v>534</v>
      </c>
      <c r="D1162" t="s">
        <v>543</v>
      </c>
    </row>
    <row r="1163" spans="2:4">
      <c r="B1163" t="s">
        <v>561</v>
      </c>
      <c r="C1163" t="s">
        <v>534</v>
      </c>
      <c r="D1163" t="s">
        <v>543</v>
      </c>
    </row>
    <row r="1164" spans="2:4">
      <c r="B1164" t="s">
        <v>561</v>
      </c>
      <c r="C1164" t="s">
        <v>534</v>
      </c>
      <c r="D1164" t="s">
        <v>543</v>
      </c>
    </row>
    <row r="1165" spans="2:4">
      <c r="B1165" t="s">
        <v>561</v>
      </c>
      <c r="C1165" t="s">
        <v>534</v>
      </c>
      <c r="D1165" t="s">
        <v>543</v>
      </c>
    </row>
    <row r="1166" spans="2:4">
      <c r="B1166" t="s">
        <v>561</v>
      </c>
      <c r="C1166" t="s">
        <v>534</v>
      </c>
      <c r="D1166" t="s">
        <v>543</v>
      </c>
    </row>
    <row r="1167" spans="2:4">
      <c r="B1167" t="s">
        <v>561</v>
      </c>
      <c r="C1167" t="s">
        <v>534</v>
      </c>
      <c r="D1167" t="s">
        <v>543</v>
      </c>
    </row>
    <row r="1168" spans="2:4">
      <c r="B1168" t="s">
        <v>561</v>
      </c>
      <c r="C1168" t="s">
        <v>534</v>
      </c>
      <c r="D1168" t="s">
        <v>543</v>
      </c>
    </row>
    <row r="1169" spans="2:4">
      <c r="B1169" t="s">
        <v>561</v>
      </c>
      <c r="C1169" t="s">
        <v>534</v>
      </c>
      <c r="D1169" t="s">
        <v>543</v>
      </c>
    </row>
    <row r="1170" spans="2:4">
      <c r="B1170" t="s">
        <v>561</v>
      </c>
      <c r="C1170" t="s">
        <v>534</v>
      </c>
      <c r="D1170" t="s">
        <v>543</v>
      </c>
    </row>
    <row r="1171" spans="2:4">
      <c r="B1171" t="s">
        <v>561</v>
      </c>
      <c r="C1171" t="s">
        <v>534</v>
      </c>
      <c r="D1171" t="s">
        <v>543</v>
      </c>
    </row>
    <row r="1172" spans="2:4">
      <c r="B1172" t="s">
        <v>561</v>
      </c>
      <c r="C1172" t="s">
        <v>534</v>
      </c>
      <c r="D1172" t="s">
        <v>543</v>
      </c>
    </row>
    <row r="1173" spans="2:4">
      <c r="B1173" t="s">
        <v>561</v>
      </c>
      <c r="C1173" t="s">
        <v>534</v>
      </c>
      <c r="D1173" t="s">
        <v>543</v>
      </c>
    </row>
    <row r="1174" spans="2:4">
      <c r="B1174" t="s">
        <v>561</v>
      </c>
      <c r="C1174" t="s">
        <v>534</v>
      </c>
      <c r="D1174" t="s">
        <v>543</v>
      </c>
    </row>
    <row r="1175" spans="2:4">
      <c r="B1175" t="s">
        <v>561</v>
      </c>
      <c r="C1175" t="s">
        <v>534</v>
      </c>
      <c r="D1175" t="s">
        <v>543</v>
      </c>
    </row>
    <row r="1176" spans="2:4">
      <c r="B1176" t="s">
        <v>561</v>
      </c>
      <c r="C1176" t="s">
        <v>534</v>
      </c>
      <c r="D1176" t="s">
        <v>543</v>
      </c>
    </row>
    <row r="1177" spans="2:4">
      <c r="B1177" t="s">
        <v>561</v>
      </c>
      <c r="C1177" t="s">
        <v>534</v>
      </c>
      <c r="D1177" t="s">
        <v>543</v>
      </c>
    </row>
    <row r="1178" spans="2:4">
      <c r="B1178" t="s">
        <v>561</v>
      </c>
      <c r="C1178" t="s">
        <v>534</v>
      </c>
      <c r="D1178" t="s">
        <v>543</v>
      </c>
    </row>
    <row r="1179" spans="2:4">
      <c r="B1179" t="s">
        <v>561</v>
      </c>
      <c r="C1179" t="s">
        <v>534</v>
      </c>
      <c r="D1179" t="s">
        <v>543</v>
      </c>
    </row>
    <row r="1180" spans="2:4">
      <c r="B1180" t="s">
        <v>561</v>
      </c>
      <c r="C1180" t="s">
        <v>534</v>
      </c>
      <c r="D1180" t="s">
        <v>543</v>
      </c>
    </row>
    <row r="1181" spans="2:4">
      <c r="B1181" t="s">
        <v>561</v>
      </c>
      <c r="C1181" t="s">
        <v>534</v>
      </c>
      <c r="D1181" t="s">
        <v>543</v>
      </c>
    </row>
    <row r="1182" spans="2:4">
      <c r="B1182" t="s">
        <v>561</v>
      </c>
      <c r="C1182" t="s">
        <v>534</v>
      </c>
      <c r="D1182" t="s">
        <v>543</v>
      </c>
    </row>
    <row r="1183" spans="2:4">
      <c r="B1183" t="s">
        <v>561</v>
      </c>
      <c r="C1183" t="s">
        <v>534</v>
      </c>
      <c r="D1183" t="s">
        <v>543</v>
      </c>
    </row>
    <row r="1184" spans="2:4">
      <c r="B1184" t="s">
        <v>561</v>
      </c>
      <c r="C1184" t="s">
        <v>534</v>
      </c>
      <c r="D1184" t="s">
        <v>543</v>
      </c>
    </row>
    <row r="1185" spans="2:4">
      <c r="B1185" t="s">
        <v>561</v>
      </c>
      <c r="C1185" t="s">
        <v>534</v>
      </c>
      <c r="D1185" t="s">
        <v>543</v>
      </c>
    </row>
    <row r="1186" spans="2:4">
      <c r="B1186" t="s">
        <v>561</v>
      </c>
      <c r="C1186" t="s">
        <v>534</v>
      </c>
      <c r="D1186" t="s">
        <v>543</v>
      </c>
    </row>
    <row r="1187" spans="2:4">
      <c r="B1187" t="s">
        <v>561</v>
      </c>
      <c r="C1187" t="s">
        <v>534</v>
      </c>
      <c r="D1187" t="s">
        <v>543</v>
      </c>
    </row>
    <row r="1188" spans="2:4">
      <c r="B1188" t="s">
        <v>561</v>
      </c>
      <c r="C1188" t="s">
        <v>534</v>
      </c>
      <c r="D1188" t="s">
        <v>543</v>
      </c>
    </row>
    <row r="1189" spans="2:4">
      <c r="B1189" t="s">
        <v>561</v>
      </c>
      <c r="C1189" t="s">
        <v>534</v>
      </c>
      <c r="D1189" t="s">
        <v>543</v>
      </c>
    </row>
    <row r="1190" spans="2:4">
      <c r="B1190" t="s">
        <v>561</v>
      </c>
      <c r="C1190" t="s">
        <v>534</v>
      </c>
      <c r="D1190" t="s">
        <v>543</v>
      </c>
    </row>
    <row r="1191" spans="2:4">
      <c r="B1191" t="s">
        <v>561</v>
      </c>
      <c r="C1191" t="s">
        <v>534</v>
      </c>
      <c r="D1191" t="s">
        <v>543</v>
      </c>
    </row>
    <row r="1192" spans="2:4">
      <c r="B1192" t="s">
        <v>561</v>
      </c>
      <c r="C1192" t="s">
        <v>534</v>
      </c>
      <c r="D1192" t="s">
        <v>543</v>
      </c>
    </row>
    <row r="1193" spans="2:4">
      <c r="B1193" t="s">
        <v>561</v>
      </c>
      <c r="C1193" t="s">
        <v>534</v>
      </c>
      <c r="D1193" t="s">
        <v>543</v>
      </c>
    </row>
    <row r="1194" spans="2:4">
      <c r="B1194" t="s">
        <v>561</v>
      </c>
      <c r="C1194" t="s">
        <v>534</v>
      </c>
      <c r="D1194" t="s">
        <v>543</v>
      </c>
    </row>
    <row r="1195" spans="2:4">
      <c r="B1195" t="s">
        <v>561</v>
      </c>
      <c r="C1195" t="s">
        <v>534</v>
      </c>
      <c r="D1195" t="s">
        <v>543</v>
      </c>
    </row>
    <row r="1196" spans="2:4">
      <c r="B1196" t="s">
        <v>561</v>
      </c>
      <c r="C1196" t="s">
        <v>534</v>
      </c>
      <c r="D1196" t="s">
        <v>543</v>
      </c>
    </row>
    <row r="1197" spans="2:4">
      <c r="B1197" t="s">
        <v>561</v>
      </c>
      <c r="C1197" t="s">
        <v>534</v>
      </c>
      <c r="D1197" t="s">
        <v>543</v>
      </c>
    </row>
    <row r="1198" spans="2:4">
      <c r="B1198" t="s">
        <v>561</v>
      </c>
      <c r="C1198" t="s">
        <v>534</v>
      </c>
      <c r="D1198" t="s">
        <v>543</v>
      </c>
    </row>
    <row r="1199" spans="2:4">
      <c r="B1199" t="s">
        <v>561</v>
      </c>
      <c r="C1199" t="s">
        <v>534</v>
      </c>
      <c r="D1199" t="s">
        <v>543</v>
      </c>
    </row>
    <row r="1200" spans="2:4">
      <c r="B1200" t="s">
        <v>561</v>
      </c>
      <c r="C1200" t="s">
        <v>534</v>
      </c>
      <c r="D1200" t="s">
        <v>543</v>
      </c>
    </row>
    <row r="1201" spans="2:4">
      <c r="B1201" t="s">
        <v>561</v>
      </c>
      <c r="C1201" t="s">
        <v>534</v>
      </c>
      <c r="D1201" t="s">
        <v>543</v>
      </c>
    </row>
    <row r="1202" spans="2:4">
      <c r="B1202" t="s">
        <v>561</v>
      </c>
      <c r="C1202" t="s">
        <v>534</v>
      </c>
      <c r="D1202" t="s">
        <v>543</v>
      </c>
    </row>
    <row r="1203" spans="2:4">
      <c r="B1203" t="s">
        <v>561</v>
      </c>
      <c r="C1203" t="s">
        <v>534</v>
      </c>
      <c r="D1203" t="s">
        <v>543</v>
      </c>
    </row>
    <row r="1204" spans="2:4">
      <c r="B1204" t="s">
        <v>561</v>
      </c>
      <c r="C1204" t="s">
        <v>534</v>
      </c>
      <c r="D1204" t="s">
        <v>543</v>
      </c>
    </row>
    <row r="1205" spans="2:4">
      <c r="B1205" t="s">
        <v>561</v>
      </c>
      <c r="C1205" t="s">
        <v>534</v>
      </c>
      <c r="D1205" t="s">
        <v>543</v>
      </c>
    </row>
    <row r="1206" spans="2:4">
      <c r="B1206" t="s">
        <v>561</v>
      </c>
      <c r="C1206" t="s">
        <v>534</v>
      </c>
      <c r="D1206" t="s">
        <v>543</v>
      </c>
    </row>
    <row r="1207" spans="2:4">
      <c r="B1207" t="s">
        <v>561</v>
      </c>
      <c r="C1207" t="s">
        <v>534</v>
      </c>
      <c r="D1207" t="s">
        <v>543</v>
      </c>
    </row>
    <row r="1208" spans="2:4">
      <c r="B1208" t="s">
        <v>561</v>
      </c>
      <c r="C1208" t="s">
        <v>534</v>
      </c>
      <c r="D1208" t="s">
        <v>543</v>
      </c>
    </row>
    <row r="1209" spans="2:4">
      <c r="B1209" t="s">
        <v>561</v>
      </c>
      <c r="C1209" t="s">
        <v>534</v>
      </c>
      <c r="D1209" t="s">
        <v>543</v>
      </c>
    </row>
    <row r="1210" spans="2:4">
      <c r="B1210" t="s">
        <v>561</v>
      </c>
      <c r="C1210" t="s">
        <v>534</v>
      </c>
      <c r="D1210" t="s">
        <v>543</v>
      </c>
    </row>
    <row r="1211" spans="2:4">
      <c r="B1211" t="s">
        <v>561</v>
      </c>
      <c r="C1211" t="s">
        <v>534</v>
      </c>
      <c r="D1211" t="s">
        <v>543</v>
      </c>
    </row>
    <row r="1212" spans="2:4">
      <c r="B1212" t="s">
        <v>561</v>
      </c>
      <c r="C1212" t="s">
        <v>534</v>
      </c>
      <c r="D1212" t="s">
        <v>543</v>
      </c>
    </row>
    <row r="1213" spans="2:4">
      <c r="B1213" t="s">
        <v>561</v>
      </c>
      <c r="C1213" t="s">
        <v>534</v>
      </c>
      <c r="D1213" t="s">
        <v>543</v>
      </c>
    </row>
    <row r="1214" spans="2:4">
      <c r="B1214" t="s">
        <v>561</v>
      </c>
      <c r="C1214" t="s">
        <v>534</v>
      </c>
      <c r="D1214" t="s">
        <v>543</v>
      </c>
    </row>
    <row r="1215" spans="2:4">
      <c r="B1215" t="s">
        <v>561</v>
      </c>
      <c r="C1215" t="s">
        <v>534</v>
      </c>
      <c r="D1215" t="s">
        <v>543</v>
      </c>
    </row>
    <row r="1216" spans="2:4">
      <c r="B1216" t="s">
        <v>561</v>
      </c>
      <c r="C1216" t="s">
        <v>534</v>
      </c>
      <c r="D1216" t="s">
        <v>543</v>
      </c>
    </row>
    <row r="1217" spans="2:4">
      <c r="B1217" t="s">
        <v>561</v>
      </c>
      <c r="C1217" t="s">
        <v>534</v>
      </c>
      <c r="D1217" t="s">
        <v>543</v>
      </c>
    </row>
    <row r="1218" spans="2:4">
      <c r="B1218" t="s">
        <v>561</v>
      </c>
      <c r="C1218" t="s">
        <v>534</v>
      </c>
      <c r="D1218" t="s">
        <v>543</v>
      </c>
    </row>
    <row r="1219" spans="2:4">
      <c r="B1219" t="s">
        <v>561</v>
      </c>
      <c r="C1219" t="s">
        <v>534</v>
      </c>
      <c r="D1219" t="s">
        <v>543</v>
      </c>
    </row>
    <row r="1220" spans="2:4">
      <c r="B1220" t="s">
        <v>561</v>
      </c>
      <c r="C1220" t="s">
        <v>534</v>
      </c>
      <c r="D1220" t="s">
        <v>543</v>
      </c>
    </row>
    <row r="1221" spans="2:4">
      <c r="B1221" t="s">
        <v>561</v>
      </c>
      <c r="C1221" t="s">
        <v>534</v>
      </c>
      <c r="D1221" t="s">
        <v>543</v>
      </c>
    </row>
    <row r="1222" spans="2:4">
      <c r="B1222" t="s">
        <v>561</v>
      </c>
      <c r="C1222" t="s">
        <v>534</v>
      </c>
      <c r="D1222" t="s">
        <v>543</v>
      </c>
    </row>
    <row r="1223" spans="2:4">
      <c r="B1223" t="s">
        <v>561</v>
      </c>
      <c r="C1223" t="s">
        <v>534</v>
      </c>
      <c r="D1223" t="s">
        <v>543</v>
      </c>
    </row>
    <row r="1224" spans="2:4">
      <c r="B1224" t="s">
        <v>561</v>
      </c>
      <c r="C1224" t="s">
        <v>534</v>
      </c>
      <c r="D1224" t="s">
        <v>543</v>
      </c>
    </row>
    <row r="1225" spans="2:4">
      <c r="B1225" t="s">
        <v>561</v>
      </c>
      <c r="C1225" t="s">
        <v>534</v>
      </c>
      <c r="D1225" t="s">
        <v>543</v>
      </c>
    </row>
    <row r="1226" spans="2:4">
      <c r="B1226" t="s">
        <v>561</v>
      </c>
      <c r="C1226" t="s">
        <v>534</v>
      </c>
      <c r="D1226" t="s">
        <v>543</v>
      </c>
    </row>
    <row r="1227" spans="2:4">
      <c r="B1227" t="s">
        <v>561</v>
      </c>
      <c r="C1227" t="s">
        <v>534</v>
      </c>
      <c r="D1227" t="s">
        <v>543</v>
      </c>
    </row>
    <row r="1228" spans="2:4">
      <c r="B1228" t="s">
        <v>561</v>
      </c>
      <c r="C1228" t="s">
        <v>534</v>
      </c>
      <c r="D1228" t="s">
        <v>543</v>
      </c>
    </row>
    <row r="1229" spans="2:4">
      <c r="B1229" t="s">
        <v>561</v>
      </c>
      <c r="C1229" t="s">
        <v>534</v>
      </c>
      <c r="D1229" t="s">
        <v>543</v>
      </c>
    </row>
    <row r="1230" spans="2:4">
      <c r="B1230" t="s">
        <v>561</v>
      </c>
      <c r="C1230" t="s">
        <v>534</v>
      </c>
      <c r="D1230" t="s">
        <v>543</v>
      </c>
    </row>
    <row r="1231" spans="2:4">
      <c r="B1231" t="s">
        <v>561</v>
      </c>
      <c r="C1231" t="s">
        <v>534</v>
      </c>
      <c r="D1231" t="s">
        <v>543</v>
      </c>
    </row>
    <row r="1232" spans="2:4">
      <c r="B1232" t="s">
        <v>561</v>
      </c>
      <c r="C1232" t="s">
        <v>534</v>
      </c>
      <c r="D1232" t="s">
        <v>543</v>
      </c>
    </row>
    <row r="1233" spans="2:4">
      <c r="B1233" t="s">
        <v>561</v>
      </c>
      <c r="C1233" t="s">
        <v>534</v>
      </c>
      <c r="D1233" t="s">
        <v>543</v>
      </c>
    </row>
    <row r="1234" spans="2:4">
      <c r="B1234" t="s">
        <v>561</v>
      </c>
      <c r="C1234" t="s">
        <v>534</v>
      </c>
      <c r="D1234" t="s">
        <v>543</v>
      </c>
    </row>
    <row r="1235" spans="2:4">
      <c r="B1235" t="s">
        <v>561</v>
      </c>
      <c r="C1235" t="s">
        <v>534</v>
      </c>
      <c r="D1235" t="s">
        <v>543</v>
      </c>
    </row>
    <row r="1236" spans="2:4">
      <c r="B1236" t="s">
        <v>561</v>
      </c>
      <c r="C1236" t="s">
        <v>534</v>
      </c>
      <c r="D1236" t="s">
        <v>543</v>
      </c>
    </row>
    <row r="1237" spans="2:4">
      <c r="B1237" t="s">
        <v>561</v>
      </c>
      <c r="C1237" t="s">
        <v>534</v>
      </c>
      <c r="D1237" t="s">
        <v>543</v>
      </c>
    </row>
    <row r="1238" spans="2:4">
      <c r="B1238" t="s">
        <v>561</v>
      </c>
      <c r="C1238" t="s">
        <v>534</v>
      </c>
      <c r="D1238" t="s">
        <v>543</v>
      </c>
    </row>
    <row r="1239" spans="2:4">
      <c r="B1239" t="s">
        <v>561</v>
      </c>
      <c r="C1239" t="s">
        <v>534</v>
      </c>
      <c r="D1239" t="s">
        <v>543</v>
      </c>
    </row>
    <row r="1240" spans="2:4">
      <c r="B1240" t="s">
        <v>561</v>
      </c>
      <c r="C1240" t="s">
        <v>534</v>
      </c>
      <c r="D1240" t="s">
        <v>543</v>
      </c>
    </row>
    <row r="1241" spans="2:4">
      <c r="B1241" t="s">
        <v>561</v>
      </c>
      <c r="C1241" t="s">
        <v>534</v>
      </c>
      <c r="D1241" t="s">
        <v>543</v>
      </c>
    </row>
    <row r="1242" spans="2:4">
      <c r="B1242" t="s">
        <v>561</v>
      </c>
      <c r="C1242" t="s">
        <v>534</v>
      </c>
      <c r="D1242" t="s">
        <v>543</v>
      </c>
    </row>
    <row r="1243" spans="2:4">
      <c r="B1243" t="s">
        <v>561</v>
      </c>
      <c r="C1243" t="s">
        <v>534</v>
      </c>
      <c r="D1243" t="s">
        <v>543</v>
      </c>
    </row>
    <row r="1244" spans="2:4">
      <c r="B1244" t="s">
        <v>561</v>
      </c>
      <c r="C1244" t="s">
        <v>534</v>
      </c>
      <c r="D1244" t="s">
        <v>543</v>
      </c>
    </row>
  </sheetData>
  <conditionalFormatting sqref="A893:A940">
    <cfRule type="containsText" dxfId="63" priority="78" operator="containsText" text=" ">
      <formula>NOT(ISERROR(SEARCH(" ",A893)))</formula>
    </cfRule>
  </conditionalFormatting>
  <conditionalFormatting sqref="A942:A943">
    <cfRule type="containsText" dxfId="62" priority="76" operator="containsText" text=" ">
      <formula>NOT(ISERROR(SEARCH(" ",A942)))</formula>
    </cfRule>
  </conditionalFormatting>
  <conditionalFormatting sqref="A946:A950">
    <cfRule type="containsText" dxfId="61" priority="73" operator="containsText" text=" ">
      <formula>NOT(ISERROR(SEARCH(" ",A946)))</formula>
    </cfRule>
  </conditionalFormatting>
  <conditionalFormatting sqref="A952:A953">
    <cfRule type="containsText" dxfId="60" priority="71" operator="containsText" text=" ">
      <formula>NOT(ISERROR(SEARCH(" ",A952)))</formula>
    </cfRule>
  </conditionalFormatting>
  <conditionalFormatting sqref="A956:A971">
    <cfRule type="containsText" dxfId="59" priority="54" operator="containsText" text=" ">
      <formula>NOT(ISERROR(SEARCH(" ",A956)))</formula>
    </cfRule>
  </conditionalFormatting>
  <conditionalFormatting sqref="A974:A977">
    <cfRule type="containsText" dxfId="58" priority="50" operator="containsText" text=" ">
      <formula>NOT(ISERROR(SEARCH(" ",A974)))</formula>
    </cfRule>
  </conditionalFormatting>
  <conditionalFormatting sqref="A979:A982">
    <cfRule type="containsText" dxfId="57" priority="46" operator="containsText" text=" ">
      <formula>NOT(ISERROR(SEARCH(" ",A979)))</formula>
    </cfRule>
  </conditionalFormatting>
  <conditionalFormatting sqref="A985:A986">
    <cfRule type="containsText" dxfId="56" priority="44" operator="containsText" text=" ">
      <formula>NOT(ISERROR(SEARCH(" ",A985)))</formula>
    </cfRule>
  </conditionalFormatting>
  <conditionalFormatting sqref="A988:A991">
    <cfRule type="containsText" dxfId="55" priority="40" operator="containsText" text=" ">
      <formula>NOT(ISERROR(SEARCH(" ",A988)))</formula>
    </cfRule>
  </conditionalFormatting>
  <conditionalFormatting sqref="A994:A1029">
    <cfRule type="containsText" dxfId="54" priority="5" operator="containsText" text=" ">
      <formula>NOT(ISERROR(SEARCH(" ",A994)))</formula>
    </cfRule>
  </conditionalFormatting>
  <conditionalFormatting sqref="A1031:A1034">
    <cfRule type="containsText" dxfId="53" priority="3" operator="containsText" text=" ">
      <formula>NOT(ISERROR(SEARCH(" ",A1031)))</formula>
    </cfRule>
  </conditionalFormatting>
  <conditionalFormatting sqref="B1:C1048576">
    <cfRule type="containsText" dxfId="52" priority="127" operator="containsText" text="FALSE">
      <formula>NOT(ISERROR(SEARCH("FALSE",B1)))</formula>
    </cfRule>
  </conditionalFormatting>
  <conditionalFormatting sqref="A1035">
    <cfRule type="containsText" dxfId="40" priority="2" operator="containsText" text=" ">
      <formula>NOT(ISERROR(SEARCH(" ",A1035)))</formula>
    </cfRule>
  </conditionalFormatting>
  <conditionalFormatting sqref="A1036:A1038">
    <cfRule type="containsText" dxfId="0" priority="1" operator="containsText" text=" ">
      <formula>NOT(ISERROR(SEARCH(" ",A1036)))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1949</v>
      </c>
      <c r="C1" t="s">
        <v>255</v>
      </c>
      <c r="D1" t="s">
        <v>1692</v>
      </c>
      <c r="E1" t="s">
        <v>1075</v>
      </c>
      <c r="F1" s="30" t="s">
        <v>1693</v>
      </c>
      <c r="G1" t="s">
        <v>242</v>
      </c>
      <c r="H1" t="s">
        <v>247</v>
      </c>
      <c r="I1" t="s">
        <v>240</v>
      </c>
      <c r="J1" t="s">
        <v>245</v>
      </c>
      <c r="K1" t="s">
        <v>239</v>
      </c>
      <c r="L1" t="s">
        <v>243</v>
      </c>
      <c r="M1" t="s">
        <v>244</v>
      </c>
      <c r="N1" t="s">
        <v>246</v>
      </c>
      <c r="O1" t="s">
        <v>241</v>
      </c>
    </row>
    <row r="2" spans="1:15">
      <c r="A2" t="str" cm="1">
        <f t="array" ref="A2:A103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30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30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30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30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30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30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30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30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30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30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30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30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30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30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30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30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30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30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B1039" t="e" cm="1">
        <f t="array" ref="B1039">_xlfn.XLOOKUP(A1039,CONTROL[VEHIDCODE],PROPERTIES[EXCLUDE])</f>
        <v>#N/A</v>
      </c>
      <c r="C1039" t="e">
        <f>_xlfn.XLOOKUP(A1039,CONTROL[VEHIDCODE],CONTROL[IS_WAGON_OR_COACH])</f>
        <v>#N/A</v>
      </c>
      <c r="D1039" t="e">
        <f>FLOOR(_xlfn.XLOOKUP($A1039,PROPERTIES[VEHIDCODE],PROPERTIES[INTRODUCTION_YEAR]),20)</f>
        <v>#N/A</v>
      </c>
      <c r="E1039" t="e">
        <f>_xlfn.XLOOKUP($A1039,PROPERTIES[VEHIDCODE],PROPERTIES[ROLE])</f>
        <v>#N/A</v>
      </c>
      <c r="F1039" s="30" t="e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#N/A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0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B1040" t="e" cm="1">
        <f t="array" ref="B1040">_xlfn.XLOOKUP(A1040,CONTROL[VEHIDCODE],PROPERTIES[EXCLUDE])</f>
        <v>#N/A</v>
      </c>
      <c r="C1040" t="e">
        <f>_xlfn.XLOOKUP(A1040,CONTROL[VEHIDCODE],CONTROL[IS_WAGON_OR_COACH])</f>
        <v>#N/A</v>
      </c>
      <c r="D1040" t="e">
        <f>FLOOR(_xlfn.XLOOKUP($A1040,PROPERTIES[VEHIDCODE],PROPERTIES[INTRODUCTION_YEAR]),20)</f>
        <v>#N/A</v>
      </c>
      <c r="E1040" t="e">
        <f>_xlfn.XLOOKUP($A1040,PROPERTIES[VEHIDCODE],PROPERTIES[ROLE])</f>
        <v>#N/A</v>
      </c>
      <c r="F1040" s="30" t="e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#N/A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0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2:15">
      <c r="B1041" t="e" cm="1">
        <f t="array" ref="B1041">_xlfn.XLOOKUP(A1041,CONTROL[VEHIDCODE],PROPERTIES[EXCLUDE])</f>
        <v>#N/A</v>
      </c>
      <c r="C1041" t="e">
        <f>_xlfn.XLOOKUP(A1041,CONTROL[VEHIDCODE],CONTROL[IS_WAGON_OR_COACH])</f>
        <v>#N/A</v>
      </c>
      <c r="D1041" t="e">
        <f>FLOOR(_xlfn.XLOOKUP($A1041,PROPERTIES[VEHIDCODE],PROPERTIES[INTRODUCTION_YEAR]),20)</f>
        <v>#N/A</v>
      </c>
      <c r="E1041" t="e">
        <f>_xlfn.XLOOKUP($A1041,PROPERTIES[VEHIDCODE],PROPERTIES[ROLE])</f>
        <v>#N/A</v>
      </c>
      <c r="F1041" s="30" t="e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#N/A</v>
      </c>
      <c r="G1041" t="b">
        <f t="shared" si="135"/>
        <v>0</v>
      </c>
      <c r="H1041" t="b">
        <f t="shared" si="142"/>
        <v>0</v>
      </c>
      <c r="I1041" t="b">
        <f t="shared" si="136"/>
        <v>0</v>
      </c>
      <c r="J1041" t="b">
        <f t="shared" si="143"/>
        <v>0</v>
      </c>
      <c r="K1041" t="b">
        <f t="shared" si="137"/>
        <v>0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2:15">
      <c r="B1042" t="e" cm="1">
        <f t="array" ref="B1042">_xlfn.XLOOKUP(A1042,CONTROL[VEHIDCODE],PROPERTIES[EXCLUDE])</f>
        <v>#N/A</v>
      </c>
      <c r="C1042" t="e">
        <f>_xlfn.XLOOKUP(A1042,CONTROL[VEHIDCODE],CONTROL[IS_WAGON_OR_COACH])</f>
        <v>#N/A</v>
      </c>
      <c r="D1042" t="e">
        <f>FLOOR(_xlfn.XLOOKUP($A1042,PROPERTIES[VEHIDCODE],PROPERTIES[INTRODUCTION_YEAR]),20)</f>
        <v>#N/A</v>
      </c>
      <c r="E1042" t="e">
        <f>_xlfn.XLOOKUP($A1042,PROPERTIES[VEHIDCODE],PROPERTIES[ROLE])</f>
        <v>#N/A</v>
      </c>
      <c r="F1042" s="30" t="e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#N/A</v>
      </c>
      <c r="G1042" t="b">
        <f t="shared" si="135"/>
        <v>0</v>
      </c>
      <c r="H1042" t="b">
        <f t="shared" si="142"/>
        <v>0</v>
      </c>
      <c r="I1042" t="b">
        <f t="shared" si="136"/>
        <v>0</v>
      </c>
      <c r="J1042" t="b">
        <f t="shared" si="143"/>
        <v>0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2:15">
      <c r="B1043" t="e" cm="1">
        <f t="array" ref="B1043">_xlfn.XLOOKUP(A1043,CONTROL[VEHIDCODE],PROPERTIES[EXCLUDE])</f>
        <v>#N/A</v>
      </c>
      <c r="C1043" t="e">
        <f>_xlfn.XLOOKUP(A1043,CONTROL[VEHIDCODE],CONTROL[IS_WAGON_OR_COACH])</f>
        <v>#N/A</v>
      </c>
      <c r="D1043" t="e">
        <f>FLOOR(_xlfn.XLOOKUP($A1043,PROPERTIES[VEHIDCODE],PROPERTIES[INTRODUCTION_YEAR]),20)</f>
        <v>#N/A</v>
      </c>
      <c r="E1043" t="e">
        <f>_xlfn.XLOOKUP($A1043,PROPERTIES[VEHIDCODE],PROPERTIES[ROLE])</f>
        <v>#N/A</v>
      </c>
      <c r="F1043" s="30" t="e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#N/A</v>
      </c>
      <c r="G1043" t="b">
        <f t="shared" si="135"/>
        <v>0</v>
      </c>
      <c r="H1043" t="b">
        <f t="shared" si="142"/>
        <v>0</v>
      </c>
      <c r="I1043" t="b">
        <f t="shared" si="136"/>
        <v>0</v>
      </c>
      <c r="J1043" t="b">
        <f t="shared" si="143"/>
        <v>0</v>
      </c>
      <c r="K1043" t="b">
        <f t="shared" si="137"/>
        <v>0</v>
      </c>
      <c r="L1043" t="b">
        <f t="shared" si="138"/>
        <v>0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2:15">
      <c r="B1044" t="e" cm="1">
        <f t="array" ref="B1044">_xlfn.XLOOKUP(A1044,CONTROL[VEHIDCODE],PROPERTIES[EXCLUDE])</f>
        <v>#N/A</v>
      </c>
      <c r="C1044" t="e">
        <f>_xlfn.XLOOKUP(A1044,CONTROL[VEHIDCODE],CONTROL[IS_WAGON_OR_COACH])</f>
        <v>#N/A</v>
      </c>
      <c r="D1044" t="e">
        <f>FLOOR(_xlfn.XLOOKUP($A1044,PROPERTIES[VEHIDCODE],PROPERTIES[INTRODUCTION_YEAR]),20)</f>
        <v>#N/A</v>
      </c>
      <c r="E1044" t="e">
        <f>_xlfn.XLOOKUP($A1044,PROPERTIES[VEHIDCODE],PROPERTIES[ROLE])</f>
        <v>#N/A</v>
      </c>
      <c r="F1044" s="30" t="e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#N/A</v>
      </c>
      <c r="G1044" t="b">
        <f t="shared" si="135"/>
        <v>0</v>
      </c>
      <c r="H1044" t="b">
        <f t="shared" si="142"/>
        <v>0</v>
      </c>
      <c r="I1044" t="b">
        <f t="shared" si="136"/>
        <v>0</v>
      </c>
      <c r="J1044" t="b">
        <f t="shared" si="143"/>
        <v>0</v>
      </c>
      <c r="K1044" t="b">
        <f t="shared" si="137"/>
        <v>0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2:15">
      <c r="B1045" t="e" cm="1">
        <f t="array" ref="B1045">_xlfn.XLOOKUP(A1045,CONTROL[VEHIDCODE],PROPERTIES[EXCLUDE])</f>
        <v>#N/A</v>
      </c>
      <c r="C1045" t="e">
        <f>_xlfn.XLOOKUP(A1045,CONTROL[VEHIDCODE],CONTROL[IS_WAGON_OR_COACH])</f>
        <v>#N/A</v>
      </c>
      <c r="D1045" t="e">
        <f>FLOOR(_xlfn.XLOOKUP($A1045,PROPERTIES[VEHIDCODE],PROPERTIES[INTRODUCTION_YEAR]),20)</f>
        <v>#N/A</v>
      </c>
      <c r="E1045" t="e">
        <f>_xlfn.XLOOKUP($A1045,PROPERTIES[VEHIDCODE],PROPERTIES[ROLE])</f>
        <v>#N/A</v>
      </c>
      <c r="F1045" s="30" t="e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#N/A</v>
      </c>
      <c r="G1045" t="b">
        <f t="shared" si="135"/>
        <v>0</v>
      </c>
      <c r="H1045" t="b">
        <f t="shared" si="142"/>
        <v>0</v>
      </c>
      <c r="I1045" t="b">
        <f t="shared" si="136"/>
        <v>0</v>
      </c>
      <c r="J1045" t="b">
        <f t="shared" si="143"/>
        <v>0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2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2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2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2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2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2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2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2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2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2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2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51" priority="2" operator="containsText" text="FALSE">
      <formula>NOT(ISERROR(SEARCH("FALSE",B2)))</formula>
    </cfRule>
  </conditionalFormatting>
  <conditionalFormatting sqref="G1:G813 H795:I813 G814:I1048576">
    <cfRule type="containsText" dxfId="50" priority="59" operator="containsText" text="FALSE">
      <formula>NOT(ISERROR(SEARCH("FALSE",G1)))</formula>
    </cfRule>
  </conditionalFormatting>
  <conditionalFormatting sqref="H1:I792">
    <cfRule type="containsText" dxfId="49" priority="58" operator="containsText" text="FALSE">
      <formula>NOT(ISERROR(SEARCH("FALSE",H1)))</formula>
    </cfRule>
  </conditionalFormatting>
  <conditionalFormatting sqref="H2:O1115">
    <cfRule type="containsText" dxfId="48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242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8">
      <c r="A7" s="1" t="s">
        <v>1867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1868</v>
      </c>
      <c r="F8">
        <v>1</v>
      </c>
      <c r="H8">
        <v>2</v>
      </c>
      <c r="I8">
        <v>3</v>
      </c>
      <c r="L8">
        <v>6</v>
      </c>
    </row>
    <row r="9" spans="1:18">
      <c r="A9" s="1" t="s">
        <v>1871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1687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1872</v>
      </c>
      <c r="H11">
        <v>1</v>
      </c>
      <c r="I11">
        <v>1</v>
      </c>
      <c r="L11">
        <v>2</v>
      </c>
    </row>
    <row r="12" spans="1:18">
      <c r="A12" s="1" t="s">
        <v>1869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1688</v>
      </c>
      <c r="J13">
        <v>1</v>
      </c>
      <c r="K13">
        <v>1</v>
      </c>
      <c r="L13">
        <v>2</v>
      </c>
    </row>
    <row r="14" spans="1:18">
      <c r="A14" t="s">
        <v>1691</v>
      </c>
      <c r="I14">
        <v>1</v>
      </c>
      <c r="L14">
        <v>1</v>
      </c>
    </row>
    <row r="15" spans="1:18">
      <c r="A15" s="1" t="s">
        <v>1870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1953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29" t="s">
        <v>244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1868</v>
      </c>
      <c r="H8">
        <v>2</v>
      </c>
      <c r="J8">
        <v>1</v>
      </c>
      <c r="M8">
        <v>3</v>
      </c>
    </row>
    <row r="9" spans="1:18">
      <c r="A9" s="1" t="s">
        <v>1871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1687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1872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1869</v>
      </c>
      <c r="F12">
        <v>3</v>
      </c>
      <c r="M12">
        <v>3</v>
      </c>
    </row>
    <row r="13" spans="1:18">
      <c r="A13" s="1" t="s">
        <v>1688</v>
      </c>
      <c r="K13">
        <v>1</v>
      </c>
      <c r="L13">
        <v>1</v>
      </c>
      <c r="M13">
        <v>2</v>
      </c>
    </row>
    <row r="14" spans="1:18">
      <c r="A14" t="s">
        <v>1691</v>
      </c>
      <c r="J14">
        <v>1</v>
      </c>
      <c r="M14">
        <v>1</v>
      </c>
    </row>
    <row r="15" spans="1:18">
      <c r="A15" s="1" t="s">
        <v>1870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1953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1949</v>
      </c>
      <c r="B1" t="s">
        <v>1952</v>
      </c>
    </row>
    <row r="2" spans="1:67">
      <c r="A2" s="29" t="s">
        <v>255</v>
      </c>
      <c r="B2" t="s">
        <v>1952</v>
      </c>
    </row>
    <row r="3" spans="1:67">
      <c r="A3" s="42" t="s">
        <v>246</v>
      </c>
      <c r="B3" t="s">
        <v>1694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1689</v>
      </c>
      <c r="B5" s="42" t="s">
        <v>1692</v>
      </c>
    </row>
    <row r="6" spans="1:67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67">
      <c r="A7" s="1" t="s">
        <v>1867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1789</v>
      </c>
      <c r="H8">
        <v>1</v>
      </c>
      <c r="M8">
        <v>1</v>
      </c>
    </row>
    <row r="9" spans="1:67">
      <c r="A9" s="1" t="s">
        <v>1871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1687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1872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1869</v>
      </c>
      <c r="B12">
        <v>3</v>
      </c>
      <c r="C12">
        <v>2</v>
      </c>
      <c r="M12">
        <v>5</v>
      </c>
    </row>
    <row r="13" spans="1:67">
      <c r="A13" s="1" t="s">
        <v>1688</v>
      </c>
      <c r="K13">
        <v>1</v>
      </c>
      <c r="L13">
        <v>1</v>
      </c>
      <c r="M13">
        <v>2</v>
      </c>
    </row>
    <row r="14" spans="1:67">
      <c r="A14" t="s">
        <v>1691</v>
      </c>
      <c r="J14">
        <v>1</v>
      </c>
      <c r="M14">
        <v>1</v>
      </c>
    </row>
    <row r="15" spans="1:67">
      <c r="A15" s="1" t="s">
        <v>1870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1953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1949</v>
      </c>
      <c r="B1" t="s">
        <v>1952</v>
      </c>
    </row>
    <row r="2" spans="1:19">
      <c r="A2" s="42" t="s">
        <v>247</v>
      </c>
      <c r="B2" t="s">
        <v>1694</v>
      </c>
    </row>
    <row r="3" spans="1:19">
      <c r="A3" s="29" t="s">
        <v>255</v>
      </c>
      <c r="B3" t="s">
        <v>1952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1689</v>
      </c>
      <c r="B5" s="42" t="s">
        <v>1692</v>
      </c>
    </row>
    <row r="6" spans="1:19">
      <c r="A6" s="29" t="s">
        <v>1075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9">
      <c r="A7" s="1" t="s">
        <v>1867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1868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1873</v>
      </c>
      <c r="I10">
        <v>1</v>
      </c>
      <c r="L10">
        <v>1</v>
      </c>
    </row>
    <row r="11" spans="1:19">
      <c r="A11" s="1" t="s">
        <v>1687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1872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1688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1691</v>
      </c>
      <c r="H15">
        <v>1</v>
      </c>
      <c r="I15">
        <v>1</v>
      </c>
      <c r="L15">
        <v>2</v>
      </c>
    </row>
    <row r="16" spans="1:19">
      <c r="A16" s="1" t="s">
        <v>1870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1953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241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1868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1687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1872</v>
      </c>
      <c r="H11">
        <v>1</v>
      </c>
      <c r="M11">
        <v>1</v>
      </c>
    </row>
    <row r="12" spans="1:18">
      <c r="A12" s="1" t="s">
        <v>1869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1688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1691</v>
      </c>
      <c r="J14">
        <v>2</v>
      </c>
      <c r="M14">
        <v>2</v>
      </c>
    </row>
    <row r="15" spans="1:18">
      <c r="A15" s="1" t="s">
        <v>1870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1953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42" t="s">
        <v>239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1953</v>
      </c>
    </row>
    <row r="7" spans="1:20">
      <c r="A7" s="1" t="s">
        <v>1867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1868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1873</v>
      </c>
      <c r="J10">
        <v>1</v>
      </c>
      <c r="N10">
        <v>1</v>
      </c>
    </row>
    <row r="11" spans="1:20">
      <c r="A11" s="1" t="s">
        <v>1687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1690</v>
      </c>
      <c r="E12">
        <v>1</v>
      </c>
      <c r="N12">
        <v>1</v>
      </c>
    </row>
    <row r="13" spans="1:20">
      <c r="A13" s="1" t="s">
        <v>1872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1688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1691</v>
      </c>
      <c r="J16">
        <v>2</v>
      </c>
      <c r="K16">
        <v>1</v>
      </c>
      <c r="N16">
        <v>3</v>
      </c>
    </row>
    <row r="17" spans="1:14">
      <c r="A17" s="1" t="s">
        <v>1870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1953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29" t="s">
        <v>243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20">
      <c r="A7" s="1" t="s">
        <v>1867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1868</v>
      </c>
      <c r="H8">
        <v>1</v>
      </c>
      <c r="I8">
        <v>3</v>
      </c>
      <c r="J8">
        <v>1</v>
      </c>
      <c r="M8">
        <v>5</v>
      </c>
    </row>
    <row r="9" spans="1:20">
      <c r="A9" s="1" t="s">
        <v>1871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1687</v>
      </c>
      <c r="G10">
        <v>1</v>
      </c>
      <c r="J10">
        <v>2</v>
      </c>
      <c r="M10">
        <v>3</v>
      </c>
    </row>
    <row r="11" spans="1:20">
      <c r="A11" s="1" t="s">
        <v>1872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1688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1691</v>
      </c>
      <c r="J14">
        <v>1</v>
      </c>
      <c r="M14">
        <v>1</v>
      </c>
    </row>
    <row r="15" spans="1:20">
      <c r="A15" s="1" t="s">
        <v>1870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1953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1949</v>
      </c>
      <c r="B1" t="s">
        <v>1952</v>
      </c>
    </row>
    <row r="2" spans="1:68">
      <c r="A2" s="29" t="s">
        <v>255</v>
      </c>
      <c r="B2" t="s">
        <v>1952</v>
      </c>
    </row>
    <row r="3" spans="1:68">
      <c r="A3" s="42" t="s">
        <v>245</v>
      </c>
      <c r="B3" t="s">
        <v>1694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1689</v>
      </c>
      <c r="B5" s="42" t="s">
        <v>1692</v>
      </c>
    </row>
    <row r="6" spans="1:6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68">
      <c r="A7" s="1" t="s">
        <v>1867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1868</v>
      </c>
      <c r="G8">
        <v>1</v>
      </c>
      <c r="H8">
        <v>2</v>
      </c>
      <c r="K8">
        <v>3</v>
      </c>
    </row>
    <row r="9" spans="1:68">
      <c r="A9" s="1" t="s">
        <v>1871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1687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1872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1688</v>
      </c>
      <c r="I13">
        <v>2</v>
      </c>
      <c r="J13">
        <v>1</v>
      </c>
      <c r="K13">
        <v>3</v>
      </c>
    </row>
    <row r="14" spans="1:68">
      <c r="A14" t="s">
        <v>1691</v>
      </c>
      <c r="H14">
        <v>1</v>
      </c>
      <c r="K14">
        <v>1</v>
      </c>
    </row>
    <row r="15" spans="1:68">
      <c r="A15" s="1" t="s">
        <v>1870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1953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240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18">
      <c r="A7" s="1" t="s">
        <v>1867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1868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1687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1872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1688</v>
      </c>
      <c r="H13">
        <v>2</v>
      </c>
      <c r="I13">
        <v>2</v>
      </c>
      <c r="J13">
        <v>1</v>
      </c>
      <c r="K13">
        <v>5</v>
      </c>
    </row>
    <row r="14" spans="1:18">
      <c r="A14" t="s">
        <v>1691</v>
      </c>
      <c r="H14">
        <v>1</v>
      </c>
      <c r="K14">
        <v>1</v>
      </c>
    </row>
    <row r="15" spans="1:18">
      <c r="A15" s="1" t="s">
        <v>1870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1953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2" sqref="A2:A21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251</v>
      </c>
      <c r="C1" t="s">
        <v>252</v>
      </c>
      <c r="E1" s="10" t="s">
        <v>303</v>
      </c>
      <c r="G1" s="10" t="s">
        <v>304</v>
      </c>
      <c r="I1" t="s">
        <v>3</v>
      </c>
      <c r="K1" t="s">
        <v>302</v>
      </c>
      <c r="M1" s="19" t="s">
        <v>1064</v>
      </c>
      <c r="N1" s="19" t="s">
        <v>1065</v>
      </c>
      <c r="O1" s="20" t="s">
        <v>1713</v>
      </c>
      <c r="Q1" s="1" t="s">
        <v>1</v>
      </c>
    </row>
    <row r="2" spans="1:17">
      <c r="A2" t="s">
        <v>242</v>
      </c>
      <c r="C2" t="s">
        <v>253</v>
      </c>
      <c r="E2" t="s">
        <v>329</v>
      </c>
      <c r="G2" t="s">
        <v>330</v>
      </c>
      <c r="I2" t="s">
        <v>20</v>
      </c>
      <c r="K2" s="17" t="s">
        <v>263</v>
      </c>
      <c r="M2" s="20" t="s">
        <v>818</v>
      </c>
      <c r="N2" s="20" t="s">
        <v>570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249</v>
      </c>
      <c r="C3" t="s">
        <v>254</v>
      </c>
      <c r="E3" t="s">
        <v>313</v>
      </c>
      <c r="G3" t="s">
        <v>314</v>
      </c>
      <c r="I3" t="s">
        <v>22</v>
      </c>
      <c r="K3" s="17" t="s">
        <v>265</v>
      </c>
      <c r="M3" s="20" t="s">
        <v>830</v>
      </c>
      <c r="N3" s="20" t="s">
        <v>582</v>
      </c>
      <c r="O3" s="20">
        <f>COUNTIF(COUNTRIES[COUNTRY_LABEL],COUNTRIES[[#This Row],[COUNTRY_LABEL]])</f>
        <v>1</v>
      </c>
      <c r="Q3" t="s">
        <v>1714</v>
      </c>
    </row>
    <row r="4" spans="1:17">
      <c r="A4" t="s">
        <v>248</v>
      </c>
      <c r="E4" t="s">
        <v>307</v>
      </c>
      <c r="G4" t="s">
        <v>308</v>
      </c>
      <c r="I4" t="s">
        <v>23</v>
      </c>
      <c r="K4" s="17" t="s">
        <v>266</v>
      </c>
      <c r="M4" s="20" t="s">
        <v>821</v>
      </c>
      <c r="N4" s="20" t="s">
        <v>573</v>
      </c>
      <c r="O4" s="20">
        <f>COUNTIF(COUNTRIES[COUNTRY_LABEL],COUNTRIES[[#This Row],[COUNTRY_LABEL]])</f>
        <v>1</v>
      </c>
      <c r="Q4" t="s">
        <v>1717</v>
      </c>
    </row>
    <row r="5" spans="1:17">
      <c r="A5" t="s">
        <v>250</v>
      </c>
      <c r="E5" t="s">
        <v>319</v>
      </c>
      <c r="G5" t="s">
        <v>320</v>
      </c>
      <c r="I5" t="s">
        <v>18</v>
      </c>
      <c r="K5" s="17" t="s">
        <v>268</v>
      </c>
      <c r="M5" s="20" t="s">
        <v>877</v>
      </c>
      <c r="N5" s="20" t="s">
        <v>628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2012</v>
      </c>
      <c r="E6" t="s">
        <v>317</v>
      </c>
      <c r="G6" t="s">
        <v>318</v>
      </c>
      <c r="K6" s="17" t="s">
        <v>270</v>
      </c>
      <c r="M6" s="20" t="s">
        <v>826</v>
      </c>
      <c r="N6" s="20" t="s">
        <v>578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247</v>
      </c>
      <c r="E7" t="s">
        <v>309</v>
      </c>
      <c r="G7" t="s">
        <v>310</v>
      </c>
      <c r="K7" s="17" t="s">
        <v>272</v>
      </c>
      <c r="M7" s="20" t="s">
        <v>816</v>
      </c>
      <c r="N7" s="20" t="s">
        <v>568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2013</v>
      </c>
      <c r="E8" t="s">
        <v>321</v>
      </c>
      <c r="G8" t="s">
        <v>322</v>
      </c>
      <c r="K8" s="18" t="s">
        <v>274</v>
      </c>
      <c r="M8" s="20" t="s">
        <v>823</v>
      </c>
      <c r="N8" s="20" t="s">
        <v>575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2014</v>
      </c>
      <c r="E9" t="s">
        <v>1888</v>
      </c>
      <c r="G9" t="s">
        <v>1889</v>
      </c>
      <c r="K9" s="18" t="s">
        <v>276</v>
      </c>
      <c r="M9" s="20" t="s">
        <v>820</v>
      </c>
      <c r="N9" s="20" t="s">
        <v>572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245</v>
      </c>
      <c r="E10" t="s">
        <v>325</v>
      </c>
      <c r="G10" t="s">
        <v>326</v>
      </c>
      <c r="K10" s="18" t="s">
        <v>278</v>
      </c>
      <c r="M10" s="20" t="s">
        <v>824</v>
      </c>
      <c r="N10" s="20" t="s">
        <v>576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238</v>
      </c>
      <c r="E11" t="s">
        <v>1756</v>
      </c>
      <c r="G11" t="s">
        <v>1757</v>
      </c>
      <c r="K11" s="18" t="s">
        <v>1891</v>
      </c>
      <c r="M11" s="20" t="s">
        <v>819</v>
      </c>
      <c r="N11" s="20" t="s">
        <v>571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2011</v>
      </c>
      <c r="E12" t="s">
        <v>315</v>
      </c>
      <c r="G12" t="s">
        <v>316</v>
      </c>
      <c r="K12" s="17" t="s">
        <v>281</v>
      </c>
      <c r="M12" s="20" t="s">
        <v>825</v>
      </c>
      <c r="N12" s="20" t="s">
        <v>577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244</v>
      </c>
      <c r="E13" t="s">
        <v>323</v>
      </c>
      <c r="G13" t="s">
        <v>324</v>
      </c>
      <c r="K13" s="17" t="s">
        <v>283</v>
      </c>
      <c r="M13" s="20" t="s">
        <v>822</v>
      </c>
      <c r="N13" s="20" t="s">
        <v>574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2015</v>
      </c>
      <c r="E14" t="s">
        <v>311</v>
      </c>
      <c r="G14" t="s">
        <v>312</v>
      </c>
      <c r="K14" s="18" t="s">
        <v>294</v>
      </c>
      <c r="M14" s="20" t="s">
        <v>829</v>
      </c>
      <c r="N14" s="20" t="s">
        <v>581</v>
      </c>
      <c r="O14" s="20">
        <f>COUNTIF(COUNTRIES[COUNTRY_LABEL],COUNTRIES[[#This Row],[COUNTRY_LABEL]])</f>
        <v>1</v>
      </c>
      <c r="Q14" t="s">
        <v>1715</v>
      </c>
    </row>
    <row r="15" spans="1:17">
      <c r="A15" t="s">
        <v>243</v>
      </c>
      <c r="E15" t="s">
        <v>305</v>
      </c>
      <c r="G15" t="s">
        <v>306</v>
      </c>
      <c r="K15" s="17" t="s">
        <v>295</v>
      </c>
      <c r="M15" s="20" t="s">
        <v>828</v>
      </c>
      <c r="N15" s="20" t="s">
        <v>580</v>
      </c>
      <c r="O15" s="20">
        <f>COUNTIF(COUNTRIES[COUNTRY_LABEL],COUNTRIES[[#This Row],[COUNTRY_LABEL]])</f>
        <v>1</v>
      </c>
      <c r="Q15" t="s">
        <v>1718</v>
      </c>
    </row>
    <row r="16" spans="1:17">
      <c r="A16" t="s">
        <v>241</v>
      </c>
      <c r="E16" t="s">
        <v>327</v>
      </c>
      <c r="G16" t="s">
        <v>328</v>
      </c>
      <c r="K16" s="17" t="s">
        <v>296</v>
      </c>
      <c r="M16" s="20" t="s">
        <v>827</v>
      </c>
      <c r="N16" s="20" t="s">
        <v>579</v>
      </c>
      <c r="O16" s="20">
        <f>COUNTIF(COUNTRIES[COUNTRY_LABEL],COUNTRIES[[#This Row],[COUNTRY_LABEL]])</f>
        <v>1</v>
      </c>
      <c r="Q16" t="s">
        <v>1774</v>
      </c>
    </row>
    <row r="17" spans="1:17">
      <c r="A17" t="s">
        <v>2010</v>
      </c>
      <c r="K17" s="18" t="s">
        <v>297</v>
      </c>
      <c r="M17" s="20" t="s">
        <v>831</v>
      </c>
      <c r="N17" s="20" t="s">
        <v>583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2016</v>
      </c>
      <c r="K18" s="18" t="s">
        <v>288</v>
      </c>
      <c r="M18" s="20" t="s">
        <v>847</v>
      </c>
      <c r="N18" s="20" t="s">
        <v>598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246</v>
      </c>
      <c r="K19" s="18" t="s">
        <v>289</v>
      </c>
      <c r="M19" s="20" t="s">
        <v>838</v>
      </c>
      <c r="N19" s="20" t="s">
        <v>590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240</v>
      </c>
      <c r="K20" s="18" t="s">
        <v>1759</v>
      </c>
      <c r="M20" s="20" t="s">
        <v>834</v>
      </c>
      <c r="N20" s="20" t="s">
        <v>586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239</v>
      </c>
      <c r="K21" s="18" t="s">
        <v>290</v>
      </c>
      <c r="M21" s="20" t="s">
        <v>833</v>
      </c>
      <c r="N21" s="20" t="s">
        <v>585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292</v>
      </c>
      <c r="M22" s="20" t="s">
        <v>851</v>
      </c>
      <c r="N22" s="20" t="s">
        <v>602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285</v>
      </c>
      <c r="M23" s="20" t="s">
        <v>835</v>
      </c>
      <c r="N23" s="20" t="s">
        <v>587</v>
      </c>
      <c r="O23" s="20">
        <f>COUNTIF(COUNTRIES[COUNTRY_LABEL],COUNTRIES[[#This Row],[COUNTRY_LABEL]])</f>
        <v>1</v>
      </c>
      <c r="Q23" t="s">
        <v>1716</v>
      </c>
    </row>
    <row r="24" spans="1:17">
      <c r="K24" s="18" t="s">
        <v>1562</v>
      </c>
      <c r="M24" s="20" t="s">
        <v>852</v>
      </c>
      <c r="N24" s="20" t="s">
        <v>603</v>
      </c>
      <c r="O24" s="20">
        <f>COUNTIF(COUNTRIES[COUNTRY_LABEL],COUNTRIES[[#This Row],[COUNTRY_LABEL]])</f>
        <v>1</v>
      </c>
      <c r="Q24" t="s">
        <v>1719</v>
      </c>
    </row>
    <row r="25" spans="1:17">
      <c r="M25" s="20" t="s">
        <v>840</v>
      </c>
      <c r="N25" s="20" t="s">
        <v>592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842</v>
      </c>
      <c r="N26" s="20" t="s">
        <v>593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848</v>
      </c>
      <c r="N27" s="20" t="s">
        <v>599</v>
      </c>
      <c r="O27" s="20">
        <f>COUNTIF(COUNTRIES[COUNTRY_LABEL],COUNTRIES[[#This Row],[COUNTRY_LABEL]])</f>
        <v>1</v>
      </c>
    </row>
    <row r="28" spans="1:17">
      <c r="M28" s="20" t="s">
        <v>844</v>
      </c>
      <c r="N28" s="20" t="s">
        <v>595</v>
      </c>
      <c r="O28" s="20">
        <f>COUNTIF(COUNTRIES[COUNTRY_LABEL],COUNTRIES[[#This Row],[COUNTRY_LABEL]])</f>
        <v>1</v>
      </c>
    </row>
    <row r="29" spans="1:17">
      <c r="M29" s="20" t="s">
        <v>832</v>
      </c>
      <c r="N29" s="20" t="s">
        <v>584</v>
      </c>
      <c r="O29" s="20">
        <f>COUNTIF(COUNTRIES[COUNTRY_LABEL],COUNTRIES[[#This Row],[COUNTRY_LABEL]])</f>
        <v>1</v>
      </c>
    </row>
    <row r="30" spans="1:17">
      <c r="M30" s="20" t="s">
        <v>850</v>
      </c>
      <c r="N30" s="20" t="s">
        <v>601</v>
      </c>
      <c r="O30" s="20">
        <f>COUNTIF(COUNTRIES[COUNTRY_LABEL],COUNTRIES[[#This Row],[COUNTRY_LABEL]])</f>
        <v>1</v>
      </c>
    </row>
    <row r="31" spans="1:17">
      <c r="M31" s="20" t="s">
        <v>849</v>
      </c>
      <c r="N31" s="20" t="s">
        <v>600</v>
      </c>
      <c r="O31" s="20">
        <f>COUNTIF(COUNTRIES[COUNTRY_LABEL],COUNTRIES[[#This Row],[COUNTRY_LABEL]])</f>
        <v>1</v>
      </c>
    </row>
    <row r="32" spans="1:17">
      <c r="M32" s="20" t="s">
        <v>846</v>
      </c>
      <c r="N32" s="20" t="s">
        <v>597</v>
      </c>
      <c r="O32" s="20">
        <f>COUNTIF(COUNTRIES[COUNTRY_LABEL],COUNTRIES[[#This Row],[COUNTRY_LABEL]])</f>
        <v>1</v>
      </c>
    </row>
    <row r="33" spans="13:15">
      <c r="M33" s="20" t="s">
        <v>921</v>
      </c>
      <c r="N33" s="20" t="s">
        <v>671</v>
      </c>
      <c r="O33" s="20">
        <f>COUNTIF(COUNTRIES[COUNTRY_LABEL],COUNTRIES[[#This Row],[COUNTRY_LABEL]])</f>
        <v>1</v>
      </c>
    </row>
    <row r="34" spans="13:15">
      <c r="M34" s="20" t="s">
        <v>843</v>
      </c>
      <c r="N34" s="20" t="s">
        <v>594</v>
      </c>
      <c r="O34" s="20">
        <f>COUNTIF(COUNTRIES[COUNTRY_LABEL],COUNTRIES[[#This Row],[COUNTRY_LABEL]])</f>
        <v>1</v>
      </c>
    </row>
    <row r="35" spans="13:15">
      <c r="M35" s="20" t="s">
        <v>837</v>
      </c>
      <c r="N35" s="20" t="s">
        <v>589</v>
      </c>
      <c r="O35" s="20">
        <f>COUNTIF(COUNTRIES[COUNTRY_LABEL],COUNTRIES[[#This Row],[COUNTRY_LABEL]])</f>
        <v>1</v>
      </c>
    </row>
    <row r="36" spans="13:15">
      <c r="M36" s="20" t="s">
        <v>836</v>
      </c>
      <c r="N36" s="20" t="s">
        <v>588</v>
      </c>
      <c r="O36" s="20">
        <f>COUNTIF(COUNTRIES[COUNTRY_LABEL],COUNTRIES[[#This Row],[COUNTRY_LABEL]])</f>
        <v>1</v>
      </c>
    </row>
    <row r="37" spans="13:15">
      <c r="M37" s="20" t="s">
        <v>839</v>
      </c>
      <c r="N37" s="20" t="s">
        <v>591</v>
      </c>
      <c r="O37" s="20">
        <f>COUNTIF(COUNTRIES[COUNTRY_LABEL],COUNTRIES[[#This Row],[COUNTRY_LABEL]])</f>
        <v>1</v>
      </c>
    </row>
    <row r="38" spans="13:15">
      <c r="M38" s="20" t="s">
        <v>932</v>
      </c>
      <c r="N38" s="20" t="s">
        <v>682</v>
      </c>
      <c r="O38" s="20">
        <f>COUNTIF(COUNTRIES[COUNTRY_LABEL],COUNTRIES[[#This Row],[COUNTRY_LABEL]])</f>
        <v>1</v>
      </c>
    </row>
    <row r="39" spans="13:15">
      <c r="M39" s="20" t="s">
        <v>862</v>
      </c>
      <c r="N39" s="20" t="s">
        <v>613</v>
      </c>
      <c r="O39" s="20">
        <f>COUNTIF(COUNTRIES[COUNTRY_LABEL],COUNTRIES[[#This Row],[COUNTRY_LABEL]])</f>
        <v>1</v>
      </c>
    </row>
    <row r="40" spans="13:15">
      <c r="M40" s="20" t="s">
        <v>853</v>
      </c>
      <c r="N40" s="20" t="s">
        <v>604</v>
      </c>
      <c r="O40" s="20">
        <f>COUNTIF(COUNTRIES[COUNTRY_LABEL],COUNTRIES[[#This Row],[COUNTRY_LABEL]])</f>
        <v>1</v>
      </c>
    </row>
    <row r="41" spans="13:15">
      <c r="M41" s="20" t="s">
        <v>867</v>
      </c>
      <c r="N41" s="20" t="s">
        <v>618</v>
      </c>
      <c r="O41" s="20">
        <f>COUNTIF(COUNTRIES[COUNTRY_LABEL],COUNTRIES[[#This Row],[COUNTRY_LABEL]])</f>
        <v>1</v>
      </c>
    </row>
    <row r="42" spans="13:15">
      <c r="M42" s="20" t="s">
        <v>845</v>
      </c>
      <c r="N42" s="20" t="s">
        <v>596</v>
      </c>
      <c r="O42" s="20">
        <f>COUNTIF(COUNTRIES[COUNTRY_LABEL],COUNTRIES[[#This Row],[COUNTRY_LABEL]])</f>
        <v>1</v>
      </c>
    </row>
    <row r="43" spans="13:15">
      <c r="M43" s="20" t="s">
        <v>939</v>
      </c>
      <c r="N43" s="20" t="s">
        <v>689</v>
      </c>
      <c r="O43" s="20">
        <f>COUNTIF(COUNTRIES[COUNTRY_LABEL],COUNTRIES[[#This Row],[COUNTRY_LABEL]])</f>
        <v>1</v>
      </c>
    </row>
    <row r="44" spans="13:15">
      <c r="M44" s="20" t="s">
        <v>856</v>
      </c>
      <c r="N44" s="20" t="s">
        <v>607</v>
      </c>
      <c r="O44" s="20">
        <f>COUNTIF(COUNTRIES[COUNTRY_LABEL],COUNTRIES[[#This Row],[COUNTRY_LABEL]])</f>
        <v>1</v>
      </c>
    </row>
    <row r="45" spans="13:15">
      <c r="M45" s="20" t="s">
        <v>1029</v>
      </c>
      <c r="N45" s="20" t="s">
        <v>779</v>
      </c>
      <c r="O45" s="20">
        <f>COUNTIF(COUNTRIES[COUNTRY_LABEL],COUNTRIES[[#This Row],[COUNTRY_LABEL]])</f>
        <v>1</v>
      </c>
    </row>
    <row r="46" spans="13:15">
      <c r="M46" s="20" t="s">
        <v>861</v>
      </c>
      <c r="N46" s="20" t="s">
        <v>612</v>
      </c>
      <c r="O46" s="20">
        <f>COUNTIF(COUNTRIES[COUNTRY_LABEL],COUNTRIES[[#This Row],[COUNTRY_LABEL]])</f>
        <v>1</v>
      </c>
    </row>
    <row r="47" spans="13:15">
      <c r="M47" s="20" t="s">
        <v>863</v>
      </c>
      <c r="N47" s="20" t="s">
        <v>614</v>
      </c>
      <c r="O47" s="20">
        <f>COUNTIF(COUNTRIES[COUNTRY_LABEL],COUNTRIES[[#This Row],[COUNTRY_LABEL]])</f>
        <v>1</v>
      </c>
    </row>
    <row r="48" spans="13:15">
      <c r="M48" s="20" t="s">
        <v>869</v>
      </c>
      <c r="N48" s="20" t="s">
        <v>620</v>
      </c>
      <c r="O48" s="20">
        <f>COUNTIF(COUNTRIES[COUNTRY_LABEL],COUNTRIES[[#This Row],[COUNTRY_LABEL]])</f>
        <v>1</v>
      </c>
    </row>
    <row r="49" spans="13:15">
      <c r="M49" s="20" t="s">
        <v>854</v>
      </c>
      <c r="N49" s="20" t="s">
        <v>605</v>
      </c>
      <c r="O49" s="20">
        <f>COUNTIF(COUNTRIES[COUNTRY_LABEL],COUNTRIES[[#This Row],[COUNTRY_LABEL]])</f>
        <v>1</v>
      </c>
    </row>
    <row r="50" spans="13:15">
      <c r="M50" s="20" t="s">
        <v>864</v>
      </c>
      <c r="N50" s="20" t="s">
        <v>615</v>
      </c>
      <c r="O50" s="20">
        <f>COUNTIF(COUNTRIES[COUNTRY_LABEL],COUNTRIES[[#This Row],[COUNTRY_LABEL]])</f>
        <v>1</v>
      </c>
    </row>
    <row r="51" spans="13:15">
      <c r="M51" s="20" t="s">
        <v>934</v>
      </c>
      <c r="N51" s="20" t="s">
        <v>684</v>
      </c>
      <c r="O51" s="20">
        <f>COUNTIF(COUNTRIES[COUNTRY_LABEL],COUNTRIES[[#This Row],[COUNTRY_LABEL]])</f>
        <v>1</v>
      </c>
    </row>
    <row r="52" spans="13:15">
      <c r="M52" s="20" t="s">
        <v>860</v>
      </c>
      <c r="N52" s="20" t="s">
        <v>611</v>
      </c>
      <c r="O52" s="20">
        <f>COUNTIF(COUNTRIES[COUNTRY_LABEL],COUNTRIES[[#This Row],[COUNTRY_LABEL]])</f>
        <v>1</v>
      </c>
    </row>
    <row r="53" spans="13:15">
      <c r="M53" s="20" t="s">
        <v>865</v>
      </c>
      <c r="N53" s="20" t="s">
        <v>616</v>
      </c>
      <c r="O53" s="20">
        <f>COUNTIF(COUNTRIES[COUNTRY_LABEL],COUNTRIES[[#This Row],[COUNTRY_LABEL]])</f>
        <v>1</v>
      </c>
    </row>
    <row r="54" spans="13:15">
      <c r="M54" s="20" t="s">
        <v>913</v>
      </c>
      <c r="N54" s="20" t="s">
        <v>663</v>
      </c>
      <c r="O54" s="20">
        <f>COUNTIF(COUNTRIES[COUNTRY_LABEL],COUNTRIES[[#This Row],[COUNTRY_LABEL]])</f>
        <v>1</v>
      </c>
    </row>
    <row r="55" spans="13:15">
      <c r="M55" s="20" t="s">
        <v>866</v>
      </c>
      <c r="N55" s="20" t="s">
        <v>617</v>
      </c>
      <c r="O55" s="20">
        <f>COUNTIF(COUNTRIES[COUNTRY_LABEL],COUNTRIES[[#This Row],[COUNTRY_LABEL]])</f>
        <v>1</v>
      </c>
    </row>
    <row r="56" spans="13:15">
      <c r="M56" s="20" t="s">
        <v>868</v>
      </c>
      <c r="N56" s="20" t="s">
        <v>619</v>
      </c>
      <c r="O56" s="20">
        <f>COUNTIF(COUNTRIES[COUNTRY_LABEL],COUNTRIES[[#This Row],[COUNTRY_LABEL]])</f>
        <v>1</v>
      </c>
    </row>
    <row r="57" spans="13:15">
      <c r="M57" s="20" t="s">
        <v>870</v>
      </c>
      <c r="N57" s="20" t="s">
        <v>621</v>
      </c>
      <c r="O57" s="20">
        <f>COUNTIF(COUNTRIES[COUNTRY_LABEL],COUNTRIES[[#This Row],[COUNTRY_LABEL]])</f>
        <v>1</v>
      </c>
    </row>
    <row r="58" spans="13:15">
      <c r="M58" s="20" t="s">
        <v>871</v>
      </c>
      <c r="N58" s="20" t="s">
        <v>622</v>
      </c>
      <c r="O58" s="20">
        <f>COUNTIF(COUNTRIES[COUNTRY_LABEL],COUNTRIES[[#This Row],[COUNTRY_LABEL]])</f>
        <v>1</v>
      </c>
    </row>
    <row r="59" spans="13:15">
      <c r="M59" s="20" t="s">
        <v>855</v>
      </c>
      <c r="N59" s="20" t="s">
        <v>606</v>
      </c>
      <c r="O59" s="20">
        <f>COUNTIF(COUNTRIES[COUNTRY_LABEL],COUNTRIES[[#This Row],[COUNTRY_LABEL]])</f>
        <v>1</v>
      </c>
    </row>
    <row r="60" spans="13:15">
      <c r="M60" s="20" t="s">
        <v>874</v>
      </c>
      <c r="N60" s="20" t="s">
        <v>625</v>
      </c>
      <c r="O60" s="20">
        <f>COUNTIF(COUNTRIES[COUNTRY_LABEL],COUNTRIES[[#This Row],[COUNTRY_LABEL]])</f>
        <v>1</v>
      </c>
    </row>
    <row r="61" spans="13:15">
      <c r="M61" s="20" t="s">
        <v>873</v>
      </c>
      <c r="N61" s="20" t="s">
        <v>624</v>
      </c>
      <c r="O61" s="20">
        <f>COUNTIF(COUNTRIES[COUNTRY_LABEL],COUNTRIES[[#This Row],[COUNTRY_LABEL]])</f>
        <v>1</v>
      </c>
    </row>
    <row r="62" spans="13:15">
      <c r="M62" s="20" t="s">
        <v>875</v>
      </c>
      <c r="N62" s="20" t="s">
        <v>626</v>
      </c>
      <c r="O62" s="20">
        <f>COUNTIF(COUNTRIES[COUNTRY_LABEL],COUNTRIES[[#This Row],[COUNTRY_LABEL]])</f>
        <v>1</v>
      </c>
    </row>
    <row r="63" spans="13:15">
      <c r="M63" s="20" t="s">
        <v>876</v>
      </c>
      <c r="N63" s="20" t="s">
        <v>627</v>
      </c>
      <c r="O63" s="20">
        <f>COUNTIF(COUNTRIES[COUNTRY_LABEL],COUNTRIES[[#This Row],[COUNTRY_LABEL]])</f>
        <v>1</v>
      </c>
    </row>
    <row r="64" spans="13:15">
      <c r="M64" s="20" t="s">
        <v>1073</v>
      </c>
      <c r="N64" s="20" t="s">
        <v>813</v>
      </c>
      <c r="O64" s="20">
        <f>COUNTIF(COUNTRIES[COUNTRY_LABEL],COUNTRIES[[#This Row],[COUNTRY_LABEL]])</f>
        <v>1</v>
      </c>
    </row>
    <row r="65" spans="13:15">
      <c r="M65" s="20" t="s">
        <v>878</v>
      </c>
      <c r="N65" s="20" t="s">
        <v>629</v>
      </c>
      <c r="O65" s="20">
        <f>COUNTIF(COUNTRIES[COUNTRY_LABEL],COUNTRIES[[#This Row],[COUNTRY_LABEL]])</f>
        <v>1</v>
      </c>
    </row>
    <row r="66" spans="13:15">
      <c r="M66" s="20" t="s">
        <v>880</v>
      </c>
      <c r="N66" s="20" t="s">
        <v>631</v>
      </c>
      <c r="O66" s="20">
        <f>COUNTIF(COUNTRIES[COUNTRY_LABEL],COUNTRIES[[#This Row],[COUNTRY_LABEL]])</f>
        <v>1</v>
      </c>
    </row>
    <row r="67" spans="13:15">
      <c r="M67" s="20" t="s">
        <v>1024</v>
      </c>
      <c r="N67" s="20" t="s">
        <v>774</v>
      </c>
      <c r="O67" s="20">
        <f>COUNTIF(COUNTRIES[COUNTRY_LABEL],COUNTRIES[[#This Row],[COUNTRY_LABEL]])</f>
        <v>1</v>
      </c>
    </row>
    <row r="68" spans="13:15">
      <c r="M68" s="20" t="s">
        <v>903</v>
      </c>
      <c r="N68" s="20" t="s">
        <v>653</v>
      </c>
      <c r="O68" s="20">
        <f>COUNTIF(COUNTRIES[COUNTRY_LABEL],COUNTRIES[[#This Row],[COUNTRY_LABEL]])</f>
        <v>1</v>
      </c>
    </row>
    <row r="69" spans="13:15">
      <c r="M69" s="20" t="s">
        <v>882</v>
      </c>
      <c r="N69" s="20" t="s">
        <v>633</v>
      </c>
      <c r="O69" s="20">
        <f>COUNTIF(COUNTRIES[COUNTRY_LABEL],COUNTRIES[[#This Row],[COUNTRY_LABEL]])</f>
        <v>1</v>
      </c>
    </row>
    <row r="70" spans="13:15">
      <c r="M70" s="20" t="s">
        <v>879</v>
      </c>
      <c r="N70" s="20" t="s">
        <v>630</v>
      </c>
      <c r="O70" s="20">
        <f>COUNTIF(COUNTRIES[COUNTRY_LABEL],COUNTRIES[[#This Row],[COUNTRY_LABEL]])</f>
        <v>1</v>
      </c>
    </row>
    <row r="71" spans="13:15">
      <c r="M71" s="20" t="s">
        <v>1027</v>
      </c>
      <c r="N71" s="20" t="s">
        <v>777</v>
      </c>
      <c r="O71" s="20">
        <f>COUNTIF(COUNTRIES[COUNTRY_LABEL],COUNTRIES[[#This Row],[COUNTRY_LABEL]])</f>
        <v>1</v>
      </c>
    </row>
    <row r="72" spans="13:15">
      <c r="M72" s="20" t="s">
        <v>884</v>
      </c>
      <c r="N72" s="20" t="s">
        <v>635</v>
      </c>
      <c r="O72" s="20">
        <f>COUNTIF(COUNTRIES[COUNTRY_LABEL],COUNTRIES[[#This Row],[COUNTRY_LABEL]])</f>
        <v>1</v>
      </c>
    </row>
    <row r="73" spans="13:15">
      <c r="M73" s="20" t="s">
        <v>1072</v>
      </c>
      <c r="N73" s="20" t="s">
        <v>814</v>
      </c>
      <c r="O73" s="20">
        <f>COUNTIF(COUNTRIES[COUNTRY_LABEL],COUNTRIES[[#This Row],[COUNTRY_LABEL]])</f>
        <v>1</v>
      </c>
    </row>
    <row r="74" spans="13:15">
      <c r="M74" s="20" t="s">
        <v>887</v>
      </c>
      <c r="N74" s="20" t="s">
        <v>638</v>
      </c>
      <c r="O74" s="20">
        <f>COUNTIF(COUNTRIES[COUNTRY_LABEL],COUNTRIES[[#This Row],[COUNTRY_LABEL]])</f>
        <v>1</v>
      </c>
    </row>
    <row r="75" spans="13:15">
      <c r="M75" s="20" t="s">
        <v>889</v>
      </c>
      <c r="N75" s="20" t="s">
        <v>640</v>
      </c>
      <c r="O75" s="20">
        <f>COUNTIF(COUNTRIES[COUNTRY_LABEL],COUNTRIES[[#This Row],[COUNTRY_LABEL]])</f>
        <v>1</v>
      </c>
    </row>
    <row r="76" spans="13:15">
      <c r="M76" s="20" t="s">
        <v>886</v>
      </c>
      <c r="N76" s="20" t="s">
        <v>637</v>
      </c>
      <c r="O76" s="20">
        <f>COUNTIF(COUNTRIES[COUNTRY_LABEL],COUNTRIES[[#This Row],[COUNTRY_LABEL]])</f>
        <v>1</v>
      </c>
    </row>
    <row r="77" spans="13:15">
      <c r="M77" s="20" t="s">
        <v>885</v>
      </c>
      <c r="N77" s="20" t="s">
        <v>636</v>
      </c>
      <c r="O77" s="20">
        <f>COUNTIF(COUNTRIES[COUNTRY_LABEL],COUNTRIES[[#This Row],[COUNTRY_LABEL]])</f>
        <v>1</v>
      </c>
    </row>
    <row r="78" spans="13:15">
      <c r="M78" s="20" t="s">
        <v>890</v>
      </c>
      <c r="N78" s="20" t="s">
        <v>641</v>
      </c>
      <c r="O78" s="20">
        <f>COUNTIF(COUNTRIES[COUNTRY_LABEL],COUNTRIES[[#This Row],[COUNTRY_LABEL]])</f>
        <v>1</v>
      </c>
    </row>
    <row r="79" spans="13:15">
      <c r="M79" s="20" t="s">
        <v>895</v>
      </c>
      <c r="N79" s="20" t="s">
        <v>645</v>
      </c>
      <c r="O79" s="20">
        <f>COUNTIF(COUNTRIES[COUNTRY_LABEL],COUNTRIES[[#This Row],[COUNTRY_LABEL]])</f>
        <v>1</v>
      </c>
    </row>
    <row r="80" spans="13:15">
      <c r="M80" s="20" t="s">
        <v>989</v>
      </c>
      <c r="N80" s="20" t="s">
        <v>740</v>
      </c>
      <c r="O80" s="20">
        <f>COUNTIF(COUNTRIES[COUNTRY_LABEL],COUNTRIES[[#This Row],[COUNTRY_LABEL]])</f>
        <v>1</v>
      </c>
    </row>
    <row r="81" spans="13:15">
      <c r="M81" s="20" t="s">
        <v>1030</v>
      </c>
      <c r="N81" s="20" t="s">
        <v>780</v>
      </c>
      <c r="O81" s="20">
        <f>COUNTIF(COUNTRIES[COUNTRY_LABEL],COUNTRIES[[#This Row],[COUNTRY_LABEL]])</f>
        <v>1</v>
      </c>
    </row>
    <row r="82" spans="13:15">
      <c r="M82" s="20" t="s">
        <v>891</v>
      </c>
      <c r="N82" s="20" t="s">
        <v>1068</v>
      </c>
      <c r="O82" s="20">
        <f>COUNTIF(COUNTRIES[COUNTRY_LABEL],COUNTRIES[[#This Row],[COUNTRY_LABEL]])</f>
        <v>1</v>
      </c>
    </row>
    <row r="83" spans="13:15">
      <c r="M83" s="20" t="s">
        <v>900</v>
      </c>
      <c r="N83" s="20" t="s">
        <v>650</v>
      </c>
      <c r="O83" s="20">
        <f>COUNTIF(COUNTRIES[COUNTRY_LABEL],COUNTRIES[[#This Row],[COUNTRY_LABEL]])</f>
        <v>1</v>
      </c>
    </row>
    <row r="84" spans="13:15">
      <c r="M84" s="20" t="s">
        <v>906</v>
      </c>
      <c r="N84" s="20" t="s">
        <v>656</v>
      </c>
      <c r="O84" s="20">
        <f>COUNTIF(COUNTRIES[COUNTRY_LABEL],COUNTRIES[[#This Row],[COUNTRY_LABEL]])</f>
        <v>1</v>
      </c>
    </row>
    <row r="85" spans="13:15">
      <c r="M85" s="20" t="s">
        <v>894</v>
      </c>
      <c r="N85" s="20" t="s">
        <v>644</v>
      </c>
      <c r="O85" s="20">
        <f>COUNTIF(COUNTRIES[COUNTRY_LABEL],COUNTRIES[[#This Row],[COUNTRY_LABEL]])</f>
        <v>1</v>
      </c>
    </row>
    <row r="86" spans="13:15">
      <c r="M86" s="20" t="s">
        <v>872</v>
      </c>
      <c r="N86" s="20" t="s">
        <v>623</v>
      </c>
      <c r="O86" s="20">
        <f>COUNTIF(COUNTRIES[COUNTRY_LABEL],COUNTRIES[[#This Row],[COUNTRY_LABEL]])</f>
        <v>1</v>
      </c>
    </row>
    <row r="87" spans="13:15">
      <c r="M87" s="20" t="s">
        <v>897</v>
      </c>
      <c r="N87" s="20" t="s">
        <v>647</v>
      </c>
      <c r="O87" s="20">
        <f>COUNTIF(COUNTRIES[COUNTRY_LABEL],COUNTRIES[[#This Row],[COUNTRY_LABEL]])</f>
        <v>1</v>
      </c>
    </row>
    <row r="88" spans="13:15">
      <c r="M88" s="20" t="s">
        <v>898</v>
      </c>
      <c r="N88" s="20" t="s">
        <v>648</v>
      </c>
      <c r="O88" s="20">
        <f>COUNTIF(COUNTRIES[COUNTRY_LABEL],COUNTRIES[[#This Row],[COUNTRY_LABEL]])</f>
        <v>1</v>
      </c>
    </row>
    <row r="89" spans="13:15">
      <c r="M89" s="20" t="s">
        <v>904</v>
      </c>
      <c r="N89" s="20" t="s">
        <v>654</v>
      </c>
      <c r="O89" s="20">
        <f>COUNTIF(COUNTRIES[COUNTRY_LABEL],COUNTRIES[[#This Row],[COUNTRY_LABEL]])</f>
        <v>1</v>
      </c>
    </row>
    <row r="90" spans="13:15">
      <c r="M90" s="20" t="s">
        <v>899</v>
      </c>
      <c r="N90" s="20" t="s">
        <v>649</v>
      </c>
      <c r="O90" s="20">
        <f>COUNTIF(COUNTRIES[COUNTRY_LABEL],COUNTRIES[[#This Row],[COUNTRY_LABEL]])</f>
        <v>1</v>
      </c>
    </row>
    <row r="91" spans="13:15">
      <c r="M91" s="20" t="s">
        <v>893</v>
      </c>
      <c r="N91" s="20" t="s">
        <v>643</v>
      </c>
      <c r="O91" s="20">
        <f>COUNTIF(COUNTRIES[COUNTRY_LABEL],COUNTRIES[[#This Row],[COUNTRY_LABEL]])</f>
        <v>1</v>
      </c>
    </row>
    <row r="92" spans="13:15">
      <c r="M92" s="20" t="s">
        <v>902</v>
      </c>
      <c r="N92" s="20" t="s">
        <v>652</v>
      </c>
      <c r="O92" s="20">
        <f>COUNTIF(COUNTRIES[COUNTRY_LABEL],COUNTRIES[[#This Row],[COUNTRY_LABEL]])</f>
        <v>1</v>
      </c>
    </row>
    <row r="93" spans="13:15">
      <c r="M93" s="20" t="s">
        <v>907</v>
      </c>
      <c r="N93" s="20" t="s">
        <v>657</v>
      </c>
      <c r="O93" s="20">
        <f>COUNTIF(COUNTRIES[COUNTRY_LABEL],COUNTRIES[[#This Row],[COUNTRY_LABEL]])</f>
        <v>1</v>
      </c>
    </row>
    <row r="94" spans="13:15">
      <c r="M94" s="20" t="s">
        <v>896</v>
      </c>
      <c r="N94" s="20" t="s">
        <v>646</v>
      </c>
      <c r="O94" s="20">
        <f>COUNTIF(COUNTRIES[COUNTRY_LABEL],COUNTRIES[[#This Row],[COUNTRY_LABEL]])</f>
        <v>1</v>
      </c>
    </row>
    <row r="95" spans="13:15">
      <c r="M95" s="20" t="s">
        <v>901</v>
      </c>
      <c r="N95" s="20" t="s">
        <v>651</v>
      </c>
      <c r="O95" s="20">
        <f>COUNTIF(COUNTRIES[COUNTRY_LABEL],COUNTRIES[[#This Row],[COUNTRY_LABEL]])</f>
        <v>1</v>
      </c>
    </row>
    <row r="96" spans="13:15">
      <c r="M96" s="20" t="s">
        <v>908</v>
      </c>
      <c r="N96" s="20" t="s">
        <v>658</v>
      </c>
      <c r="O96" s="20">
        <f>COUNTIF(COUNTRIES[COUNTRY_LABEL],COUNTRIES[[#This Row],[COUNTRY_LABEL]])</f>
        <v>1</v>
      </c>
    </row>
    <row r="97" spans="13:15">
      <c r="M97" s="20" t="s">
        <v>909</v>
      </c>
      <c r="N97" s="20" t="s">
        <v>659</v>
      </c>
      <c r="O97" s="20">
        <f>COUNTIF(COUNTRIES[COUNTRY_LABEL],COUNTRIES[[#This Row],[COUNTRY_LABEL]])</f>
        <v>1</v>
      </c>
    </row>
    <row r="98" spans="13:15">
      <c r="M98" s="20" t="s">
        <v>914</v>
      </c>
      <c r="N98" s="20" t="s">
        <v>664</v>
      </c>
      <c r="O98" s="20">
        <f>COUNTIF(COUNTRIES[COUNTRY_LABEL],COUNTRIES[[#This Row],[COUNTRY_LABEL]])</f>
        <v>1</v>
      </c>
    </row>
    <row r="99" spans="13:15">
      <c r="M99" s="20" t="s">
        <v>911</v>
      </c>
      <c r="N99" s="20" t="s">
        <v>661</v>
      </c>
      <c r="O99" s="20">
        <f>COUNTIF(COUNTRIES[COUNTRY_LABEL],COUNTRIES[[#This Row],[COUNTRY_LABEL]])</f>
        <v>1</v>
      </c>
    </row>
    <row r="100" spans="13:15">
      <c r="M100" s="20" t="s">
        <v>1050</v>
      </c>
      <c r="N100" s="20" t="s">
        <v>799</v>
      </c>
      <c r="O100" s="20">
        <f>COUNTIF(COUNTRIES[COUNTRY_LABEL],COUNTRIES[[#This Row],[COUNTRY_LABEL]])</f>
        <v>1</v>
      </c>
    </row>
    <row r="101" spans="13:15">
      <c r="M101" s="20" t="s">
        <v>912</v>
      </c>
      <c r="N101" s="20" t="s">
        <v>662</v>
      </c>
      <c r="O101" s="20">
        <f>COUNTIF(COUNTRIES[COUNTRY_LABEL],COUNTRIES[[#This Row],[COUNTRY_LABEL]])</f>
        <v>1</v>
      </c>
    </row>
    <row r="102" spans="13:15">
      <c r="M102" s="20" t="s">
        <v>910</v>
      </c>
      <c r="N102" s="20" t="s">
        <v>660</v>
      </c>
      <c r="O102" s="20">
        <f>COUNTIF(COUNTRIES[COUNTRY_LABEL],COUNTRIES[[#This Row],[COUNTRY_LABEL]])</f>
        <v>1</v>
      </c>
    </row>
    <row r="103" spans="13:15">
      <c r="M103" s="20" t="s">
        <v>915</v>
      </c>
      <c r="N103" s="20" t="s">
        <v>665</v>
      </c>
      <c r="O103" s="20">
        <f>COUNTIF(COUNTRIES[COUNTRY_LABEL],COUNTRIES[[#This Row],[COUNTRY_LABEL]])</f>
        <v>1</v>
      </c>
    </row>
    <row r="104" spans="13:15">
      <c r="M104" s="20" t="s">
        <v>924</v>
      </c>
      <c r="N104" s="20" t="s">
        <v>674</v>
      </c>
      <c r="O104" s="20">
        <f>COUNTIF(COUNTRIES[COUNTRY_LABEL],COUNTRIES[[#This Row],[COUNTRY_LABEL]])</f>
        <v>1</v>
      </c>
    </row>
    <row r="105" spans="13:15">
      <c r="M105" s="20" t="s">
        <v>920</v>
      </c>
      <c r="N105" s="20" t="s">
        <v>670</v>
      </c>
      <c r="O105" s="20">
        <f>COUNTIF(COUNTRIES[COUNTRY_LABEL],COUNTRIES[[#This Row],[COUNTRY_LABEL]])</f>
        <v>1</v>
      </c>
    </row>
    <row r="106" spans="13:15">
      <c r="M106" s="20" t="s">
        <v>916</v>
      </c>
      <c r="N106" s="20" t="s">
        <v>666</v>
      </c>
      <c r="O106" s="20">
        <f>COUNTIF(COUNTRIES[COUNTRY_LABEL],COUNTRIES[[#This Row],[COUNTRY_LABEL]])</f>
        <v>1</v>
      </c>
    </row>
    <row r="107" spans="13:15">
      <c r="M107" s="20" t="s">
        <v>923</v>
      </c>
      <c r="N107" s="20" t="s">
        <v>673</v>
      </c>
      <c r="O107" s="20">
        <f>COUNTIF(COUNTRIES[COUNTRY_LABEL],COUNTRIES[[#This Row],[COUNTRY_LABEL]])</f>
        <v>1</v>
      </c>
    </row>
    <row r="108" spans="13:15">
      <c r="M108" s="20" t="s">
        <v>922</v>
      </c>
      <c r="N108" s="20" t="s">
        <v>672</v>
      </c>
      <c r="O108" s="20">
        <f>COUNTIF(COUNTRIES[COUNTRY_LABEL],COUNTRIES[[#This Row],[COUNTRY_LABEL]])</f>
        <v>1</v>
      </c>
    </row>
    <row r="109" spans="13:15">
      <c r="M109" s="20" t="s">
        <v>917</v>
      </c>
      <c r="N109" s="20" t="s">
        <v>667</v>
      </c>
      <c r="O109" s="20">
        <f>COUNTIF(COUNTRIES[COUNTRY_LABEL],COUNTRIES[[#This Row],[COUNTRY_LABEL]])</f>
        <v>1</v>
      </c>
    </row>
    <row r="110" spans="13:15">
      <c r="M110" s="20" t="s">
        <v>919</v>
      </c>
      <c r="N110" s="20" t="s">
        <v>669</v>
      </c>
      <c r="O110" s="20">
        <f>COUNTIF(COUNTRIES[COUNTRY_LABEL],COUNTRIES[[#This Row],[COUNTRY_LABEL]])</f>
        <v>1</v>
      </c>
    </row>
    <row r="111" spans="13:15">
      <c r="M111" s="20" t="s">
        <v>918</v>
      </c>
      <c r="N111" s="20" t="s">
        <v>668</v>
      </c>
      <c r="O111" s="20">
        <f>COUNTIF(COUNTRIES[COUNTRY_LABEL],COUNTRIES[[#This Row],[COUNTRY_LABEL]])</f>
        <v>1</v>
      </c>
    </row>
    <row r="112" spans="13:15">
      <c r="M112" s="20" t="s">
        <v>925</v>
      </c>
      <c r="N112" s="20" t="s">
        <v>675</v>
      </c>
      <c r="O112" s="20">
        <f>COUNTIF(COUNTRIES[COUNTRY_LABEL],COUNTRIES[[#This Row],[COUNTRY_LABEL]])</f>
        <v>1</v>
      </c>
    </row>
    <row r="113" spans="13:15">
      <c r="M113" s="20" t="s">
        <v>859</v>
      </c>
      <c r="N113" s="20" t="s">
        <v>610</v>
      </c>
      <c r="O113" s="20">
        <f>COUNTIF(COUNTRIES[COUNTRY_LABEL],COUNTRIES[[#This Row],[COUNTRY_LABEL]])</f>
        <v>1</v>
      </c>
    </row>
    <row r="114" spans="13:15">
      <c r="M114" s="20" t="s">
        <v>927</v>
      </c>
      <c r="N114" s="20" t="s">
        <v>677</v>
      </c>
      <c r="O114" s="20">
        <f>COUNTIF(COUNTRIES[COUNTRY_LABEL],COUNTRIES[[#This Row],[COUNTRY_LABEL]])</f>
        <v>1</v>
      </c>
    </row>
    <row r="115" spans="13:15">
      <c r="M115" s="20" t="s">
        <v>929</v>
      </c>
      <c r="N115" s="20" t="s">
        <v>679</v>
      </c>
      <c r="O115" s="20">
        <f>COUNTIF(COUNTRIES[COUNTRY_LABEL],COUNTRIES[[#This Row],[COUNTRY_LABEL]])</f>
        <v>1</v>
      </c>
    </row>
    <row r="116" spans="13:15">
      <c r="M116" s="20" t="s">
        <v>926</v>
      </c>
      <c r="N116" s="20" t="s">
        <v>676</v>
      </c>
      <c r="O116" s="20">
        <f>COUNTIF(COUNTRIES[COUNTRY_LABEL],COUNTRIES[[#This Row],[COUNTRY_LABEL]])</f>
        <v>1</v>
      </c>
    </row>
    <row r="117" spans="13:15">
      <c r="M117" s="20" t="s">
        <v>928</v>
      </c>
      <c r="N117" s="20" t="s">
        <v>678</v>
      </c>
      <c r="O117" s="20">
        <f>COUNTIF(COUNTRIES[COUNTRY_LABEL],COUNTRIES[[#This Row],[COUNTRY_LABEL]])</f>
        <v>1</v>
      </c>
    </row>
    <row r="118" spans="13:15">
      <c r="M118" s="20" t="s">
        <v>940</v>
      </c>
      <c r="N118" s="20" t="s">
        <v>690</v>
      </c>
      <c r="O118" s="20">
        <f>COUNTIF(COUNTRIES[COUNTRY_LABEL],COUNTRIES[[#This Row],[COUNTRY_LABEL]])</f>
        <v>1</v>
      </c>
    </row>
    <row r="119" spans="13:15">
      <c r="M119" s="20" t="s">
        <v>930</v>
      </c>
      <c r="N119" s="20" t="s">
        <v>680</v>
      </c>
      <c r="O119" s="20">
        <f>COUNTIF(COUNTRIES[COUNTRY_LABEL],COUNTRIES[[#This Row],[COUNTRY_LABEL]])</f>
        <v>1</v>
      </c>
    </row>
    <row r="120" spans="13:15">
      <c r="M120" s="20" t="s">
        <v>933</v>
      </c>
      <c r="N120" s="20" t="s">
        <v>683</v>
      </c>
      <c r="O120" s="20">
        <f>COUNTIF(COUNTRIES[COUNTRY_LABEL],COUNTRIES[[#This Row],[COUNTRY_LABEL]])</f>
        <v>1</v>
      </c>
    </row>
    <row r="121" spans="13:15">
      <c r="M121" s="20" t="s">
        <v>938</v>
      </c>
      <c r="N121" s="20" t="s">
        <v>688</v>
      </c>
      <c r="O121" s="20">
        <f>COUNTIF(COUNTRIES[COUNTRY_LABEL],COUNTRIES[[#This Row],[COUNTRY_LABEL]])</f>
        <v>1</v>
      </c>
    </row>
    <row r="122" spans="13:15">
      <c r="M122" s="20" t="s">
        <v>931</v>
      </c>
      <c r="N122" s="20" t="s">
        <v>681</v>
      </c>
      <c r="O122" s="20">
        <f>COUNTIF(COUNTRIES[COUNTRY_LABEL],COUNTRIES[[#This Row],[COUNTRY_LABEL]])</f>
        <v>1</v>
      </c>
    </row>
    <row r="123" spans="13:15">
      <c r="M123" s="20" t="s">
        <v>941</v>
      </c>
      <c r="N123" s="20" t="s">
        <v>691</v>
      </c>
      <c r="O123" s="20">
        <f>COUNTIF(COUNTRIES[COUNTRY_LABEL],COUNTRIES[[#This Row],[COUNTRY_LABEL]])</f>
        <v>1</v>
      </c>
    </row>
    <row r="124" spans="13:15">
      <c r="M124" s="20" t="s">
        <v>950</v>
      </c>
      <c r="N124" s="20" t="s">
        <v>700</v>
      </c>
      <c r="O124" s="20">
        <f>COUNTIF(COUNTRIES[COUNTRY_LABEL],COUNTRIES[[#This Row],[COUNTRY_LABEL]])</f>
        <v>1</v>
      </c>
    </row>
    <row r="125" spans="13:15">
      <c r="M125" s="20" t="s">
        <v>942</v>
      </c>
      <c r="N125" s="20" t="s">
        <v>692</v>
      </c>
      <c r="O125" s="20">
        <f>COUNTIF(COUNTRIES[COUNTRY_LABEL],COUNTRIES[[#This Row],[COUNTRY_LABEL]])</f>
        <v>1</v>
      </c>
    </row>
    <row r="126" spans="13:15">
      <c r="M126" s="20" t="s">
        <v>947</v>
      </c>
      <c r="N126" s="20" t="s">
        <v>697</v>
      </c>
      <c r="O126" s="20">
        <f>COUNTIF(COUNTRIES[COUNTRY_LABEL],COUNTRIES[[#This Row],[COUNTRY_LABEL]])</f>
        <v>1</v>
      </c>
    </row>
    <row r="127" spans="13:15">
      <c r="M127" s="20" t="s">
        <v>946</v>
      </c>
      <c r="N127" s="20" t="s">
        <v>696</v>
      </c>
      <c r="O127" s="20">
        <f>COUNTIF(COUNTRIES[COUNTRY_LABEL],COUNTRIES[[#This Row],[COUNTRY_LABEL]])</f>
        <v>1</v>
      </c>
    </row>
    <row r="128" spans="13:15">
      <c r="M128" s="20" t="s">
        <v>951</v>
      </c>
      <c r="N128" s="20" t="s">
        <v>701</v>
      </c>
      <c r="O128" s="20">
        <f>COUNTIF(COUNTRIES[COUNTRY_LABEL],COUNTRIES[[#This Row],[COUNTRY_LABEL]])</f>
        <v>1</v>
      </c>
    </row>
    <row r="129" spans="13:15">
      <c r="M129" s="20" t="s">
        <v>944</v>
      </c>
      <c r="N129" s="20" t="s">
        <v>694</v>
      </c>
      <c r="O129" s="20">
        <f>COUNTIF(COUNTRIES[COUNTRY_LABEL],COUNTRIES[[#This Row],[COUNTRY_LABEL]])</f>
        <v>1</v>
      </c>
    </row>
    <row r="130" spans="13:15">
      <c r="M130" s="20" t="s">
        <v>948</v>
      </c>
      <c r="N130" s="20" t="s">
        <v>698</v>
      </c>
      <c r="O130" s="20">
        <f>COUNTIF(COUNTRIES[COUNTRY_LABEL],COUNTRIES[[#This Row],[COUNTRY_LABEL]])</f>
        <v>1</v>
      </c>
    </row>
    <row r="131" spans="13:15">
      <c r="M131" s="20" t="s">
        <v>949</v>
      </c>
      <c r="N131" s="20" t="s">
        <v>699</v>
      </c>
      <c r="O131" s="20">
        <f>COUNTIF(COUNTRIES[COUNTRY_LABEL],COUNTRIES[[#This Row],[COUNTRY_LABEL]])</f>
        <v>1</v>
      </c>
    </row>
    <row r="132" spans="13:15">
      <c r="M132" s="20" t="s">
        <v>963</v>
      </c>
      <c r="N132" s="20" t="s">
        <v>713</v>
      </c>
      <c r="O132" s="20">
        <f>COUNTIF(COUNTRIES[COUNTRY_LABEL],COUNTRIES[[#This Row],[COUNTRY_LABEL]])</f>
        <v>1</v>
      </c>
    </row>
    <row r="133" spans="13:15">
      <c r="M133" s="20" t="s">
        <v>957</v>
      </c>
      <c r="N133" s="20" t="s">
        <v>707</v>
      </c>
      <c r="O133" s="20">
        <f>COUNTIF(COUNTRIES[COUNTRY_LABEL],COUNTRIES[[#This Row],[COUNTRY_LABEL]])</f>
        <v>1</v>
      </c>
    </row>
    <row r="134" spans="13:15">
      <c r="M134" s="20" t="s">
        <v>971</v>
      </c>
      <c r="N134" s="20" t="s">
        <v>721</v>
      </c>
      <c r="O134" s="20">
        <f>COUNTIF(COUNTRIES[COUNTRY_LABEL],COUNTRIES[[#This Row],[COUNTRY_LABEL]])</f>
        <v>1</v>
      </c>
    </row>
    <row r="135" spans="13:15">
      <c r="M135" s="20" t="s">
        <v>973</v>
      </c>
      <c r="N135" s="20" t="s">
        <v>723</v>
      </c>
      <c r="O135" s="20">
        <f>COUNTIF(COUNTRIES[COUNTRY_LABEL],COUNTRIES[[#This Row],[COUNTRY_LABEL]])</f>
        <v>1</v>
      </c>
    </row>
    <row r="136" spans="13:15">
      <c r="M136" s="20" t="s">
        <v>970</v>
      </c>
      <c r="N136" s="20" t="s">
        <v>720</v>
      </c>
      <c r="O136" s="20">
        <f>COUNTIF(COUNTRIES[COUNTRY_LABEL],COUNTRIES[[#This Row],[COUNTRY_LABEL]])</f>
        <v>1</v>
      </c>
    </row>
    <row r="137" spans="13:15">
      <c r="M137" s="20" t="s">
        <v>960</v>
      </c>
      <c r="N137" s="20" t="s">
        <v>710</v>
      </c>
      <c r="O137" s="20">
        <f>COUNTIF(COUNTRIES[COUNTRY_LABEL],COUNTRIES[[#This Row],[COUNTRY_LABEL]])</f>
        <v>1</v>
      </c>
    </row>
    <row r="138" spans="13:15">
      <c r="M138" s="20" t="s">
        <v>968</v>
      </c>
      <c r="N138" s="20" t="s">
        <v>718</v>
      </c>
      <c r="O138" s="20">
        <f>COUNTIF(COUNTRIES[COUNTRY_LABEL],COUNTRIES[[#This Row],[COUNTRY_LABEL]])</f>
        <v>1</v>
      </c>
    </row>
    <row r="139" spans="13:15">
      <c r="M139" s="20" t="s">
        <v>958</v>
      </c>
      <c r="N139" s="20" t="s">
        <v>708</v>
      </c>
      <c r="O139" s="20">
        <f>COUNTIF(COUNTRIES[COUNTRY_LABEL],COUNTRIES[[#This Row],[COUNTRY_LABEL]])</f>
        <v>1</v>
      </c>
    </row>
    <row r="140" spans="13:15">
      <c r="M140" s="20" t="s">
        <v>965</v>
      </c>
      <c r="N140" s="20" t="s">
        <v>715</v>
      </c>
      <c r="O140" s="20">
        <f>COUNTIF(COUNTRIES[COUNTRY_LABEL],COUNTRIES[[#This Row],[COUNTRY_LABEL]])</f>
        <v>1</v>
      </c>
    </row>
    <row r="141" spans="13:15">
      <c r="M141" s="20" t="s">
        <v>966</v>
      </c>
      <c r="N141" s="20" t="s">
        <v>716</v>
      </c>
      <c r="O141" s="20">
        <f>COUNTIF(COUNTRIES[COUNTRY_LABEL],COUNTRIES[[#This Row],[COUNTRY_LABEL]])</f>
        <v>1</v>
      </c>
    </row>
    <row r="142" spans="13:15">
      <c r="M142" s="20" t="s">
        <v>969</v>
      </c>
      <c r="N142" s="20" t="s">
        <v>719</v>
      </c>
      <c r="O142" s="20">
        <f>COUNTIF(COUNTRIES[COUNTRY_LABEL],COUNTRIES[[#This Row],[COUNTRY_LABEL]])</f>
        <v>1</v>
      </c>
    </row>
    <row r="143" spans="13:15">
      <c r="M143" s="20" t="s">
        <v>1060</v>
      </c>
      <c r="N143" s="20" t="s">
        <v>809</v>
      </c>
      <c r="O143" s="20">
        <f>COUNTIF(COUNTRIES[COUNTRY_LABEL],COUNTRIES[[#This Row],[COUNTRY_LABEL]])</f>
        <v>1</v>
      </c>
    </row>
    <row r="144" spans="13:15">
      <c r="M144" s="20" t="s">
        <v>972</v>
      </c>
      <c r="N144" s="20" t="s">
        <v>722</v>
      </c>
      <c r="O144" s="20">
        <f>COUNTIF(COUNTRIES[COUNTRY_LABEL],COUNTRIES[[#This Row],[COUNTRY_LABEL]])</f>
        <v>1</v>
      </c>
    </row>
    <row r="145" spans="13:15">
      <c r="M145" s="20" t="s">
        <v>888</v>
      </c>
      <c r="N145" s="20" t="s">
        <v>639</v>
      </c>
      <c r="O145" s="20">
        <f>COUNTIF(COUNTRIES[COUNTRY_LABEL],COUNTRIES[[#This Row],[COUNTRY_LABEL]])</f>
        <v>1</v>
      </c>
    </row>
    <row r="146" spans="13:15">
      <c r="M146" s="20" t="s">
        <v>954</v>
      </c>
      <c r="N146" s="20" t="s">
        <v>704</v>
      </c>
      <c r="O146" s="20">
        <f>COUNTIF(COUNTRIES[COUNTRY_LABEL],COUNTRIES[[#This Row],[COUNTRY_LABEL]])</f>
        <v>1</v>
      </c>
    </row>
    <row r="147" spans="13:15">
      <c r="M147" s="20" t="s">
        <v>953</v>
      </c>
      <c r="N147" s="20" t="s">
        <v>703</v>
      </c>
      <c r="O147" s="20">
        <f>COUNTIF(COUNTRIES[COUNTRY_LABEL],COUNTRIES[[#This Row],[COUNTRY_LABEL]])</f>
        <v>1</v>
      </c>
    </row>
    <row r="148" spans="13:15">
      <c r="M148" s="20" t="s">
        <v>962</v>
      </c>
      <c r="N148" s="20" t="s">
        <v>712</v>
      </c>
      <c r="O148" s="20">
        <f>COUNTIF(COUNTRIES[COUNTRY_LABEL],COUNTRIES[[#This Row],[COUNTRY_LABEL]])</f>
        <v>1</v>
      </c>
    </row>
    <row r="149" spans="13:15">
      <c r="M149" s="20" t="s">
        <v>955</v>
      </c>
      <c r="N149" s="20" t="s">
        <v>705</v>
      </c>
      <c r="O149" s="20">
        <f>COUNTIF(COUNTRIES[COUNTRY_LABEL],COUNTRIES[[#This Row],[COUNTRY_LABEL]])</f>
        <v>1</v>
      </c>
    </row>
    <row r="150" spans="13:15">
      <c r="M150" s="20" t="s">
        <v>967</v>
      </c>
      <c r="N150" s="20" t="s">
        <v>717</v>
      </c>
      <c r="O150" s="20">
        <f>COUNTIF(COUNTRIES[COUNTRY_LABEL],COUNTRIES[[#This Row],[COUNTRY_LABEL]])</f>
        <v>1</v>
      </c>
    </row>
    <row r="151" spans="13:15">
      <c r="M151" s="20" t="s">
        <v>952</v>
      </c>
      <c r="N151" s="20" t="s">
        <v>702</v>
      </c>
      <c r="O151" s="20">
        <f>COUNTIF(COUNTRIES[COUNTRY_LABEL],COUNTRIES[[#This Row],[COUNTRY_LABEL]])</f>
        <v>1</v>
      </c>
    </row>
    <row r="152" spans="13:15">
      <c r="M152" s="20" t="s">
        <v>974</v>
      </c>
      <c r="N152" s="20" t="s">
        <v>724</v>
      </c>
      <c r="O152" s="20">
        <f>COUNTIF(COUNTRIES[COUNTRY_LABEL],COUNTRIES[[#This Row],[COUNTRY_LABEL]])</f>
        <v>1</v>
      </c>
    </row>
    <row r="153" spans="13:15">
      <c r="M153" s="20" t="s">
        <v>961</v>
      </c>
      <c r="N153" s="20" t="s">
        <v>711</v>
      </c>
      <c r="O153" s="20">
        <f>COUNTIF(COUNTRIES[COUNTRY_LABEL],COUNTRIES[[#This Row],[COUNTRY_LABEL]])</f>
        <v>1</v>
      </c>
    </row>
    <row r="154" spans="13:15">
      <c r="M154" s="20" t="s">
        <v>561</v>
      </c>
      <c r="N154" s="20" t="s">
        <v>725</v>
      </c>
      <c r="O154" s="20">
        <f>COUNTIF(COUNTRIES[COUNTRY_LABEL],COUNTRIES[[#This Row],[COUNTRY_LABEL]])</f>
        <v>1</v>
      </c>
    </row>
    <row r="155" spans="13:15">
      <c r="M155" s="20" t="s">
        <v>983</v>
      </c>
      <c r="N155" s="20" t="s">
        <v>734</v>
      </c>
      <c r="O155" s="20">
        <f>COUNTIF(COUNTRIES[COUNTRY_LABEL],COUNTRIES[[#This Row],[COUNTRY_LABEL]])</f>
        <v>1</v>
      </c>
    </row>
    <row r="156" spans="13:15">
      <c r="M156" s="20" t="s">
        <v>982</v>
      </c>
      <c r="N156" s="20" t="s">
        <v>733</v>
      </c>
      <c r="O156" s="20">
        <f>COUNTIF(COUNTRIES[COUNTRY_LABEL],COUNTRIES[[#This Row],[COUNTRY_LABEL]])</f>
        <v>1</v>
      </c>
    </row>
    <row r="157" spans="13:15">
      <c r="M157" s="20" t="s">
        <v>980</v>
      </c>
      <c r="N157" s="20" t="s">
        <v>731</v>
      </c>
      <c r="O157" s="20">
        <f>COUNTIF(COUNTRIES[COUNTRY_LABEL],COUNTRIES[[#This Row],[COUNTRY_LABEL]])</f>
        <v>1</v>
      </c>
    </row>
    <row r="158" spans="13:15">
      <c r="M158" s="20" t="s">
        <v>975</v>
      </c>
      <c r="N158" s="20" t="s">
        <v>726</v>
      </c>
      <c r="O158" s="20">
        <f>COUNTIF(COUNTRIES[COUNTRY_LABEL],COUNTRIES[[#This Row],[COUNTRY_LABEL]])</f>
        <v>1</v>
      </c>
    </row>
    <row r="159" spans="13:15">
      <c r="M159" s="20" t="s">
        <v>985</v>
      </c>
      <c r="N159" s="20" t="s">
        <v>736</v>
      </c>
      <c r="O159" s="20">
        <f>COUNTIF(COUNTRIES[COUNTRY_LABEL],COUNTRIES[[#This Row],[COUNTRY_LABEL]])</f>
        <v>1</v>
      </c>
    </row>
    <row r="160" spans="13:15">
      <c r="M160" s="20" t="s">
        <v>979</v>
      </c>
      <c r="N160" s="20" t="s">
        <v>730</v>
      </c>
      <c r="O160" s="20">
        <f>COUNTIF(COUNTRIES[COUNTRY_LABEL],COUNTRIES[[#This Row],[COUNTRY_LABEL]])</f>
        <v>1</v>
      </c>
    </row>
    <row r="161" spans="13:15">
      <c r="M161" s="20" t="s">
        <v>976</v>
      </c>
      <c r="N161" s="20" t="s">
        <v>727</v>
      </c>
      <c r="O161" s="20">
        <f>COUNTIF(COUNTRIES[COUNTRY_LABEL],COUNTRIES[[#This Row],[COUNTRY_LABEL]])</f>
        <v>1</v>
      </c>
    </row>
    <row r="162" spans="13:15">
      <c r="M162" s="20" t="s">
        <v>978</v>
      </c>
      <c r="N162" s="20" t="s">
        <v>729</v>
      </c>
      <c r="O162" s="20">
        <f>COUNTIF(COUNTRIES[COUNTRY_LABEL],COUNTRIES[[#This Row],[COUNTRY_LABEL]])</f>
        <v>1</v>
      </c>
    </row>
    <row r="163" spans="13:15">
      <c r="M163" s="20" t="s">
        <v>984</v>
      </c>
      <c r="N163" s="20" t="s">
        <v>735</v>
      </c>
      <c r="O163" s="20">
        <f>COUNTIF(COUNTRIES[COUNTRY_LABEL],COUNTRIES[[#This Row],[COUNTRY_LABEL]])</f>
        <v>1</v>
      </c>
    </row>
    <row r="164" spans="13:15">
      <c r="M164" s="20" t="s">
        <v>977</v>
      </c>
      <c r="N164" s="20" t="s">
        <v>728</v>
      </c>
      <c r="O164" s="20">
        <f>COUNTIF(COUNTRIES[COUNTRY_LABEL],COUNTRIES[[#This Row],[COUNTRY_LABEL]])</f>
        <v>1</v>
      </c>
    </row>
    <row r="165" spans="13:15">
      <c r="M165" s="20" t="s">
        <v>936</v>
      </c>
      <c r="N165" s="20" t="s">
        <v>686</v>
      </c>
      <c r="O165" s="20">
        <f>COUNTIF(COUNTRIES[COUNTRY_LABEL],COUNTRIES[[#This Row],[COUNTRY_LABEL]])</f>
        <v>1</v>
      </c>
    </row>
    <row r="166" spans="13:15">
      <c r="M166" s="20" t="s">
        <v>959</v>
      </c>
      <c r="N166" s="20" t="s">
        <v>709</v>
      </c>
      <c r="O166" s="20">
        <f>COUNTIF(COUNTRIES[COUNTRY_LABEL],COUNTRIES[[#This Row],[COUNTRY_LABEL]])</f>
        <v>1</v>
      </c>
    </row>
    <row r="167" spans="13:15">
      <c r="M167" s="20" t="s">
        <v>964</v>
      </c>
      <c r="N167" s="20" t="s">
        <v>714</v>
      </c>
      <c r="O167" s="20">
        <f>COUNTIF(COUNTRIES[COUNTRY_LABEL],COUNTRIES[[#This Row],[COUNTRY_LABEL]])</f>
        <v>1</v>
      </c>
    </row>
    <row r="168" spans="13:15">
      <c r="M168" s="20" t="s">
        <v>981</v>
      </c>
      <c r="N168" s="20" t="s">
        <v>732</v>
      </c>
      <c r="O168" s="20">
        <f>COUNTIF(COUNTRIES[COUNTRY_LABEL],COUNTRIES[[#This Row],[COUNTRY_LABEL]])</f>
        <v>1</v>
      </c>
    </row>
    <row r="169" spans="13:15">
      <c r="M169" s="20" t="s">
        <v>986</v>
      </c>
      <c r="N169" s="20" t="s">
        <v>737</v>
      </c>
      <c r="O169" s="20">
        <f>COUNTIF(COUNTRIES[COUNTRY_LABEL],COUNTRIES[[#This Row],[COUNTRY_LABEL]])</f>
        <v>1</v>
      </c>
    </row>
    <row r="170" spans="13:15">
      <c r="M170" s="20" t="s">
        <v>992</v>
      </c>
      <c r="N170" s="20" t="s">
        <v>743</v>
      </c>
      <c r="O170" s="20">
        <f>COUNTIF(COUNTRIES[COUNTRY_LABEL],COUNTRIES[[#This Row],[COUNTRY_LABEL]])</f>
        <v>1</v>
      </c>
    </row>
    <row r="171" spans="13:15">
      <c r="M171" s="20" t="s">
        <v>999</v>
      </c>
      <c r="N171" s="20" t="s">
        <v>750</v>
      </c>
      <c r="O171" s="20">
        <f>COUNTIF(COUNTRIES[COUNTRY_LABEL],COUNTRIES[[#This Row],[COUNTRY_LABEL]])</f>
        <v>1</v>
      </c>
    </row>
    <row r="172" spans="13:15">
      <c r="M172" s="20" t="s">
        <v>997</v>
      </c>
      <c r="N172" s="20" t="s">
        <v>748</v>
      </c>
      <c r="O172" s="20">
        <f>COUNTIF(COUNTRIES[COUNTRY_LABEL],COUNTRIES[[#This Row],[COUNTRY_LABEL]])</f>
        <v>1</v>
      </c>
    </row>
    <row r="173" spans="13:15">
      <c r="M173" s="20" t="s">
        <v>987</v>
      </c>
      <c r="N173" s="20" t="s">
        <v>738</v>
      </c>
      <c r="O173" s="20">
        <f>COUNTIF(COUNTRIES[COUNTRY_LABEL],COUNTRIES[[#This Row],[COUNTRY_LABEL]])</f>
        <v>1</v>
      </c>
    </row>
    <row r="174" spans="13:15">
      <c r="M174" s="20" t="s">
        <v>990</v>
      </c>
      <c r="N174" s="20" t="s">
        <v>741</v>
      </c>
      <c r="O174" s="20">
        <f>COUNTIF(COUNTRIES[COUNTRY_LABEL],COUNTRIES[[#This Row],[COUNTRY_LABEL]])</f>
        <v>1</v>
      </c>
    </row>
    <row r="175" spans="13:15">
      <c r="M175" s="20" t="s">
        <v>1000</v>
      </c>
      <c r="N175" s="20" t="s">
        <v>751</v>
      </c>
      <c r="O175" s="20">
        <f>COUNTIF(COUNTRIES[COUNTRY_LABEL],COUNTRIES[[#This Row],[COUNTRY_LABEL]])</f>
        <v>1</v>
      </c>
    </row>
    <row r="176" spans="13:15">
      <c r="M176" s="20" t="s">
        <v>988</v>
      </c>
      <c r="N176" s="20" t="s">
        <v>739</v>
      </c>
      <c r="O176" s="20">
        <f>COUNTIF(COUNTRIES[COUNTRY_LABEL],COUNTRIES[[#This Row],[COUNTRY_LABEL]])</f>
        <v>1</v>
      </c>
    </row>
    <row r="177" spans="13:15">
      <c r="M177" s="20" t="s">
        <v>991</v>
      </c>
      <c r="N177" s="20" t="s">
        <v>742</v>
      </c>
      <c r="O177" s="20">
        <f>COUNTIF(COUNTRIES[COUNTRY_LABEL],COUNTRIES[[#This Row],[COUNTRY_LABEL]])</f>
        <v>1</v>
      </c>
    </row>
    <row r="178" spans="13:15">
      <c r="M178" s="20" t="s">
        <v>995</v>
      </c>
      <c r="N178" s="20" t="s">
        <v>746</v>
      </c>
      <c r="O178" s="20">
        <f>COUNTIF(COUNTRIES[COUNTRY_LABEL],COUNTRIES[[#This Row],[COUNTRY_LABEL]])</f>
        <v>1</v>
      </c>
    </row>
    <row r="179" spans="13:15">
      <c r="M179" s="20" t="s">
        <v>993</v>
      </c>
      <c r="N179" s="20" t="s">
        <v>744</v>
      </c>
      <c r="O179" s="20">
        <f>COUNTIF(COUNTRIES[COUNTRY_LABEL],COUNTRIES[[#This Row],[COUNTRY_LABEL]])</f>
        <v>1</v>
      </c>
    </row>
    <row r="180" spans="13:15">
      <c r="M180" s="20" t="s">
        <v>998</v>
      </c>
      <c r="N180" s="20" t="s">
        <v>749</v>
      </c>
      <c r="O180" s="20">
        <f>COUNTIF(COUNTRIES[COUNTRY_LABEL],COUNTRIES[[#This Row],[COUNTRY_LABEL]])</f>
        <v>1</v>
      </c>
    </row>
    <row r="181" spans="13:15">
      <c r="M181" s="20" t="s">
        <v>996</v>
      </c>
      <c r="N181" s="20" t="s">
        <v>747</v>
      </c>
      <c r="O181" s="20">
        <f>COUNTIF(COUNTRIES[COUNTRY_LABEL],COUNTRIES[[#This Row],[COUNTRY_LABEL]])</f>
        <v>1</v>
      </c>
    </row>
    <row r="182" spans="13:15">
      <c r="M182" s="20" t="s">
        <v>1001</v>
      </c>
      <c r="N182" s="20" t="s">
        <v>752</v>
      </c>
      <c r="O182" s="20">
        <f>COUNTIF(COUNTRIES[COUNTRY_LABEL],COUNTRIES[[#This Row],[COUNTRY_LABEL]])</f>
        <v>1</v>
      </c>
    </row>
    <row r="183" spans="13:15">
      <c r="M183" s="20" t="s">
        <v>857</v>
      </c>
      <c r="N183" s="20" t="s">
        <v>608</v>
      </c>
      <c r="O183" s="20">
        <f>COUNTIF(COUNTRIES[COUNTRY_LABEL],COUNTRIES[[#This Row],[COUNTRY_LABEL]])</f>
        <v>1</v>
      </c>
    </row>
    <row r="184" spans="13:15">
      <c r="M184" s="20" t="s">
        <v>1002</v>
      </c>
      <c r="N184" s="20" t="s">
        <v>3531</v>
      </c>
      <c r="O184" s="20">
        <f>COUNTIF(COUNTRIES[COUNTRY_LABEL],COUNTRIES[[#This Row],[COUNTRY_LABEL]])</f>
        <v>1</v>
      </c>
    </row>
    <row r="185" spans="13:15">
      <c r="M185" s="20" t="s">
        <v>1003</v>
      </c>
      <c r="N185" s="20" t="s">
        <v>753</v>
      </c>
      <c r="O185" s="20">
        <f>COUNTIF(COUNTRIES[COUNTRY_LABEL],COUNTRIES[[#This Row],[COUNTRY_LABEL]])</f>
        <v>1</v>
      </c>
    </row>
    <row r="186" spans="13:15">
      <c r="M186" s="20" t="s">
        <v>1005</v>
      </c>
      <c r="N186" s="20" t="s">
        <v>755</v>
      </c>
      <c r="O186" s="20">
        <f>COUNTIF(COUNTRIES[COUNTRY_LABEL],COUNTRIES[[#This Row],[COUNTRY_LABEL]])</f>
        <v>1</v>
      </c>
    </row>
    <row r="187" spans="13:15">
      <c r="M187" s="20" t="s">
        <v>1006</v>
      </c>
      <c r="N187" s="20" t="s">
        <v>756</v>
      </c>
      <c r="O187" s="20">
        <f>COUNTIF(COUNTRIES[COUNTRY_LABEL],COUNTRIES[[#This Row],[COUNTRY_LABEL]])</f>
        <v>1</v>
      </c>
    </row>
    <row r="188" spans="13:15">
      <c r="M188" s="20" t="s">
        <v>841</v>
      </c>
      <c r="N188" s="20" t="s">
        <v>3532</v>
      </c>
      <c r="O188" s="20">
        <f>COUNTIF(COUNTRIES[COUNTRY_LABEL],COUNTRIES[[#This Row],[COUNTRY_LABEL]])</f>
        <v>1</v>
      </c>
    </row>
    <row r="189" spans="13:15">
      <c r="M189" s="20" t="s">
        <v>1013</v>
      </c>
      <c r="N189" s="20" t="s">
        <v>763</v>
      </c>
      <c r="O189" s="20">
        <f>COUNTIF(COUNTRIES[COUNTRY_LABEL],COUNTRIES[[#This Row],[COUNTRY_LABEL]])</f>
        <v>1</v>
      </c>
    </row>
    <row r="190" spans="13:15">
      <c r="M190" s="20" t="s">
        <v>935</v>
      </c>
      <c r="N190" s="20" t="s">
        <v>685</v>
      </c>
      <c r="O190" s="20">
        <f>COUNTIF(COUNTRIES[COUNTRY_LABEL],COUNTRIES[[#This Row],[COUNTRY_LABEL]])</f>
        <v>1</v>
      </c>
    </row>
    <row r="191" spans="13:15">
      <c r="M191" s="20" t="s">
        <v>943</v>
      </c>
      <c r="N191" s="20" t="s">
        <v>693</v>
      </c>
      <c r="O191" s="20">
        <f>COUNTIF(COUNTRIES[COUNTRY_LABEL],COUNTRIES[[#This Row],[COUNTRY_LABEL]])</f>
        <v>1</v>
      </c>
    </row>
    <row r="192" spans="13:15">
      <c r="M192" s="20" t="s">
        <v>956</v>
      </c>
      <c r="N192" s="20" t="s">
        <v>706</v>
      </c>
      <c r="O192" s="20">
        <f>COUNTIF(COUNTRIES[COUNTRY_LABEL],COUNTRIES[[#This Row],[COUNTRY_LABEL]])</f>
        <v>1</v>
      </c>
    </row>
    <row r="193" spans="13:15">
      <c r="M193" s="20" t="s">
        <v>994</v>
      </c>
      <c r="N193" s="20" t="s">
        <v>745</v>
      </c>
      <c r="O193" s="20">
        <f>COUNTIF(COUNTRIES[COUNTRY_LABEL],COUNTRIES[[#This Row],[COUNTRY_LABEL]])</f>
        <v>1</v>
      </c>
    </row>
    <row r="194" spans="13:15">
      <c r="M194" s="20" t="s">
        <v>1051</v>
      </c>
      <c r="N194" s="20" t="s">
        <v>800</v>
      </c>
      <c r="O194" s="20">
        <f>COUNTIF(COUNTRIES[COUNTRY_LABEL],COUNTRIES[[#This Row],[COUNTRY_LABEL]])</f>
        <v>1</v>
      </c>
    </row>
    <row r="195" spans="13:15">
      <c r="M195" s="20" t="s">
        <v>1058</v>
      </c>
      <c r="N195" s="20" t="s">
        <v>807</v>
      </c>
      <c r="O195" s="20">
        <f>COUNTIF(COUNTRIES[COUNTRY_LABEL],COUNTRIES[[#This Row],[COUNTRY_LABEL]])</f>
        <v>1</v>
      </c>
    </row>
    <row r="196" spans="13:15">
      <c r="M196" s="20" t="s">
        <v>1018</v>
      </c>
      <c r="N196" s="20" t="s">
        <v>768</v>
      </c>
      <c r="O196" s="20">
        <f>COUNTIF(COUNTRIES[COUNTRY_LABEL],COUNTRIES[[#This Row],[COUNTRY_LABEL]])</f>
        <v>1</v>
      </c>
    </row>
    <row r="197" spans="13:15">
      <c r="M197" s="20" t="s">
        <v>1023</v>
      </c>
      <c r="N197" s="20" t="s">
        <v>773</v>
      </c>
      <c r="O197" s="20">
        <f>COUNTIF(COUNTRIES[COUNTRY_LABEL],COUNTRIES[[#This Row],[COUNTRY_LABEL]])</f>
        <v>1</v>
      </c>
    </row>
    <row r="198" spans="13:15">
      <c r="M198" s="20" t="s">
        <v>1007</v>
      </c>
      <c r="N198" s="20" t="s">
        <v>757</v>
      </c>
      <c r="O198" s="20">
        <f>COUNTIF(COUNTRIES[COUNTRY_LABEL],COUNTRIES[[#This Row],[COUNTRY_LABEL]])</f>
        <v>1</v>
      </c>
    </row>
    <row r="199" spans="13:15">
      <c r="M199" s="20" t="s">
        <v>1019</v>
      </c>
      <c r="N199" s="20" t="s">
        <v>769</v>
      </c>
      <c r="O199" s="20">
        <f>COUNTIF(COUNTRIES[COUNTRY_LABEL],COUNTRIES[[#This Row],[COUNTRY_LABEL]])</f>
        <v>1</v>
      </c>
    </row>
    <row r="200" spans="13:15">
      <c r="M200" s="20" t="s">
        <v>1004</v>
      </c>
      <c r="N200" s="20" t="s">
        <v>754</v>
      </c>
      <c r="O200" s="20">
        <f>COUNTIF(COUNTRIES[COUNTRY_LABEL],COUNTRIES[[#This Row],[COUNTRY_LABEL]])</f>
        <v>1</v>
      </c>
    </row>
    <row r="201" spans="13:15">
      <c r="M201" s="20" t="s">
        <v>1009</v>
      </c>
      <c r="N201" s="20" t="s">
        <v>759</v>
      </c>
      <c r="O201" s="20">
        <f>COUNTIF(COUNTRIES[COUNTRY_LABEL],COUNTRIES[[#This Row],[COUNTRY_LABEL]])</f>
        <v>1</v>
      </c>
    </row>
    <row r="202" spans="13:15">
      <c r="M202" s="20" t="s">
        <v>1017</v>
      </c>
      <c r="N202" s="20" t="s">
        <v>767</v>
      </c>
      <c r="O202" s="20">
        <f>COUNTIF(COUNTRIES[COUNTRY_LABEL],COUNTRIES[[#This Row],[COUNTRY_LABEL]])</f>
        <v>1</v>
      </c>
    </row>
    <row r="203" spans="13:15">
      <c r="M203" s="20" t="s">
        <v>1012</v>
      </c>
      <c r="N203" s="20" t="s">
        <v>762</v>
      </c>
      <c r="O203" s="20">
        <f>COUNTIF(COUNTRIES[COUNTRY_LABEL],COUNTRIES[[#This Row],[COUNTRY_LABEL]])</f>
        <v>1</v>
      </c>
    </row>
    <row r="204" spans="13:15">
      <c r="M204" s="20" t="s">
        <v>1025</v>
      </c>
      <c r="N204" s="20" t="s">
        <v>775</v>
      </c>
      <c r="O204" s="20">
        <f>COUNTIF(COUNTRIES[COUNTRY_LABEL],COUNTRIES[[#This Row],[COUNTRY_LABEL]])</f>
        <v>1</v>
      </c>
    </row>
    <row r="205" spans="13:15">
      <c r="M205" s="20" t="s">
        <v>1016</v>
      </c>
      <c r="N205" s="20" t="s">
        <v>766</v>
      </c>
      <c r="O205" s="20">
        <f>COUNTIF(COUNTRIES[COUNTRY_LABEL],COUNTRIES[[#This Row],[COUNTRY_LABEL]])</f>
        <v>1</v>
      </c>
    </row>
    <row r="206" spans="13:15">
      <c r="M206" s="20" t="s">
        <v>1014</v>
      </c>
      <c r="N206" s="20" t="s">
        <v>764</v>
      </c>
      <c r="O206" s="20">
        <f>COUNTIF(COUNTRIES[COUNTRY_LABEL],COUNTRIES[[#This Row],[COUNTRY_LABEL]])</f>
        <v>1</v>
      </c>
    </row>
    <row r="207" spans="13:15">
      <c r="M207" s="20" t="s">
        <v>1008</v>
      </c>
      <c r="N207" s="20" t="s">
        <v>758</v>
      </c>
      <c r="O207" s="20">
        <f>COUNTIF(COUNTRIES[COUNTRY_LABEL],COUNTRIES[[#This Row],[COUNTRY_LABEL]])</f>
        <v>1</v>
      </c>
    </row>
    <row r="208" spans="13:15">
      <c r="M208" s="20" t="s">
        <v>1020</v>
      </c>
      <c r="N208" s="20" t="s">
        <v>770</v>
      </c>
      <c r="O208" s="20">
        <f>COUNTIF(COUNTRIES[COUNTRY_LABEL],COUNTRIES[[#This Row],[COUNTRY_LABEL]])</f>
        <v>1</v>
      </c>
    </row>
    <row r="209" spans="13:15">
      <c r="M209" s="20" t="s">
        <v>1061</v>
      </c>
      <c r="N209" s="20" t="s">
        <v>810</v>
      </c>
      <c r="O209" s="20">
        <f>COUNTIF(COUNTRIES[COUNTRY_LABEL],COUNTRIES[[#This Row],[COUNTRY_LABEL]])</f>
        <v>1</v>
      </c>
    </row>
    <row r="210" spans="13:15">
      <c r="M210" s="20" t="s">
        <v>905</v>
      </c>
      <c r="N210" s="20" t="s">
        <v>655</v>
      </c>
      <c r="O210" s="20">
        <f>COUNTIF(COUNTRIES[COUNTRY_LABEL],COUNTRIES[[#This Row],[COUNTRY_LABEL]])</f>
        <v>1</v>
      </c>
    </row>
    <row r="211" spans="13:15">
      <c r="M211" s="20" t="s">
        <v>937</v>
      </c>
      <c r="N211" s="20" t="s">
        <v>687</v>
      </c>
      <c r="O211" s="20">
        <f>COUNTIF(COUNTRIES[COUNTRY_LABEL],COUNTRIES[[#This Row],[COUNTRY_LABEL]])</f>
        <v>1</v>
      </c>
    </row>
    <row r="212" spans="13:15">
      <c r="M212" s="20" t="s">
        <v>1022</v>
      </c>
      <c r="N212" s="20" t="s">
        <v>772</v>
      </c>
      <c r="O212" s="20">
        <f>COUNTIF(COUNTRIES[COUNTRY_LABEL],COUNTRIES[[#This Row],[COUNTRY_LABEL]])</f>
        <v>1</v>
      </c>
    </row>
    <row r="213" spans="13:15">
      <c r="M213" s="20" t="s">
        <v>883</v>
      </c>
      <c r="N213" s="20" t="s">
        <v>634</v>
      </c>
      <c r="O213" s="20">
        <f>COUNTIF(COUNTRIES[COUNTRY_LABEL],COUNTRIES[[#This Row],[COUNTRY_LABEL]])</f>
        <v>1</v>
      </c>
    </row>
    <row r="214" spans="13:15">
      <c r="M214" s="20" t="s">
        <v>945</v>
      </c>
      <c r="N214" s="20" t="s">
        <v>695</v>
      </c>
      <c r="O214" s="20">
        <f>COUNTIF(COUNTRIES[COUNTRY_LABEL],COUNTRIES[[#This Row],[COUNTRY_LABEL]])</f>
        <v>1</v>
      </c>
    </row>
    <row r="215" spans="13:15">
      <c r="M215" s="20" t="s">
        <v>1010</v>
      </c>
      <c r="N215" s="20" t="s">
        <v>760</v>
      </c>
      <c r="O215" s="20">
        <f>COUNTIF(COUNTRIES[COUNTRY_LABEL],COUNTRIES[[#This Row],[COUNTRY_LABEL]])</f>
        <v>1</v>
      </c>
    </row>
    <row r="216" spans="13:15">
      <c r="M216" s="20" t="s">
        <v>1021</v>
      </c>
      <c r="N216" s="20" t="s">
        <v>771</v>
      </c>
      <c r="O216" s="20">
        <f>COUNTIF(COUNTRIES[COUNTRY_LABEL],COUNTRIES[[#This Row],[COUNTRY_LABEL]])</f>
        <v>1</v>
      </c>
    </row>
    <row r="217" spans="13:15">
      <c r="M217" s="20" t="s">
        <v>1015</v>
      </c>
      <c r="N217" s="20" t="s">
        <v>765</v>
      </c>
      <c r="O217" s="20">
        <f>COUNTIF(COUNTRIES[COUNTRY_LABEL],COUNTRIES[[#This Row],[COUNTRY_LABEL]])</f>
        <v>1</v>
      </c>
    </row>
    <row r="218" spans="13:15">
      <c r="M218" s="20" t="s">
        <v>1011</v>
      </c>
      <c r="N218" s="20" t="s">
        <v>761</v>
      </c>
      <c r="O218" s="20">
        <f>COUNTIF(COUNTRIES[COUNTRY_LABEL],COUNTRIES[[#This Row],[COUNTRY_LABEL]])</f>
        <v>1</v>
      </c>
    </row>
    <row r="219" spans="13:15">
      <c r="M219" s="20" t="s">
        <v>858</v>
      </c>
      <c r="N219" s="20" t="s">
        <v>609</v>
      </c>
      <c r="O219" s="20">
        <f>COUNTIF(COUNTRIES[COUNTRY_LABEL],COUNTRIES[[#This Row],[COUNTRY_LABEL]])</f>
        <v>1</v>
      </c>
    </row>
    <row r="220" spans="13:15">
      <c r="M220" s="20" t="s">
        <v>1026</v>
      </c>
      <c r="N220" s="20" t="s">
        <v>776</v>
      </c>
      <c r="O220" s="20">
        <f>COUNTIF(COUNTRIES[COUNTRY_LABEL],COUNTRIES[[#This Row],[COUNTRY_LABEL]])</f>
        <v>1</v>
      </c>
    </row>
    <row r="221" spans="13:15">
      <c r="M221" s="20" t="s">
        <v>1042</v>
      </c>
      <c r="N221" s="20" t="s">
        <v>791</v>
      </c>
      <c r="O221" s="20">
        <f>COUNTIF(COUNTRIES[COUNTRY_LABEL],COUNTRIES[[#This Row],[COUNTRY_LABEL]])</f>
        <v>1</v>
      </c>
    </row>
    <row r="222" spans="13:15">
      <c r="M222" s="20" t="s">
        <v>1033</v>
      </c>
      <c r="N222" s="20" t="s">
        <v>783</v>
      </c>
      <c r="O222" s="20">
        <f>COUNTIF(COUNTRIES[COUNTRY_LABEL],COUNTRIES[[#This Row],[COUNTRY_LABEL]])</f>
        <v>1</v>
      </c>
    </row>
    <row r="223" spans="13:15">
      <c r="M223" s="20" t="s">
        <v>1043</v>
      </c>
      <c r="N223" s="20" t="s">
        <v>792</v>
      </c>
      <c r="O223" s="20">
        <f>COUNTIF(COUNTRIES[COUNTRY_LABEL],COUNTRIES[[#This Row],[COUNTRY_LABEL]])</f>
        <v>1</v>
      </c>
    </row>
    <row r="224" spans="13:15">
      <c r="M224" s="20" t="s">
        <v>1032</v>
      </c>
      <c r="N224" s="20" t="s">
        <v>782</v>
      </c>
      <c r="O224" s="20">
        <f>COUNTIF(COUNTRIES[COUNTRY_LABEL],COUNTRIES[[#This Row],[COUNTRY_LABEL]])</f>
        <v>1</v>
      </c>
    </row>
    <row r="225" spans="13:15">
      <c r="M225" s="20" t="s">
        <v>1035</v>
      </c>
      <c r="N225" s="20" t="s">
        <v>785</v>
      </c>
      <c r="O225" s="20">
        <f>COUNTIF(COUNTRIES[COUNTRY_LABEL],COUNTRIES[[#This Row],[COUNTRY_LABEL]])</f>
        <v>1</v>
      </c>
    </row>
    <row r="226" spans="13:15">
      <c r="M226" s="20" t="s">
        <v>1031</v>
      </c>
      <c r="N226" s="20" t="s">
        <v>781</v>
      </c>
      <c r="O226" s="20">
        <f>COUNTIF(COUNTRIES[COUNTRY_LABEL],COUNTRIES[[#This Row],[COUNTRY_LABEL]])</f>
        <v>1</v>
      </c>
    </row>
    <row r="227" spans="13:15">
      <c r="M227" s="20" t="s">
        <v>1034</v>
      </c>
      <c r="N227" s="20" t="s">
        <v>784</v>
      </c>
      <c r="O227" s="20">
        <f>COUNTIF(COUNTRIES[COUNTRY_LABEL],COUNTRIES[[#This Row],[COUNTRY_LABEL]])</f>
        <v>1</v>
      </c>
    </row>
    <row r="228" spans="13:15">
      <c r="M228" s="20" t="s">
        <v>1038</v>
      </c>
      <c r="N228" s="20" t="s">
        <v>788</v>
      </c>
      <c r="O228" s="20">
        <f>COUNTIF(COUNTRIES[COUNTRY_LABEL],COUNTRIES[[#This Row],[COUNTRY_LABEL]])</f>
        <v>1</v>
      </c>
    </row>
    <row r="229" spans="13:15">
      <c r="M229" s="20" t="s">
        <v>1040</v>
      </c>
      <c r="N229" s="20" t="s">
        <v>789</v>
      </c>
      <c r="O229" s="20">
        <f>COUNTIF(COUNTRIES[COUNTRY_LABEL],COUNTRIES[[#This Row],[COUNTRY_LABEL]])</f>
        <v>1</v>
      </c>
    </row>
    <row r="230" spans="13:15">
      <c r="M230" s="20" t="s">
        <v>1037</v>
      </c>
      <c r="N230" s="20" t="s">
        <v>787</v>
      </c>
      <c r="O230" s="20">
        <f>COUNTIF(COUNTRIES[COUNTRY_LABEL],COUNTRIES[[#This Row],[COUNTRY_LABEL]])</f>
        <v>1</v>
      </c>
    </row>
    <row r="231" spans="13:15">
      <c r="M231" s="20" t="s">
        <v>1039</v>
      </c>
      <c r="N231" s="20" t="s">
        <v>1066</v>
      </c>
      <c r="O231" s="20">
        <f>COUNTIF(COUNTRIES[COUNTRY_LABEL],COUNTRIES[[#This Row],[COUNTRY_LABEL]])</f>
        <v>1</v>
      </c>
    </row>
    <row r="232" spans="13:15">
      <c r="M232" s="20" t="s">
        <v>1036</v>
      </c>
      <c r="N232" s="20" t="s">
        <v>786</v>
      </c>
      <c r="O232" s="20">
        <f>COUNTIF(COUNTRIES[COUNTRY_LABEL],COUNTRIES[[#This Row],[COUNTRY_LABEL]])</f>
        <v>1</v>
      </c>
    </row>
    <row r="233" spans="13:15">
      <c r="M233" s="20" t="s">
        <v>1028</v>
      </c>
      <c r="N233" s="20" t="s">
        <v>778</v>
      </c>
      <c r="O233" s="20">
        <f>COUNTIF(COUNTRIES[COUNTRY_LABEL],COUNTRIES[[#This Row],[COUNTRY_LABEL]])</f>
        <v>1</v>
      </c>
    </row>
    <row r="234" spans="13:15">
      <c r="M234" s="20" t="s">
        <v>1041</v>
      </c>
      <c r="N234" s="20" t="s">
        <v>790</v>
      </c>
      <c r="O234" s="20">
        <f>COUNTIF(COUNTRIES[COUNTRY_LABEL],COUNTRIES[[#This Row],[COUNTRY_LABEL]])</f>
        <v>1</v>
      </c>
    </row>
    <row r="235" spans="13:15">
      <c r="M235" s="20" t="s">
        <v>1045</v>
      </c>
      <c r="N235" s="20" t="s">
        <v>794</v>
      </c>
      <c r="O235" s="20">
        <f>COUNTIF(COUNTRIES[COUNTRY_LABEL],COUNTRIES[[#This Row],[COUNTRY_LABEL]])</f>
        <v>1</v>
      </c>
    </row>
    <row r="236" spans="13:15">
      <c r="M236" s="20" t="s">
        <v>1044</v>
      </c>
      <c r="N236" s="20" t="s">
        <v>793</v>
      </c>
      <c r="O236" s="20">
        <f>COUNTIF(COUNTRIES[COUNTRY_LABEL],COUNTRIES[[#This Row],[COUNTRY_LABEL]])</f>
        <v>1</v>
      </c>
    </row>
    <row r="237" spans="13:15">
      <c r="M237" s="20" t="s">
        <v>817</v>
      </c>
      <c r="N237" s="20" t="s">
        <v>569</v>
      </c>
      <c r="O237" s="20">
        <f>COUNTIF(COUNTRIES[COUNTRY_LABEL],COUNTRIES[[#This Row],[COUNTRY_LABEL]])</f>
        <v>1</v>
      </c>
    </row>
    <row r="238" spans="13:15">
      <c r="M238" s="20" t="s">
        <v>892</v>
      </c>
      <c r="N238" s="20" t="s">
        <v>642</v>
      </c>
      <c r="O238" s="20">
        <f>COUNTIF(COUNTRIES[COUNTRY_LABEL],COUNTRIES[[#This Row],[COUNTRY_LABEL]])</f>
        <v>1</v>
      </c>
    </row>
    <row r="239" spans="13:15">
      <c r="M239" s="20" t="s">
        <v>1047</v>
      </c>
      <c r="N239" s="20" t="s">
        <v>796</v>
      </c>
      <c r="O239" s="20">
        <f>COUNTIF(COUNTRIES[COUNTRY_LABEL],COUNTRIES[[#This Row],[COUNTRY_LABEL]])</f>
        <v>1</v>
      </c>
    </row>
    <row r="240" spans="13:15">
      <c r="M240" s="20" t="s">
        <v>1046</v>
      </c>
      <c r="N240" s="20" t="s">
        <v>795</v>
      </c>
      <c r="O240" s="20">
        <f>COUNTIF(COUNTRIES[COUNTRY_LABEL],COUNTRIES[[#This Row],[COUNTRY_LABEL]])</f>
        <v>1</v>
      </c>
    </row>
    <row r="241" spans="13:15">
      <c r="M241" s="20" t="s">
        <v>1048</v>
      </c>
      <c r="N241" s="20" t="s">
        <v>797</v>
      </c>
      <c r="O241" s="20">
        <f>COUNTIF(COUNTRIES[COUNTRY_LABEL],COUNTRIES[[#This Row],[COUNTRY_LABEL]])</f>
        <v>1</v>
      </c>
    </row>
    <row r="242" spans="13:15">
      <c r="M242" s="20" t="s">
        <v>1071</v>
      </c>
      <c r="N242" s="20" t="s">
        <v>2013</v>
      </c>
      <c r="O242" s="20">
        <f>COUNTIF(COUNTRIES[COUNTRY_LABEL],COUNTRIES[[#This Row],[COUNTRY_LABEL]])</f>
        <v>1</v>
      </c>
    </row>
    <row r="243" spans="13:15">
      <c r="M243" s="20" t="s">
        <v>1049</v>
      </c>
      <c r="N243" s="20" t="s">
        <v>798</v>
      </c>
      <c r="O243" s="20">
        <f>COUNTIF(COUNTRIES[COUNTRY_LABEL],COUNTRIES[[#This Row],[COUNTRY_LABEL]])</f>
        <v>1</v>
      </c>
    </row>
    <row r="244" spans="13:15">
      <c r="M244" s="20" t="s">
        <v>1056</v>
      </c>
      <c r="N244" s="20" t="s">
        <v>805</v>
      </c>
      <c r="O244" s="20">
        <f>COUNTIF(COUNTRIES[COUNTRY_LABEL],COUNTRIES[[#This Row],[COUNTRY_LABEL]])</f>
        <v>1</v>
      </c>
    </row>
    <row r="245" spans="13:15">
      <c r="M245" s="20" t="s">
        <v>1052</v>
      </c>
      <c r="N245" s="20" t="s">
        <v>801</v>
      </c>
      <c r="O245" s="20">
        <f>COUNTIF(COUNTRIES[COUNTRY_LABEL],COUNTRIES[[#This Row],[COUNTRY_LABEL]])</f>
        <v>1</v>
      </c>
    </row>
    <row r="246" spans="13:15">
      <c r="M246" s="20" t="s">
        <v>1055</v>
      </c>
      <c r="N246" s="20" t="s">
        <v>804</v>
      </c>
      <c r="O246" s="20">
        <f>COUNTIF(COUNTRIES[COUNTRY_LABEL],COUNTRIES[[#This Row],[COUNTRY_LABEL]])</f>
        <v>1</v>
      </c>
    </row>
    <row r="247" spans="13:15">
      <c r="M247" s="20" t="s">
        <v>1053</v>
      </c>
      <c r="N247" s="20" t="s">
        <v>802</v>
      </c>
      <c r="O247" s="20">
        <f>COUNTIF(COUNTRIES[COUNTRY_LABEL],COUNTRIES[[#This Row],[COUNTRY_LABEL]])</f>
        <v>1</v>
      </c>
    </row>
    <row r="248" spans="13:15">
      <c r="M248" s="20" t="s">
        <v>1054</v>
      </c>
      <c r="N248" s="20" t="s">
        <v>803</v>
      </c>
      <c r="O248" s="20">
        <f>COUNTIF(COUNTRIES[COUNTRY_LABEL],COUNTRIES[[#This Row],[COUNTRY_LABEL]])</f>
        <v>1</v>
      </c>
    </row>
    <row r="249" spans="13:15">
      <c r="M249" s="20" t="s">
        <v>1057</v>
      </c>
      <c r="N249" s="20" t="s">
        <v>806</v>
      </c>
      <c r="O249" s="20">
        <f>COUNTIF(COUNTRIES[COUNTRY_LABEL],COUNTRIES[[#This Row],[COUNTRY_LABEL]])</f>
        <v>1</v>
      </c>
    </row>
    <row r="250" spans="13:15">
      <c r="M250" s="20" t="s">
        <v>881</v>
      </c>
      <c r="N250" s="20" t="s">
        <v>632</v>
      </c>
      <c r="O250" s="20">
        <f>COUNTIF(COUNTRIES[COUNTRY_LABEL],COUNTRIES[[#This Row],[COUNTRY_LABEL]])</f>
        <v>1</v>
      </c>
    </row>
    <row r="251" spans="13:15">
      <c r="M251" s="20" t="s">
        <v>1059</v>
      </c>
      <c r="N251" s="20" t="s">
        <v>808</v>
      </c>
      <c r="O251" s="20">
        <f>COUNTIF(COUNTRIES[COUNTRY_LABEL],COUNTRIES[[#This Row],[COUNTRY_LABEL]])</f>
        <v>1</v>
      </c>
    </row>
    <row r="252" spans="13:15">
      <c r="M252" s="20" t="s">
        <v>1070</v>
      </c>
      <c r="N252" s="20" t="s">
        <v>815</v>
      </c>
      <c r="O252" s="20">
        <f>COUNTIF(COUNTRIES[COUNTRY_LABEL],COUNTRIES[[#This Row],[COUNTRY_LABEL]])</f>
        <v>1</v>
      </c>
    </row>
    <row r="253" spans="13:15">
      <c r="M253" s="20" t="s">
        <v>1062</v>
      </c>
      <c r="N253" s="20" t="s">
        <v>811</v>
      </c>
      <c r="O253" s="20">
        <f>COUNTIF(COUNTRIES[COUNTRY_LABEL],COUNTRIES[[#This Row],[COUNTRY_LABEL]])</f>
        <v>1</v>
      </c>
    </row>
    <row r="254" spans="13:15">
      <c r="M254" s="20" t="s">
        <v>1063</v>
      </c>
      <c r="N254" s="20" t="s">
        <v>812</v>
      </c>
      <c r="O254" s="20">
        <f>COUNTIF(COUNTRIES[COUNTRY_LABEL],COUNTRIES[[#This Row],[COUNTRY_LABEL]])</f>
        <v>1</v>
      </c>
    </row>
    <row r="255" spans="13:15">
      <c r="M255" s="20" t="s">
        <v>1074</v>
      </c>
      <c r="N255" s="20" t="s">
        <v>1067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B4" sqref="B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259</v>
      </c>
      <c r="B1" t="s">
        <v>260</v>
      </c>
      <c r="C1" s="7" t="s">
        <v>261</v>
      </c>
      <c r="D1" s="7" t="s">
        <v>262</v>
      </c>
      <c r="E1" s="7" t="s">
        <v>1854</v>
      </c>
    </row>
    <row r="2" spans="1:5">
      <c r="A2" t="s">
        <v>263</v>
      </c>
      <c r="B2" t="s">
        <v>264</v>
      </c>
      <c r="C2" s="7">
        <v>1000</v>
      </c>
      <c r="D2" s="7">
        <v>1499</v>
      </c>
      <c r="E2" t="s">
        <v>349</v>
      </c>
    </row>
    <row r="3" spans="1:5">
      <c r="A3" t="s">
        <v>265</v>
      </c>
      <c r="B3" t="s">
        <v>3633</v>
      </c>
      <c r="C3" s="7">
        <v>2000</v>
      </c>
      <c r="D3" s="7">
        <v>2499</v>
      </c>
      <c r="E3" t="s">
        <v>350</v>
      </c>
    </row>
    <row r="4" spans="1:5">
      <c r="A4" t="s">
        <v>1876</v>
      </c>
      <c r="B4" t="s">
        <v>267</v>
      </c>
      <c r="C4" s="7">
        <v>3000</v>
      </c>
      <c r="D4" s="7">
        <v>3499</v>
      </c>
      <c r="E4" t="s">
        <v>351</v>
      </c>
    </row>
    <row r="5" spans="1:5">
      <c r="A5" t="s">
        <v>268</v>
      </c>
      <c r="B5" t="s">
        <v>269</v>
      </c>
      <c r="C5" s="7">
        <v>4000</v>
      </c>
      <c r="D5" s="7">
        <v>4999</v>
      </c>
      <c r="E5" t="s">
        <v>373</v>
      </c>
    </row>
    <row r="6" spans="1:5">
      <c r="A6" t="s">
        <v>270</v>
      </c>
      <c r="B6" t="s">
        <v>271</v>
      </c>
      <c r="C6" s="7">
        <v>5000</v>
      </c>
      <c r="D6" s="7">
        <v>5999</v>
      </c>
      <c r="E6" t="s">
        <v>374</v>
      </c>
    </row>
    <row r="7" spans="1:5">
      <c r="A7" t="s">
        <v>272</v>
      </c>
      <c r="B7" t="s">
        <v>273</v>
      </c>
      <c r="C7" s="7">
        <v>6000</v>
      </c>
      <c r="D7" s="7">
        <v>6999</v>
      </c>
      <c r="E7" t="s">
        <v>375</v>
      </c>
    </row>
    <row r="8" spans="1:5">
      <c r="A8" t="s">
        <v>274</v>
      </c>
      <c r="B8" t="s">
        <v>275</v>
      </c>
      <c r="C8" s="7">
        <v>7000</v>
      </c>
      <c r="D8" s="7">
        <v>7999</v>
      </c>
      <c r="E8" t="s">
        <v>275</v>
      </c>
    </row>
    <row r="9" spans="1:5">
      <c r="A9" t="s">
        <v>276</v>
      </c>
      <c r="B9" t="s">
        <v>277</v>
      </c>
      <c r="C9" s="7">
        <v>8000</v>
      </c>
      <c r="D9" s="7">
        <v>8999</v>
      </c>
      <c r="E9" t="s">
        <v>277</v>
      </c>
    </row>
    <row r="10" spans="1:5">
      <c r="A10" t="s">
        <v>278</v>
      </c>
      <c r="B10" t="s">
        <v>279</v>
      </c>
      <c r="C10" s="7">
        <v>9000</v>
      </c>
      <c r="D10" s="7">
        <v>9999</v>
      </c>
      <c r="E10" t="s">
        <v>25</v>
      </c>
    </row>
    <row r="11" spans="1:5">
      <c r="A11" t="s">
        <v>1891</v>
      </c>
      <c r="B11" t="s">
        <v>280</v>
      </c>
      <c r="C11" s="7">
        <v>10000</v>
      </c>
      <c r="D11" s="7">
        <v>10499</v>
      </c>
      <c r="E11" t="s">
        <v>1890</v>
      </c>
    </row>
    <row r="12" spans="1:5">
      <c r="A12" t="s">
        <v>281</v>
      </c>
      <c r="B12" t="s">
        <v>282</v>
      </c>
      <c r="C12" s="7">
        <v>11000</v>
      </c>
      <c r="D12" s="7">
        <v>11999</v>
      </c>
      <c r="E12" t="s">
        <v>346</v>
      </c>
    </row>
    <row r="13" spans="1:5">
      <c r="A13" t="s">
        <v>283</v>
      </c>
      <c r="B13" t="s">
        <v>284</v>
      </c>
      <c r="C13" s="7">
        <v>12000</v>
      </c>
      <c r="D13" s="7">
        <v>12999</v>
      </c>
      <c r="E13" t="s">
        <v>347</v>
      </c>
    </row>
    <row r="14" spans="1:5">
      <c r="A14" t="s">
        <v>294</v>
      </c>
      <c r="B14" t="s">
        <v>298</v>
      </c>
      <c r="C14" s="7">
        <v>13000</v>
      </c>
      <c r="D14" s="7">
        <v>13001</v>
      </c>
      <c r="E14" t="s">
        <v>275</v>
      </c>
    </row>
    <row r="15" spans="1:5">
      <c r="A15" t="s">
        <v>295</v>
      </c>
      <c r="B15" t="s">
        <v>299</v>
      </c>
      <c r="C15" s="7">
        <v>13002</v>
      </c>
      <c r="D15" s="7">
        <v>13003</v>
      </c>
      <c r="E15" t="s">
        <v>25</v>
      </c>
    </row>
    <row r="16" spans="1:5">
      <c r="A16" t="s">
        <v>296</v>
      </c>
      <c r="B16" t="s">
        <v>300</v>
      </c>
      <c r="C16" s="7">
        <v>13004</v>
      </c>
      <c r="D16" s="7">
        <v>13005</v>
      </c>
      <c r="E16" t="s">
        <v>1890</v>
      </c>
    </row>
    <row r="17" spans="1:5">
      <c r="A17" t="s">
        <v>297</v>
      </c>
      <c r="B17" t="s">
        <v>301</v>
      </c>
      <c r="C17" s="7">
        <v>13006</v>
      </c>
      <c r="D17" s="7">
        <v>13007</v>
      </c>
      <c r="E17" t="s">
        <v>275</v>
      </c>
    </row>
    <row r="18" spans="1:5">
      <c r="A18" t="s">
        <v>288</v>
      </c>
      <c r="B18" t="s">
        <v>287</v>
      </c>
      <c r="C18" s="7">
        <v>14000</v>
      </c>
      <c r="D18" s="7">
        <v>14499</v>
      </c>
      <c r="E18" t="s">
        <v>352</v>
      </c>
    </row>
    <row r="19" spans="1:5">
      <c r="A19" t="s">
        <v>1759</v>
      </c>
      <c r="B19" t="s">
        <v>1760</v>
      </c>
      <c r="C19" s="7">
        <v>15000</v>
      </c>
      <c r="D19" s="7">
        <v>15499</v>
      </c>
      <c r="E19" t="s">
        <v>1758</v>
      </c>
    </row>
    <row r="20" spans="1:5">
      <c r="A20" t="s">
        <v>290</v>
      </c>
      <c r="B20" t="s">
        <v>291</v>
      </c>
      <c r="C20" s="7">
        <v>15500</v>
      </c>
      <c r="D20" s="7">
        <v>15999</v>
      </c>
      <c r="E20" t="s">
        <v>275</v>
      </c>
    </row>
    <row r="21" spans="1:5">
      <c r="A21" t="s">
        <v>292</v>
      </c>
      <c r="B21" t="s">
        <v>293</v>
      </c>
      <c r="C21" s="7">
        <v>16000</v>
      </c>
      <c r="D21" s="7">
        <v>16499</v>
      </c>
      <c r="E21" t="s">
        <v>353</v>
      </c>
    </row>
    <row r="22" spans="1:5">
      <c r="A22" t="s">
        <v>285</v>
      </c>
      <c r="B22" t="s">
        <v>286</v>
      </c>
      <c r="C22" s="7">
        <v>18000</v>
      </c>
      <c r="D22" s="7">
        <v>18999</v>
      </c>
      <c r="E22" t="s">
        <v>347</v>
      </c>
    </row>
    <row r="23" spans="1:5">
      <c r="A23" t="s">
        <v>1562</v>
      </c>
      <c r="B23" t="s">
        <v>1563</v>
      </c>
      <c r="C23" s="7">
        <v>19000</v>
      </c>
      <c r="D23" s="7">
        <v>19499</v>
      </c>
      <c r="E23" t="s">
        <v>277</v>
      </c>
    </row>
    <row r="24" spans="1:5">
      <c r="A24" t="s">
        <v>1982</v>
      </c>
      <c r="B24" t="s">
        <v>1983</v>
      </c>
      <c r="C24" s="7">
        <v>19500</v>
      </c>
      <c r="D24" s="7">
        <v>19999</v>
      </c>
      <c r="E24" t="s">
        <v>346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348</v>
      </c>
      <c r="B1" s="11" t="s">
        <v>333</v>
      </c>
      <c r="C1" s="11" t="s">
        <v>334</v>
      </c>
      <c r="D1" s="11" t="s">
        <v>335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</row>
    <row r="2" spans="1:14">
      <c r="A2" s="11" t="s">
        <v>373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374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375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275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277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1890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346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347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349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350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351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352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353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1758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354</v>
      </c>
    </row>
    <row r="25" spans="1:1">
      <c r="A25" s="15" t="s">
        <v>355</v>
      </c>
    </row>
    <row r="27" spans="1:1">
      <c r="A27" s="15" t="s">
        <v>356</v>
      </c>
    </row>
    <row r="29" spans="1:1">
      <c r="A29" s="1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358</v>
      </c>
      <c r="B1" t="s">
        <v>11</v>
      </c>
      <c r="C1" t="s">
        <v>359</v>
      </c>
    </row>
    <row r="2" spans="1:3">
      <c r="A2" t="s">
        <v>370</v>
      </c>
      <c r="B2">
        <v>20</v>
      </c>
      <c r="C2" t="s">
        <v>364</v>
      </c>
    </row>
    <row r="3" spans="1:3">
      <c r="A3" t="s">
        <v>368</v>
      </c>
      <c r="B3">
        <v>40</v>
      </c>
      <c r="C3" t="s">
        <v>362</v>
      </c>
    </row>
    <row r="4" spans="1:3">
      <c r="A4" t="s">
        <v>367</v>
      </c>
      <c r="B4">
        <v>16</v>
      </c>
      <c r="C4" t="s">
        <v>361</v>
      </c>
    </row>
    <row r="5" spans="1:3">
      <c r="A5" t="s">
        <v>371</v>
      </c>
      <c r="B5">
        <v>15</v>
      </c>
      <c r="C5" t="s">
        <v>365</v>
      </c>
    </row>
    <row r="6" spans="1:3">
      <c r="A6" t="s">
        <v>369</v>
      </c>
      <c r="B6">
        <v>120</v>
      </c>
      <c r="C6" t="s">
        <v>363</v>
      </c>
    </row>
    <row r="7" spans="1:3">
      <c r="A7" t="s">
        <v>366</v>
      </c>
      <c r="B7">
        <v>0</v>
      </c>
      <c r="C7" t="s">
        <v>360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2026-07-09T15:42:21Z</dcterms:modified>
</cp:coreProperties>
</file>