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sler/development/tst-basic/doc/"/>
    </mc:Choice>
  </mc:AlternateContent>
  <xr:revisionPtr revIDLastSave="0" documentId="13_ncr:1_{A40F28FB-66A4-614B-BB06-66992FFF1824}" xr6:coauthVersionLast="47" xr6:coauthVersionMax="47" xr10:uidLastSave="{00000000-0000-0000-0000-000000000000}"/>
  <bookViews>
    <workbookView xWindow="22600" yWindow="1360" windowWidth="26960" windowHeight="18360" xr2:uid="{96824548-8EB8-564D-BA0E-0943C3F4C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G33" i="1"/>
  <c r="G31" i="1"/>
  <c r="G30" i="1"/>
  <c r="K29" i="1"/>
  <c r="J29" i="1"/>
  <c r="G28" i="1"/>
  <c r="E27" i="1"/>
  <c r="D27" i="1"/>
  <c r="E24" i="1"/>
  <c r="N13" i="1"/>
  <c r="L9" i="1"/>
  <c r="I9" i="1" s="1"/>
  <c r="K9" i="1"/>
  <c r="F9" i="1" s="1"/>
  <c r="L3" i="1"/>
  <c r="K3" i="1"/>
  <c r="J3" i="1"/>
  <c r="J9" i="1" s="1"/>
  <c r="E3" i="1"/>
  <c r="H3" i="1"/>
  <c r="D7" i="1" s="1"/>
  <c r="E7" i="1" s="1"/>
  <c r="D13" i="1" l="1"/>
  <c r="H9" i="1"/>
  <c r="D6" i="1"/>
  <c r="D5" i="1"/>
  <c r="D4" i="1"/>
  <c r="E4" i="1" s="1"/>
  <c r="G4" i="1" s="1"/>
  <c r="I13" i="1" l="1"/>
  <c r="L13" i="1"/>
  <c r="K13" i="1"/>
  <c r="E15" i="1" s="1"/>
  <c r="E5" i="1"/>
  <c r="G5" i="1" s="1"/>
  <c r="D10" i="1"/>
  <c r="E6" i="1"/>
  <c r="D11" i="1"/>
  <c r="K10" i="1" l="1"/>
  <c r="F10" i="1" s="1"/>
  <c r="H10" i="1" s="1"/>
  <c r="L10" i="1"/>
  <c r="I10" i="1" s="1"/>
  <c r="J10" i="1"/>
  <c r="L11" i="1"/>
  <c r="I11" i="1" s="1"/>
  <c r="J11" i="1"/>
  <c r="J13" i="1" s="1"/>
  <c r="K11" i="1"/>
  <c r="G6" i="1"/>
  <c r="G7" i="1" s="1"/>
  <c r="G9" i="1" s="1"/>
  <c r="F11" i="1" l="1"/>
  <c r="F13" i="1" s="1"/>
  <c r="G10" i="1"/>
  <c r="G11" i="1" s="1"/>
  <c r="G13" i="1" s="1"/>
  <c r="G15" i="1" s="1"/>
  <c r="G19" i="1" s="1"/>
  <c r="H19" i="1" s="1"/>
  <c r="H11" i="1" l="1"/>
  <c r="H13" i="1"/>
</calcChain>
</file>

<file path=xl/sharedStrings.xml><?xml version="1.0" encoding="utf-8"?>
<sst xmlns="http://schemas.openxmlformats.org/spreadsheetml/2006/main" count="40" uniqueCount="27">
  <si>
    <t>price</t>
  </si>
  <si>
    <t>Balance</t>
  </si>
  <si>
    <t>A</t>
  </si>
  <si>
    <t>shares</t>
  </si>
  <si>
    <t>escrow (tax)</t>
  </si>
  <si>
    <t>Value</t>
  </si>
  <si>
    <t>Player</t>
  </si>
  <si>
    <t>B</t>
  </si>
  <si>
    <t>Price</t>
  </si>
  <si>
    <t>C</t>
  </si>
  <si>
    <t>D</t>
  </si>
  <si>
    <t>E</t>
  </si>
  <si>
    <t>Offer</t>
  </si>
  <si>
    <t>Contribut</t>
  </si>
  <si>
    <t>Cost</t>
  </si>
  <si>
    <t>Type</t>
  </si>
  <si>
    <t>bid</t>
  </si>
  <si>
    <t>acc</t>
  </si>
  <si>
    <t>bid/acc</t>
  </si>
  <si>
    <t>Owner [0]</t>
  </si>
  <si>
    <t>Owner [2]</t>
  </si>
  <si>
    <t>can</t>
  </si>
  <si>
    <t>Disburst</t>
  </si>
  <si>
    <t>Tax</t>
  </si>
  <si>
    <t>Vale</t>
  </si>
  <si>
    <t>won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</si>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</sst>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1" fontId="0" fillId="2" borderId="0" xfId="0" applyNumberFormat="1" applyFill="1"/>
    <xf numFmtId="1" fontId="0" fillId="3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099B-5CCE-9F49-A2E5-DB56A401FC85}">
  <dimension ref="A1:N35"/>
  <sheetViews>
    <sheetView tabSelected="1" topLeftCell="A6" zoomScale="122" zoomScaleNormal="122" workbookViewId="0">
      <selection activeCell="H35" sqref="H35"/>
    </sheetView>
  </sheetViews>
  <sheetFormatPr baseColWidth="10" defaultRowHeight="16" x14ac:dyDescent="0.2"/>
  <cols>
    <col min="1" max="1" width="12.83203125" customWidth="1"/>
    <col min="2" max="2" width="8.1640625" customWidth="1"/>
    <col min="3" max="3" width="10.33203125" customWidth="1"/>
    <col min="4" max="4" width="11.83203125" customWidth="1"/>
    <col min="5" max="5" width="13.83203125" customWidth="1"/>
    <col min="6" max="6" width="14.33203125" customWidth="1"/>
    <col min="7" max="7" width="13.33203125" customWidth="1"/>
    <col min="8" max="13" width="12.83203125" customWidth="1"/>
  </cols>
  <sheetData>
    <row r="1" spans="1:14" x14ac:dyDescent="0.2">
      <c r="F1" s="3" t="s">
        <v>5</v>
      </c>
      <c r="G1" s="3" t="s">
        <v>1</v>
      </c>
      <c r="H1" s="3" t="s">
        <v>8</v>
      </c>
      <c r="I1" s="3" t="s">
        <v>14</v>
      </c>
      <c r="J1" t="s">
        <v>6</v>
      </c>
      <c r="K1" s="3" t="s">
        <v>13</v>
      </c>
      <c r="L1" s="3" t="s">
        <v>19</v>
      </c>
      <c r="M1" s="3" t="s">
        <v>20</v>
      </c>
    </row>
    <row r="2" spans="1:14" x14ac:dyDescent="0.2">
      <c r="A2" s="5" t="s">
        <v>12</v>
      </c>
      <c r="B2" s="5" t="s">
        <v>15</v>
      </c>
      <c r="C2" s="3" t="s">
        <v>3</v>
      </c>
      <c r="D2" s="3" t="s">
        <v>0</v>
      </c>
      <c r="E2" s="3" t="s">
        <v>4</v>
      </c>
      <c r="F2">
        <v>3000000000</v>
      </c>
      <c r="G2">
        <v>3000000000</v>
      </c>
      <c r="J2">
        <v>0</v>
      </c>
    </row>
    <row r="3" spans="1:14" x14ac:dyDescent="0.2">
      <c r="A3" t="s">
        <v>2</v>
      </c>
      <c r="B3" t="s">
        <v>18</v>
      </c>
      <c r="C3">
        <v>50</v>
      </c>
      <c r="D3">
        <v>3000000</v>
      </c>
      <c r="E3">
        <f>(C3*D3*0.05)+C3*D3</f>
        <v>157500000</v>
      </c>
      <c r="F3">
        <v>3007500000</v>
      </c>
      <c r="G3">
        <v>3007500000</v>
      </c>
      <c r="H3">
        <f>G3/100</f>
        <v>30075000</v>
      </c>
      <c r="J3" s="4">
        <f>C3*D3*0.05*0.9</f>
        <v>6750000</v>
      </c>
      <c r="K3">
        <f>C3*D3*0.05*0.1</f>
        <v>750000</v>
      </c>
      <c r="L3" s="4">
        <f>D3*C3</f>
        <v>150000000</v>
      </c>
    </row>
    <row r="4" spans="1:14" x14ac:dyDescent="0.2">
      <c r="A4" t="s">
        <v>7</v>
      </c>
      <c r="B4" t="s">
        <v>16</v>
      </c>
      <c r="C4">
        <v>20</v>
      </c>
      <c r="D4">
        <f>H3*1</f>
        <v>30075000</v>
      </c>
      <c r="E4">
        <f>(C4*D4*0.05)+C4*D4</f>
        <v>631575000</v>
      </c>
      <c r="G4" s="2">
        <f>E4+G3</f>
        <v>3639075000</v>
      </c>
      <c r="H4" s="1"/>
      <c r="J4" s="4"/>
      <c r="L4" s="4"/>
    </row>
    <row r="5" spans="1:14" x14ac:dyDescent="0.2">
      <c r="A5" t="s">
        <v>9</v>
      </c>
      <c r="B5" t="s">
        <v>16</v>
      </c>
      <c r="C5">
        <v>10</v>
      </c>
      <c r="D5">
        <f>H3*1.5</f>
        <v>45112500</v>
      </c>
      <c r="E5">
        <f t="shared" ref="E5:E7" si="0">(C5*D5*0.05)+C5*D5</f>
        <v>473681250</v>
      </c>
      <c r="G5" s="2">
        <f t="shared" ref="G5:G7" si="1">E5+G4</f>
        <v>4112756250</v>
      </c>
      <c r="J5" s="4"/>
      <c r="L5" s="4"/>
    </row>
    <row r="6" spans="1:14" x14ac:dyDescent="0.2">
      <c r="A6" t="s">
        <v>10</v>
      </c>
      <c r="B6" t="s">
        <v>16</v>
      </c>
      <c r="C6">
        <v>20</v>
      </c>
      <c r="D6">
        <f>H3*2</f>
        <v>60150000</v>
      </c>
      <c r="E6">
        <f t="shared" si="0"/>
        <v>1263150000</v>
      </c>
      <c r="G6" s="2">
        <f t="shared" si="1"/>
        <v>5375906250</v>
      </c>
      <c r="J6" s="4"/>
      <c r="L6" s="4"/>
    </row>
    <row r="7" spans="1:14" x14ac:dyDescent="0.2">
      <c r="A7" t="s">
        <v>11</v>
      </c>
      <c r="B7" t="s">
        <v>16</v>
      </c>
      <c r="C7">
        <v>20</v>
      </c>
      <c r="D7">
        <f>H3*0.5</f>
        <v>15037500</v>
      </c>
      <c r="E7">
        <f t="shared" si="0"/>
        <v>315787500</v>
      </c>
      <c r="G7" s="2">
        <f t="shared" si="1"/>
        <v>5691693750</v>
      </c>
      <c r="J7" s="4"/>
      <c r="L7" s="4"/>
    </row>
    <row r="8" spans="1:14" x14ac:dyDescent="0.2">
      <c r="E8">
        <v>157893750</v>
      </c>
      <c r="J8" s="4"/>
      <c r="L8" s="4"/>
    </row>
    <row r="9" spans="1:14" x14ac:dyDescent="0.2">
      <c r="A9" t="s">
        <v>7</v>
      </c>
      <c r="B9" t="s">
        <v>17</v>
      </c>
      <c r="C9">
        <v>20</v>
      </c>
      <c r="D9">
        <v>30075000</v>
      </c>
      <c r="F9">
        <f>F3+K9</f>
        <v>3010507500</v>
      </c>
      <c r="G9" s="2">
        <f>G7-I9</f>
        <v>5063126250</v>
      </c>
      <c r="H9">
        <f>F9/100</f>
        <v>30105075</v>
      </c>
      <c r="I9">
        <f>(C9*D9*0.05*0.9)+L9</f>
        <v>628567500</v>
      </c>
      <c r="J9" s="4">
        <f>C9*D9*0.05*0.9+J3</f>
        <v>33817500</v>
      </c>
      <c r="K9">
        <f>C9*D9*0.05*0.1</f>
        <v>3007500</v>
      </c>
      <c r="L9" s="4">
        <f>C9*D9</f>
        <v>601500000</v>
      </c>
    </row>
    <row r="10" spans="1:14" x14ac:dyDescent="0.2">
      <c r="A10" t="s">
        <v>9</v>
      </c>
      <c r="B10" t="s">
        <v>17</v>
      </c>
      <c r="C10">
        <v>10</v>
      </c>
      <c r="D10">
        <f>D5</f>
        <v>45112500</v>
      </c>
      <c r="F10">
        <f>F9+K10</f>
        <v>3012763125</v>
      </c>
      <c r="G10" s="2">
        <f>G9-I10</f>
        <v>4591700625</v>
      </c>
      <c r="H10" s="2">
        <f>F10/100</f>
        <v>30127631.25</v>
      </c>
      <c r="I10">
        <f t="shared" ref="I10:I11" si="2">(C10*D10*0.05*0.9)+L10</f>
        <v>471425625</v>
      </c>
      <c r="J10" s="4">
        <f>C10*D10*0.05*0.9+J9</f>
        <v>54118125</v>
      </c>
      <c r="K10">
        <f>C10*D10*0.05*0.1</f>
        <v>2255625</v>
      </c>
      <c r="L10" s="4">
        <f>C10*D10</f>
        <v>451125000</v>
      </c>
    </row>
    <row r="11" spans="1:14" x14ac:dyDescent="0.2">
      <c r="A11" t="s">
        <v>10</v>
      </c>
      <c r="B11" t="s">
        <v>17</v>
      </c>
      <c r="C11">
        <v>20</v>
      </c>
      <c r="D11">
        <f>D6</f>
        <v>60150000</v>
      </c>
      <c r="F11">
        <f>F10+K11</f>
        <v>3018778125</v>
      </c>
      <c r="G11" s="2">
        <f>G10-I11</f>
        <v>3334565625</v>
      </c>
      <c r="H11" s="2">
        <f>F11/100</f>
        <v>30187781.25</v>
      </c>
      <c r="I11">
        <f t="shared" si="2"/>
        <v>1257135000</v>
      </c>
      <c r="J11" s="4">
        <f>C11*D11*0.05*0.9+J10</f>
        <v>108253125</v>
      </c>
      <c r="K11">
        <f>C11*D11*0.05*0.1</f>
        <v>6015000</v>
      </c>
      <c r="L11" s="4">
        <f>C11*D11</f>
        <v>1203000000</v>
      </c>
      <c r="M11">
        <v>38425000000</v>
      </c>
    </row>
    <row r="13" spans="1:14" x14ac:dyDescent="0.2">
      <c r="A13" t="s">
        <v>11</v>
      </c>
      <c r="B13" t="s">
        <v>17</v>
      </c>
      <c r="C13">
        <v>10</v>
      </c>
      <c r="D13" s="2">
        <f>H3*0.5</f>
        <v>15037500</v>
      </c>
      <c r="F13" s="2">
        <f>F11+K13</f>
        <v>3019530000</v>
      </c>
      <c r="G13" s="6">
        <f>G11-I13</f>
        <v>3177423750</v>
      </c>
      <c r="H13" s="2">
        <f>F13/100</f>
        <v>30195300</v>
      </c>
      <c r="I13" s="2">
        <f>(C13*D13*0.05*0.9)+N13</f>
        <v>157141875</v>
      </c>
      <c r="J13" s="4">
        <f>C13*D13*0.05*0.9+J11</f>
        <v>115020000</v>
      </c>
      <c r="K13" s="2">
        <f>C13*D13*0.05*0.1</f>
        <v>751875</v>
      </c>
      <c r="L13" s="4">
        <f>C13*D13</f>
        <v>150375000</v>
      </c>
      <c r="M13" s="4">
        <v>38575375000</v>
      </c>
      <c r="N13">
        <f>M13-M11</f>
        <v>150375000</v>
      </c>
    </row>
    <row r="15" spans="1:14" x14ac:dyDescent="0.2">
      <c r="A15" t="s">
        <v>11</v>
      </c>
      <c r="B15" t="s">
        <v>21</v>
      </c>
      <c r="C15">
        <v>10</v>
      </c>
      <c r="E15" s="7">
        <f>E7-N13-(C13*D13*0.05*0.9)-K13</f>
        <v>157893750</v>
      </c>
      <c r="G15" s="2">
        <f>G13-E15</f>
        <v>3019530000</v>
      </c>
    </row>
    <row r="16" spans="1:14" x14ac:dyDescent="0.2">
      <c r="G16" s="2">
        <v>3019530000</v>
      </c>
      <c r="H16" s="2"/>
    </row>
    <row r="17" spans="1:11" x14ac:dyDescent="0.2">
      <c r="G17" s="2"/>
      <c r="H17" s="2"/>
    </row>
    <row r="18" spans="1:11" x14ac:dyDescent="0.2">
      <c r="H18" s="2"/>
    </row>
    <row r="19" spans="1:11" x14ac:dyDescent="0.2">
      <c r="A19" t="s">
        <v>22</v>
      </c>
      <c r="E19">
        <v>100000000</v>
      </c>
      <c r="G19" s="2">
        <f>G15+E19</f>
        <v>3119530000</v>
      </c>
      <c r="H19">
        <f>G19/100</f>
        <v>31195300</v>
      </c>
    </row>
    <row r="23" spans="1:11" x14ac:dyDescent="0.2">
      <c r="C23" t="s">
        <v>24</v>
      </c>
      <c r="D23" t="s">
        <v>23</v>
      </c>
      <c r="E23" t="s">
        <v>8</v>
      </c>
    </row>
    <row r="24" spans="1:11" x14ac:dyDescent="0.2">
      <c r="C24">
        <v>50000</v>
      </c>
      <c r="D24" s="8">
        <v>0.1</v>
      </c>
      <c r="E24">
        <f>C24/100</f>
        <v>500</v>
      </c>
      <c r="K24" s="8"/>
    </row>
    <row r="26" spans="1:11" x14ac:dyDescent="0.2">
      <c r="G26" t="s">
        <v>0</v>
      </c>
    </row>
    <row r="27" spans="1:11" x14ac:dyDescent="0.2">
      <c r="C27">
        <v>50</v>
      </c>
      <c r="D27">
        <f>E24*C27</f>
        <v>25000</v>
      </c>
      <c r="E27">
        <f>D27+(D27*0.1)</f>
        <v>27500</v>
      </c>
      <c r="G27">
        <v>51250</v>
      </c>
      <c r="I27" t="s">
        <v>25</v>
      </c>
      <c r="J27">
        <v>15</v>
      </c>
    </row>
    <row r="28" spans="1:11" x14ac:dyDescent="0.2">
      <c r="G28">
        <f>G27*100/C24</f>
        <v>102.5</v>
      </c>
      <c r="I28" t="s">
        <v>26</v>
      </c>
      <c r="J28">
        <v>5</v>
      </c>
    </row>
    <row r="29" spans="1:11" x14ac:dyDescent="0.2">
      <c r="J29">
        <f>SUM(J27,J28)</f>
        <v>20</v>
      </c>
      <c r="K29">
        <f>J29*1000</f>
        <v>20000</v>
      </c>
    </row>
    <row r="30" spans="1:11" x14ac:dyDescent="0.2">
      <c r="G30">
        <f>G27+K29</f>
        <v>71250</v>
      </c>
    </row>
    <row r="31" spans="1:11" x14ac:dyDescent="0.2">
      <c r="G31">
        <f>G30/100</f>
        <v>712.5</v>
      </c>
    </row>
    <row r="33" spans="6:8" x14ac:dyDescent="0.2">
      <c r="G33">
        <f>C27*G31</f>
        <v>35625</v>
      </c>
    </row>
    <row r="35" spans="6:8" x14ac:dyDescent="0.2">
      <c r="F35">
        <v>100</v>
      </c>
      <c r="G35">
        <f>G30/2</f>
        <v>35625</v>
      </c>
      <c r="H35">
        <f>G35/100</f>
        <v>356.25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Hasler, Michael</dc:creator>
  <cp:lastModifiedBy>Hasler, Michael</cp:lastModifiedBy>
  <dcterms:created xsi:type="dcterms:W3CDTF">2022-02-26T17:07:57Z</dcterms:created>
  <dcterms:modified xsi:type="dcterms:W3CDTF">2022-03-02T16:21:33Z</dcterms:modified>
</cp:coreProperties>
</file>