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Квантовая физика\5.5.1 Измерение коэффицента ослабления\"/>
    </mc:Choice>
  </mc:AlternateContent>
  <xr:revisionPtr revIDLastSave="0" documentId="13_ncr:1_{B8A2F020-A4E7-4FBF-AD9E-523912439D3D}" xr6:coauthVersionLast="47" xr6:coauthVersionMax="47" xr10:uidLastSave="{00000000-0000-0000-0000-000000000000}"/>
  <bookViews>
    <workbookView xWindow="-108" yWindow="-108" windowWidth="23256" windowHeight="12576" xr2:uid="{6657BBC3-7013-4667-9694-E7EB9AD81A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2" i="1"/>
  <c r="P3" i="1"/>
  <c r="P4" i="1"/>
  <c r="P5" i="1"/>
  <c r="P6" i="1"/>
  <c r="P7" i="1"/>
  <c r="P8" i="1"/>
  <c r="P2" i="1"/>
  <c r="I3" i="1"/>
  <c r="I4" i="1"/>
  <c r="I5" i="1"/>
  <c r="I6" i="1"/>
  <c r="I7" i="1"/>
  <c r="I2" i="1"/>
  <c r="V3" i="1"/>
  <c r="V4" i="1"/>
  <c r="V5" i="1"/>
  <c r="V6" i="1"/>
  <c r="V7" i="1"/>
  <c r="V2" i="1"/>
  <c r="H3" i="1"/>
  <c r="H4" i="1"/>
  <c r="H5" i="1"/>
  <c r="H6" i="1"/>
  <c r="H7" i="1"/>
  <c r="H2" i="1"/>
  <c r="O3" i="1"/>
  <c r="O4" i="1"/>
  <c r="O5" i="1"/>
  <c r="O6" i="1"/>
  <c r="O7" i="1"/>
  <c r="O8" i="1"/>
  <c r="O2" i="1"/>
  <c r="B12" i="1"/>
  <c r="U7" i="1"/>
  <c r="T7" i="1"/>
  <c r="T6" i="1"/>
  <c r="U6" i="1" s="1"/>
  <c r="T5" i="1"/>
  <c r="U5" i="1" s="1"/>
  <c r="T4" i="1"/>
  <c r="U4" i="1" s="1"/>
  <c r="T3" i="1"/>
  <c r="U3" i="1" s="1"/>
  <c r="T2" i="1"/>
  <c r="U2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N2" i="1"/>
  <c r="M2" i="1"/>
  <c r="G3" i="1"/>
  <c r="G4" i="1"/>
  <c r="G5" i="1"/>
  <c r="G6" i="1"/>
  <c r="G7" i="1"/>
  <c r="G2" i="1"/>
  <c r="F3" i="1"/>
  <c r="F4" i="1"/>
  <c r="F5" i="1"/>
  <c r="F6" i="1"/>
  <c r="F7" i="1"/>
  <c r="F2" i="1"/>
  <c r="B8" i="1"/>
  <c r="B7" i="1"/>
  <c r="B6" i="1"/>
  <c r="A8" i="1"/>
  <c r="A7" i="1"/>
  <c r="A6" i="1"/>
</calcChain>
</file>

<file path=xl/sharedStrings.xml><?xml version="1.0" encoding="utf-8"?>
<sst xmlns="http://schemas.openxmlformats.org/spreadsheetml/2006/main" count="15" uniqueCount="7">
  <si>
    <t>l</t>
  </si>
  <si>
    <t>N</t>
  </si>
  <si>
    <t>Nф</t>
  </si>
  <si>
    <t>N0</t>
  </si>
  <si>
    <t>ln(N)</t>
  </si>
  <si>
    <t>1/N0</t>
  </si>
  <si>
    <t>ln(N0/N)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</si>
</sst>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D6D5-EA2F-4DEE-B3C6-B6ED428DC6EB}">
  <dimension ref="A1:W12"/>
  <sheetViews>
    <sheetView tabSelected="1" topLeftCell="B1" workbookViewId="0">
      <selection activeCell="I24" sqref="I24"/>
    </sheetView>
  </sheetViews>
  <sheetFormatPr defaultRowHeight="14.4" x14ac:dyDescent="0.3"/>
  <sheetData>
    <row r="1" spans="1:23" x14ac:dyDescent="0.3">
      <c r="A1" t="s">
        <v>2</v>
      </c>
      <c r="B1" t="s">
        <v>3</v>
      </c>
      <c r="D1" t="s">
        <v>0</v>
      </c>
      <c r="E1" t="s">
        <v>1</v>
      </c>
      <c r="F1" t="s">
        <v>4</v>
      </c>
      <c r="H1" t="s">
        <v>6</v>
      </c>
      <c r="K1" t="s">
        <v>0</v>
      </c>
      <c r="L1" t="s">
        <v>1</v>
      </c>
      <c r="M1" t="s">
        <v>4</v>
      </c>
      <c r="O1" t="s">
        <v>6</v>
      </c>
      <c r="R1" t="s">
        <v>0</v>
      </c>
      <c r="S1" t="s">
        <v>1</v>
      </c>
      <c r="T1" t="s">
        <v>4</v>
      </c>
      <c r="V1" t="s">
        <v>6</v>
      </c>
    </row>
    <row r="2" spans="1:23" x14ac:dyDescent="0.3">
      <c r="A2">
        <v>325</v>
      </c>
      <c r="B2">
        <v>147581</v>
      </c>
      <c r="D2">
        <v>2.0100000000000002</v>
      </c>
      <c r="E2">
        <v>85850</v>
      </c>
      <c r="F2">
        <f>LN(E2)</f>
        <v>11.360356866325622</v>
      </c>
      <c r="G2">
        <f>0.003*F2</f>
        <v>3.4081070598976866E-2</v>
      </c>
      <c r="H2">
        <f>LN($B$6 / E2)</f>
        <v>0.47241529852546016</v>
      </c>
      <c r="I2">
        <f>0.013*H2</f>
        <v>6.1413988808309821E-3</v>
      </c>
      <c r="K2">
        <v>1.01</v>
      </c>
      <c r="L2">
        <v>73884</v>
      </c>
      <c r="M2">
        <f>LN(L2)</f>
        <v>11.21025157469921</v>
      </c>
      <c r="N2">
        <f>0.003*M2</f>
        <v>3.3630754724097635E-2</v>
      </c>
      <c r="O2">
        <f>LN($B$6 / L2)</f>
        <v>0.62252059015187133</v>
      </c>
      <c r="P2">
        <f>0.013*O2</f>
        <v>8.0927676719743276E-3</v>
      </c>
      <c r="R2">
        <v>0.45999999999999996</v>
      </c>
      <c r="S2">
        <v>78161</v>
      </c>
      <c r="T2">
        <f>LN(S2)</f>
        <v>11.266526080902986</v>
      </c>
      <c r="U2">
        <f>0.003*T2</f>
        <v>3.3799578242708961E-2</v>
      </c>
      <c r="V2">
        <f>LN($B$6 / S2)</f>
        <v>0.5662460839480955</v>
      </c>
      <c r="W2">
        <f>0.013*V2</f>
        <v>7.3611990913252413E-3</v>
      </c>
    </row>
    <row r="3" spans="1:23" x14ac:dyDescent="0.3">
      <c r="A3">
        <v>347</v>
      </c>
      <c r="B3">
        <v>132894</v>
      </c>
      <c r="D3">
        <v>4.0200000000000005</v>
      </c>
      <c r="E3">
        <v>56877</v>
      </c>
      <c r="F3">
        <f t="shared" ref="F3:F7" si="0">LN(E3)</f>
        <v>10.948646320470148</v>
      </c>
      <c r="G3">
        <f t="shared" ref="G3:G7" si="1">0.003*F3</f>
        <v>3.2845938961410442E-2</v>
      </c>
      <c r="H3">
        <f t="shared" ref="H3:H7" si="2">LN($B$6 / E3)</f>
        <v>0.88412584438093367</v>
      </c>
      <c r="I3">
        <f t="shared" ref="I3:I7" si="3">0.013*H3</f>
        <v>1.1493635976952138E-2</v>
      </c>
      <c r="K3">
        <v>2.02</v>
      </c>
      <c r="L3">
        <v>43262</v>
      </c>
      <c r="M3">
        <f t="shared" ref="M3:M8" si="4">LN(L3)</f>
        <v>10.675029930523447</v>
      </c>
      <c r="N3">
        <f t="shared" ref="N3:N8" si="5">0.003*M3</f>
        <v>3.2025089791570344E-2</v>
      </c>
      <c r="O3">
        <f t="shared" ref="O3:O8" si="6">LN($B$6 / L3)</f>
        <v>1.1577422343276349</v>
      </c>
      <c r="P3">
        <f t="shared" ref="P3:P8" si="7">0.013*O3</f>
        <v>1.5050649046259253E-2</v>
      </c>
      <c r="R3">
        <v>0.91999999999999993</v>
      </c>
      <c r="S3">
        <v>45526</v>
      </c>
      <c r="T3">
        <f t="shared" ref="T3:T7" si="8">LN(S3)</f>
        <v>10.726038870307335</v>
      </c>
      <c r="U3">
        <f t="shared" ref="U3:U7" si="9">0.003*T3</f>
        <v>3.2178116610922007E-2</v>
      </c>
      <c r="V3">
        <f t="shared" ref="V3:V7" si="10">LN($B$6 / S3)</f>
        <v>1.1067332945437478</v>
      </c>
      <c r="W3">
        <f t="shared" ref="W3:W7" si="11">0.013*V3</f>
        <v>1.4387532829068721E-2</v>
      </c>
    </row>
    <row r="4" spans="1:23" x14ac:dyDescent="0.3">
      <c r="A4">
        <v>297</v>
      </c>
      <c r="B4">
        <v>132600</v>
      </c>
      <c r="D4">
        <v>6</v>
      </c>
      <c r="E4">
        <v>38099</v>
      </c>
      <c r="F4">
        <f t="shared" si="0"/>
        <v>10.547943314051182</v>
      </c>
      <c r="G4">
        <f t="shared" si="1"/>
        <v>3.1643829942153548E-2</v>
      </c>
      <c r="H4">
        <f t="shared" si="2"/>
        <v>1.2848288507999006</v>
      </c>
      <c r="I4">
        <f t="shared" si="3"/>
        <v>1.6702775060398706E-2</v>
      </c>
      <c r="K4">
        <v>3.0300000000000002</v>
      </c>
      <c r="L4">
        <v>25453</v>
      </c>
      <c r="M4">
        <f t="shared" si="4"/>
        <v>10.144588893224116</v>
      </c>
      <c r="N4">
        <f t="shared" si="5"/>
        <v>3.0433766679672347E-2</v>
      </c>
      <c r="O4">
        <f t="shared" si="6"/>
        <v>1.6881832716269669</v>
      </c>
      <c r="P4">
        <f t="shared" si="7"/>
        <v>2.1946382531150568E-2</v>
      </c>
      <c r="R4">
        <v>1.42</v>
      </c>
      <c r="S4">
        <v>27218</v>
      </c>
      <c r="T4">
        <f t="shared" si="8"/>
        <v>10.211633798120262</v>
      </c>
      <c r="U4">
        <f t="shared" si="9"/>
        <v>3.0634901394360786E-2</v>
      </c>
      <c r="V4">
        <f t="shared" si="10"/>
        <v>1.621138366730819</v>
      </c>
      <c r="W4">
        <f t="shared" si="11"/>
        <v>2.1074798767500645E-2</v>
      </c>
    </row>
    <row r="5" spans="1:23" x14ac:dyDescent="0.3">
      <c r="D5">
        <v>7.9799999999999995</v>
      </c>
      <c r="E5">
        <v>26288</v>
      </c>
      <c r="F5">
        <f t="shared" si="0"/>
        <v>10.176867840277049</v>
      </c>
      <c r="G5">
        <f t="shared" si="1"/>
        <v>3.0530603520831149E-2</v>
      </c>
      <c r="H5">
        <f t="shared" si="2"/>
        <v>1.6559043245740326</v>
      </c>
      <c r="I5">
        <f t="shared" si="3"/>
        <v>2.1526756219462422E-2</v>
      </c>
      <c r="K5">
        <v>4.04</v>
      </c>
      <c r="L5">
        <v>15238</v>
      </c>
      <c r="M5">
        <f t="shared" si="4"/>
        <v>9.631547587032955</v>
      </c>
      <c r="N5">
        <f t="shared" si="5"/>
        <v>2.8894642761098866E-2</v>
      </c>
      <c r="O5">
        <f t="shared" si="6"/>
        <v>2.2012245778181265</v>
      </c>
      <c r="P5">
        <f t="shared" si="7"/>
        <v>2.8615919511635644E-2</v>
      </c>
      <c r="R5">
        <v>1.9</v>
      </c>
      <c r="S5">
        <v>17495</v>
      </c>
      <c r="T5">
        <f t="shared" si="8"/>
        <v>9.7696704048017882</v>
      </c>
      <c r="U5">
        <f t="shared" si="9"/>
        <v>2.9309011214405364E-2</v>
      </c>
      <c r="V5">
        <f t="shared" si="10"/>
        <v>2.0631017600492934</v>
      </c>
      <c r="W5">
        <f t="shared" si="11"/>
        <v>2.6820322880640811E-2</v>
      </c>
    </row>
    <row r="6" spans="1:23" x14ac:dyDescent="0.3">
      <c r="A6">
        <f>AVERAGE(A2:A4)</f>
        <v>323</v>
      </c>
      <c r="B6">
        <f>AVERAGE(B2:B4)</f>
        <v>137691.66666666666</v>
      </c>
      <c r="D6">
        <v>9.99</v>
      </c>
      <c r="E6">
        <v>18073</v>
      </c>
      <c r="F6">
        <f t="shared" si="0"/>
        <v>9.8021743908356385</v>
      </c>
      <c r="G6">
        <f t="shared" si="1"/>
        <v>2.9406523172506915E-2</v>
      </c>
      <c r="H6">
        <f t="shared" si="2"/>
        <v>2.0305977740154431</v>
      </c>
      <c r="I6">
        <f t="shared" si="3"/>
        <v>2.6397771062200759E-2</v>
      </c>
      <c r="K6">
        <v>5.04</v>
      </c>
      <c r="L6">
        <v>9771</v>
      </c>
      <c r="M6">
        <f t="shared" si="4"/>
        <v>9.1871740939443427</v>
      </c>
      <c r="N6">
        <f t="shared" si="5"/>
        <v>2.7561522281833027E-2</v>
      </c>
      <c r="O6">
        <f t="shared" si="6"/>
        <v>2.6455980709067384</v>
      </c>
      <c r="P6">
        <f t="shared" si="7"/>
        <v>3.4392774921787599E-2</v>
      </c>
      <c r="R6">
        <v>2.3899999999999997</v>
      </c>
      <c r="S6">
        <v>12236</v>
      </c>
      <c r="T6">
        <f t="shared" si="8"/>
        <v>9.4121377052707942</v>
      </c>
      <c r="U6">
        <f t="shared" si="9"/>
        <v>2.8236413115812382E-2</v>
      </c>
      <c r="V6">
        <f t="shared" si="10"/>
        <v>2.4206344595802878</v>
      </c>
      <c r="W6">
        <f t="shared" si="11"/>
        <v>3.1468247974543742E-2</v>
      </c>
    </row>
    <row r="7" spans="1:23" x14ac:dyDescent="0.3">
      <c r="A7">
        <f>_xlfn.VAR.S(A2:A4)</f>
        <v>628</v>
      </c>
      <c r="B7">
        <f>_xlfn.VAR.S(B2:B4)</f>
        <v>73370794.333333343</v>
      </c>
      <c r="D7">
        <v>12</v>
      </c>
      <c r="E7">
        <v>12848</v>
      </c>
      <c r="F7">
        <f t="shared" si="0"/>
        <v>9.4609434361865432</v>
      </c>
      <c r="G7">
        <f t="shared" si="1"/>
        <v>2.838283030855963E-2</v>
      </c>
      <c r="H7">
        <f t="shared" si="2"/>
        <v>2.3718287286645388</v>
      </c>
      <c r="I7">
        <f t="shared" si="3"/>
        <v>3.0833773472639003E-2</v>
      </c>
      <c r="K7">
        <v>6.05</v>
      </c>
      <c r="L7">
        <v>6405</v>
      </c>
      <c r="M7">
        <f t="shared" si="4"/>
        <v>8.7648342143308344</v>
      </c>
      <c r="N7">
        <f t="shared" si="5"/>
        <v>2.6294502642992504E-2</v>
      </c>
      <c r="O7">
        <f t="shared" si="6"/>
        <v>3.0679379505202471</v>
      </c>
      <c r="P7">
        <f t="shared" si="7"/>
        <v>3.9883193356763214E-2</v>
      </c>
      <c r="R7">
        <v>2.88</v>
      </c>
      <c r="S7">
        <v>8937</v>
      </c>
      <c r="T7">
        <f t="shared" si="8"/>
        <v>9.097955241381392</v>
      </c>
      <c r="U7">
        <f t="shared" si="9"/>
        <v>2.7293865724144176E-2</v>
      </c>
      <c r="V7">
        <f t="shared" si="10"/>
        <v>2.73481692346969</v>
      </c>
      <c r="W7">
        <f t="shared" si="11"/>
        <v>3.5552620005105971E-2</v>
      </c>
    </row>
    <row r="8" spans="1:23" x14ac:dyDescent="0.3">
      <c r="A8">
        <f>SQRT(A7)</f>
        <v>25.059928172283335</v>
      </c>
      <c r="B8">
        <f>SQRT(B7)</f>
        <v>8565.6753576897445</v>
      </c>
      <c r="K8">
        <v>7.06</v>
      </c>
      <c r="L8">
        <v>4373</v>
      </c>
      <c r="M8">
        <f t="shared" si="4"/>
        <v>8.3832045514129199</v>
      </c>
      <c r="N8">
        <f t="shared" si="5"/>
        <v>2.5149613654238762E-2</v>
      </c>
      <c r="O8">
        <f t="shared" si="6"/>
        <v>3.4495676134381612</v>
      </c>
      <c r="P8">
        <f t="shared" si="7"/>
        <v>4.4844378974696092E-2</v>
      </c>
    </row>
    <row r="11" spans="1:23" x14ac:dyDescent="0.3">
      <c r="B11" t="s">
        <v>5</v>
      </c>
    </row>
    <row r="12" spans="1:23" x14ac:dyDescent="0.3">
      <c r="B12">
        <f>LN(1/B6)</f>
        <v>-11.832772164851082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Милославов</dc:creator>
  <cp:lastModifiedBy>Глеб</cp:lastModifiedBy>
  <dcterms:created xsi:type="dcterms:W3CDTF">2023-09-16T10:09:33Z</dcterms:created>
  <dcterms:modified xsi:type="dcterms:W3CDTF">2023-09-16T11:51:05Z</dcterms:modified>
</cp:coreProperties>
</file>