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леб\Desktop\Учёба\2 курс\Лабы. Оптика\4.4.1 Амплитудная дифрацкионная решётка\"/>
    </mc:Choice>
  </mc:AlternateContent>
  <xr:revisionPtr revIDLastSave="0" documentId="13_ncr:1_{370923A8-F8F6-4D42-A589-82FD9A702EF4}" xr6:coauthVersionLast="47" xr6:coauthVersionMax="47" xr10:uidLastSave="{00000000-0000-0000-0000-000000000000}"/>
  <bookViews>
    <workbookView xWindow="-108" yWindow="492" windowWidth="23256" windowHeight="12576" xr2:uid="{8D03C752-4816-4272-B331-110D7DFDD9B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1" l="1"/>
  <c r="F29" i="1"/>
  <c r="F30" i="1"/>
  <c r="I8" i="1"/>
  <c r="I9" i="1"/>
  <c r="I10" i="1"/>
  <c r="I11" i="1"/>
  <c r="I12" i="1"/>
  <c r="I13" i="1"/>
  <c r="I14" i="1"/>
  <c r="I15" i="1"/>
  <c r="I17" i="1"/>
  <c r="F3" i="1"/>
  <c r="F9" i="1" s="1"/>
  <c r="G9" i="1" s="1"/>
  <c r="F8" i="1" l="1"/>
  <c r="G8" i="1" s="1"/>
  <c r="F16" i="1"/>
  <c r="F22" i="1"/>
  <c r="G22" i="1" s="1"/>
  <c r="I22" i="1" s="1"/>
  <c r="F14" i="1"/>
  <c r="G14" i="1" s="1"/>
  <c r="F23" i="1"/>
  <c r="G23" i="1" s="1"/>
  <c r="I23" i="1" s="1"/>
  <c r="F21" i="1"/>
  <c r="G21" i="1" s="1"/>
  <c r="I21" i="1" s="1"/>
  <c r="F13" i="1"/>
  <c r="G13" i="1" s="1"/>
  <c r="F24" i="1"/>
  <c r="G24" i="1" s="1"/>
  <c r="I24" i="1" s="1"/>
  <c r="F15" i="1"/>
  <c r="G15" i="1" s="1"/>
  <c r="F20" i="1"/>
  <c r="G20" i="1" s="1"/>
  <c r="I20" i="1" s="1"/>
  <c r="F12" i="1"/>
  <c r="G12" i="1" s="1"/>
  <c r="F19" i="1"/>
  <c r="G19" i="1" s="1"/>
  <c r="I19" i="1" s="1"/>
  <c r="F11" i="1"/>
  <c r="G11" i="1" s="1"/>
  <c r="F18" i="1"/>
  <c r="G18" i="1" s="1"/>
  <c r="I18" i="1" s="1"/>
  <c r="F10" i="1"/>
  <c r="G10" i="1" s="1"/>
  <c r="F17" i="1"/>
  <c r="G17" i="1" s="1"/>
</calcChain>
</file>

<file path=xl/sharedStrings.xml><?xml version="1.0" encoding="utf-8"?>
<sst xmlns="http://schemas.openxmlformats.org/spreadsheetml/2006/main" count="28" uniqueCount="20">
  <si>
    <t>Начало отсчёта</t>
  </si>
  <si>
    <t>градусы</t>
  </si>
  <si>
    <t>минуты</t>
  </si>
  <si>
    <t>секунды</t>
  </si>
  <si>
    <t>Фиолетовый</t>
  </si>
  <si>
    <t>Зелёный</t>
  </si>
  <si>
    <t>Красный(1)</t>
  </si>
  <si>
    <t>Красный(2)</t>
  </si>
  <si>
    <t>Жёлтый(1)</t>
  </si>
  <si>
    <t>Жёлтый(2)</t>
  </si>
  <si>
    <t>Голубой</t>
  </si>
  <si>
    <t>Синий</t>
  </si>
  <si>
    <t>Белый</t>
  </si>
  <si>
    <t>Начало жёлтой линии</t>
  </si>
  <si>
    <t>Конец жёлтой линии</t>
  </si>
  <si>
    <t>σ(sinϕ)</t>
  </si>
  <si>
    <t>|sinϕ|</t>
  </si>
  <si>
    <t>ϕ, °</t>
  </si>
  <si>
    <t>λ, нм</t>
  </si>
  <si>
    <r>
      <t>σ(</t>
    </r>
    <r>
      <rPr>
        <sz val="11"/>
        <color theme="1"/>
        <rFont val="Calibri"/>
        <family val="2"/>
        <charset val="204"/>
      </rPr>
      <t>λ)</t>
    </r>
    <r>
      <rPr>
        <sz val="11"/>
        <color theme="1"/>
        <rFont val="Calibri"/>
        <family val="2"/>
        <charset val="204"/>
        <scheme val="minor"/>
      </rPr>
      <t>, нм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</si>
</sst>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6" formatCode="0.0"/>
    <numFmt numFmtId="167" formatCode="0.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2" fontId="0" fillId="0" borderId="3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DC2B-0C16-48BB-9D47-66214B83BB78}">
  <dimension ref="B1:J30"/>
  <sheetViews>
    <sheetView tabSelected="1" workbookViewId="0">
      <selection activeCell="H24" sqref="H24"/>
    </sheetView>
  </sheetViews>
  <sheetFormatPr defaultRowHeight="14.4" x14ac:dyDescent="0.3"/>
  <cols>
    <col min="1" max="1" width="7.77734375" style="1" customWidth="1"/>
    <col min="2" max="2" width="15.88671875" style="1" customWidth="1"/>
    <col min="3" max="16384" width="8.88671875" style="1"/>
  </cols>
  <sheetData>
    <row r="1" spans="2:10" ht="15" thickBot="1" x14ac:dyDescent="0.35"/>
    <row r="2" spans="2:10" ht="15.6" thickTop="1" thickBot="1" x14ac:dyDescent="0.35">
      <c r="B2" s="7"/>
      <c r="C2" s="18" t="s">
        <v>1</v>
      </c>
      <c r="D2" s="8" t="s">
        <v>2</v>
      </c>
      <c r="E2" s="18" t="s">
        <v>3</v>
      </c>
      <c r="F2" s="9" t="s">
        <v>17</v>
      </c>
      <c r="G2" s="18" t="s">
        <v>16</v>
      </c>
      <c r="H2" s="8" t="s">
        <v>18</v>
      </c>
      <c r="I2" s="23" t="s">
        <v>15</v>
      </c>
      <c r="J2" s="10" t="s">
        <v>19</v>
      </c>
    </row>
    <row r="3" spans="2:10" ht="15.6" thickTop="1" thickBot="1" x14ac:dyDescent="0.35">
      <c r="B3" s="31" t="s">
        <v>0</v>
      </c>
      <c r="C3" s="32">
        <v>19</v>
      </c>
      <c r="D3" s="33">
        <v>50</v>
      </c>
      <c r="E3" s="32">
        <v>8</v>
      </c>
      <c r="F3" s="34">
        <f>C3+0.0167*D3+0.000278*E3</f>
        <v>19.837223999999999</v>
      </c>
      <c r="G3" s="32"/>
      <c r="H3" s="33"/>
      <c r="I3" s="32"/>
      <c r="J3" s="35"/>
    </row>
    <row r="4" spans="2:10" ht="15" hidden="1" thickTop="1" x14ac:dyDescent="0.3">
      <c r="B4" s="11"/>
      <c r="C4" s="19"/>
      <c r="D4" s="4"/>
      <c r="E4" s="19"/>
      <c r="F4" s="5"/>
      <c r="G4" s="19"/>
      <c r="H4" s="4"/>
      <c r="I4" s="19"/>
      <c r="J4" s="12"/>
    </row>
    <row r="5" spans="2:10" hidden="1" x14ac:dyDescent="0.3">
      <c r="B5" s="11"/>
      <c r="C5" s="19"/>
      <c r="D5" s="4"/>
      <c r="E5" s="19"/>
      <c r="F5" s="5"/>
      <c r="G5" s="19"/>
      <c r="H5" s="4"/>
      <c r="I5" s="19"/>
      <c r="J5" s="12"/>
    </row>
    <row r="6" spans="2:10" hidden="1" x14ac:dyDescent="0.3">
      <c r="B6" s="11"/>
      <c r="C6" s="19"/>
      <c r="D6" s="4"/>
      <c r="E6" s="19"/>
      <c r="F6" s="5"/>
      <c r="G6" s="19"/>
      <c r="H6" s="4"/>
      <c r="I6" s="19"/>
      <c r="J6" s="12"/>
    </row>
    <row r="7" spans="2:10" hidden="1" x14ac:dyDescent="0.3">
      <c r="B7" s="11"/>
      <c r="C7" s="19"/>
      <c r="D7" s="4"/>
      <c r="E7" s="19"/>
      <c r="F7" s="5"/>
      <c r="G7" s="19"/>
      <c r="H7" s="4"/>
      <c r="I7" s="19"/>
      <c r="J7" s="12"/>
    </row>
    <row r="8" spans="2:10" ht="15" thickTop="1" x14ac:dyDescent="0.3">
      <c r="B8" s="11" t="s">
        <v>6</v>
      </c>
      <c r="C8" s="19">
        <v>2</v>
      </c>
      <c r="D8" s="4">
        <v>0</v>
      </c>
      <c r="E8" s="19">
        <v>0</v>
      </c>
      <c r="F8" s="5">
        <f>C8+0.0167*D8+0.000278*E8-$F$3</f>
        <v>-17.837223999999999</v>
      </c>
      <c r="G8" s="21">
        <f>ABS(SIN(2*PI()*F8/360))</f>
        <v>0.30631382112425631</v>
      </c>
      <c r="H8" s="6">
        <v>690.7</v>
      </c>
      <c r="I8" s="24">
        <f>0.000278*(1-G8)^2</f>
        <v>1.33773743104178E-4</v>
      </c>
      <c r="J8" s="12">
        <v>0.5</v>
      </c>
    </row>
    <row r="9" spans="2:10" x14ac:dyDescent="0.3">
      <c r="B9" s="11" t="s">
        <v>7</v>
      </c>
      <c r="C9" s="19">
        <v>2</v>
      </c>
      <c r="D9" s="4">
        <v>17</v>
      </c>
      <c r="E9" s="19">
        <v>37</v>
      </c>
      <c r="F9" s="5">
        <f>C9+0.0167*D9+0.000278*E9-$F$3</f>
        <v>-17.543037999999999</v>
      </c>
      <c r="G9" s="21">
        <f t="shared" ref="G9:G15" si="0">ABS(SIN(2*PI()*F9/360))</f>
        <v>0.30142210367146838</v>
      </c>
      <c r="H9" s="6">
        <v>623.4</v>
      </c>
      <c r="I9" s="24">
        <f t="shared" ref="I9:I24" si="1">0.000278*(1-G9)^2</f>
        <v>1.3566707947238547E-4</v>
      </c>
      <c r="J9" s="12">
        <v>0.5</v>
      </c>
    </row>
    <row r="10" spans="2:10" x14ac:dyDescent="0.3">
      <c r="B10" s="11" t="s">
        <v>8</v>
      </c>
      <c r="C10" s="19">
        <v>2</v>
      </c>
      <c r="D10" s="4">
        <v>67</v>
      </c>
      <c r="E10" s="19">
        <v>37</v>
      </c>
      <c r="F10" s="5">
        <f>C10+0.0167*D10+0.000278*E10-$F$3</f>
        <v>-16.708037999999998</v>
      </c>
      <c r="G10" s="21">
        <f t="shared" si="0"/>
        <v>0.28749488952288949</v>
      </c>
      <c r="H10" s="6">
        <v>579.1</v>
      </c>
      <c r="I10" s="24">
        <f t="shared" si="1"/>
        <v>1.4113046202276784E-4</v>
      </c>
      <c r="J10" s="12">
        <v>0.5</v>
      </c>
    </row>
    <row r="11" spans="2:10" x14ac:dyDescent="0.3">
      <c r="B11" s="11" t="s">
        <v>9</v>
      </c>
      <c r="C11" s="19">
        <v>3</v>
      </c>
      <c r="D11" s="4">
        <v>12</v>
      </c>
      <c r="E11" s="19">
        <v>3</v>
      </c>
      <c r="F11" s="5">
        <f>C11+0.0167*D11+0.000278*E11-$F$3</f>
        <v>-16.63599</v>
      </c>
      <c r="G11" s="21">
        <f t="shared" si="0"/>
        <v>0.28629027557719078</v>
      </c>
      <c r="H11" s="6">
        <v>577</v>
      </c>
      <c r="I11" s="24">
        <f t="shared" si="1"/>
        <v>1.4160807666451967E-4</v>
      </c>
      <c r="J11" s="12">
        <v>0.5</v>
      </c>
    </row>
    <row r="12" spans="2:10" x14ac:dyDescent="0.3">
      <c r="B12" s="11" t="s">
        <v>5</v>
      </c>
      <c r="C12" s="19">
        <v>3</v>
      </c>
      <c r="D12" s="4">
        <v>65</v>
      </c>
      <c r="E12" s="19">
        <v>47</v>
      </c>
      <c r="F12" s="5">
        <f>C12+0.0167*D12+0.000278*E12-$F$3</f>
        <v>-15.738657999999999</v>
      </c>
      <c r="G12" s="21">
        <f t="shared" si="0"/>
        <v>0.27124992148700661</v>
      </c>
      <c r="H12" s="6">
        <v>546.1</v>
      </c>
      <c r="I12" s="24">
        <f t="shared" si="1"/>
        <v>1.4763931618728894E-4</v>
      </c>
      <c r="J12" s="12">
        <v>0.5</v>
      </c>
    </row>
    <row r="13" spans="2:10" x14ac:dyDescent="0.3">
      <c r="B13" s="11" t="s">
        <v>10</v>
      </c>
      <c r="C13" s="19">
        <v>5</v>
      </c>
      <c r="D13" s="4">
        <v>41</v>
      </c>
      <c r="E13" s="19">
        <v>51</v>
      </c>
      <c r="F13" s="5">
        <f>C13+0.0167*D13+0.000278*E13-$F$3</f>
        <v>-14.138345999999999</v>
      </c>
      <c r="G13" s="21">
        <f t="shared" si="0"/>
        <v>0.24426405755901498</v>
      </c>
      <c r="H13" s="6">
        <v>491.6</v>
      </c>
      <c r="I13" s="24">
        <f t="shared" si="1"/>
        <v>1.5877603448581157E-4</v>
      </c>
      <c r="J13" s="12">
        <v>0.5</v>
      </c>
    </row>
    <row r="14" spans="2:10" x14ac:dyDescent="0.3">
      <c r="B14" s="11" t="s">
        <v>11</v>
      </c>
      <c r="C14" s="19">
        <v>7</v>
      </c>
      <c r="D14" s="4">
        <v>19</v>
      </c>
      <c r="E14" s="19">
        <v>30</v>
      </c>
      <c r="F14" s="5">
        <f>C14+0.0167*D14+0.000278*E14-$F$3</f>
        <v>-12.511583999999999</v>
      </c>
      <c r="G14" s="21">
        <f t="shared" si="0"/>
        <v>0.21663699600551392</v>
      </c>
      <c r="H14" s="6">
        <v>435.8</v>
      </c>
      <c r="I14" s="24">
        <f t="shared" si="1"/>
        <v>1.7059681169557972E-4</v>
      </c>
      <c r="J14" s="12">
        <v>0.5</v>
      </c>
    </row>
    <row r="15" spans="2:10" ht="15" thickBot="1" x14ac:dyDescent="0.35">
      <c r="B15" s="13" t="s">
        <v>4</v>
      </c>
      <c r="C15" s="20">
        <v>8</v>
      </c>
      <c r="D15" s="14">
        <v>12</v>
      </c>
      <c r="E15" s="20">
        <v>56</v>
      </c>
      <c r="F15" s="15">
        <f>C15+0.0167*D15+0.000278*E15-$F$3</f>
        <v>-11.621255999999999</v>
      </c>
      <c r="G15" s="22">
        <f t="shared" si="0"/>
        <v>0.20144131716543354</v>
      </c>
      <c r="H15" s="16">
        <v>404.7</v>
      </c>
      <c r="I15" s="25">
        <f t="shared" si="1"/>
        <v>1.772794796406728E-4</v>
      </c>
      <c r="J15" s="17">
        <v>0.5</v>
      </c>
    </row>
    <row r="16" spans="2:10" ht="15.6" thickTop="1" thickBot="1" x14ac:dyDescent="0.35">
      <c r="B16" s="11" t="s">
        <v>12</v>
      </c>
      <c r="C16" s="19">
        <v>19</v>
      </c>
      <c r="D16" s="4">
        <v>50</v>
      </c>
      <c r="E16" s="19">
        <v>8</v>
      </c>
      <c r="F16" s="5">
        <f>C16+0.0167*D16+0.000278*E16-$F$3</f>
        <v>0</v>
      </c>
      <c r="G16" s="21"/>
      <c r="H16" s="4"/>
      <c r="I16" s="24"/>
      <c r="J16" s="12"/>
    </row>
    <row r="17" spans="2:10" ht="15" thickTop="1" x14ac:dyDescent="0.3">
      <c r="B17" s="26" t="s">
        <v>4</v>
      </c>
      <c r="C17" s="18">
        <v>31</v>
      </c>
      <c r="D17" s="8">
        <v>35</v>
      </c>
      <c r="E17" s="18">
        <v>47</v>
      </c>
      <c r="F17" s="27">
        <f>C17+0.0167*D17+0.000278*E17-$F$3</f>
        <v>11.760341999999998</v>
      </c>
      <c r="G17" s="28">
        <f t="shared" ref="G9:G24" si="2">SIN(2*PI()*F17/360)</f>
        <v>0.2038184674399339</v>
      </c>
      <c r="H17" s="29">
        <v>404.7</v>
      </c>
      <c r="I17" s="30">
        <f t="shared" si="1"/>
        <v>1.7622559911553535E-4</v>
      </c>
      <c r="J17" s="10">
        <v>0.5</v>
      </c>
    </row>
    <row r="18" spans="2:10" x14ac:dyDescent="0.3">
      <c r="B18" s="11" t="s">
        <v>11</v>
      </c>
      <c r="C18" s="19">
        <v>32</v>
      </c>
      <c r="D18" s="4">
        <v>31</v>
      </c>
      <c r="E18" s="19">
        <v>55</v>
      </c>
      <c r="F18" s="5">
        <f>C18+0.0167*D18+0.000278*E18-$F$3</f>
        <v>12.695765999999999</v>
      </c>
      <c r="G18" s="21">
        <f t="shared" si="2"/>
        <v>0.21977411444179604</v>
      </c>
      <c r="H18" s="6">
        <v>435.8</v>
      </c>
      <c r="I18" s="24">
        <f t="shared" si="1"/>
        <v>1.6923317623363323E-4</v>
      </c>
      <c r="J18" s="12">
        <v>0.5</v>
      </c>
    </row>
    <row r="19" spans="2:10" x14ac:dyDescent="0.3">
      <c r="B19" s="11" t="s">
        <v>10</v>
      </c>
      <c r="C19" s="19">
        <v>34</v>
      </c>
      <c r="D19" s="4">
        <v>13</v>
      </c>
      <c r="E19" s="19">
        <v>19</v>
      </c>
      <c r="F19" s="5">
        <f>C19+0.0167*D19+0.000278*E19-$F$3</f>
        <v>14.385158000000004</v>
      </c>
      <c r="G19" s="21">
        <f t="shared" si="2"/>
        <v>0.24843897532967932</v>
      </c>
      <c r="H19" s="6">
        <v>491.6</v>
      </c>
      <c r="I19" s="24">
        <f t="shared" si="1"/>
        <v>1.5702662471737364E-4</v>
      </c>
      <c r="J19" s="12">
        <v>0.5</v>
      </c>
    </row>
    <row r="20" spans="2:10" x14ac:dyDescent="0.3">
      <c r="B20" s="11" t="s">
        <v>5</v>
      </c>
      <c r="C20" s="19">
        <v>35</v>
      </c>
      <c r="D20" s="4">
        <v>50</v>
      </c>
      <c r="E20" s="19">
        <v>51</v>
      </c>
      <c r="F20" s="5">
        <f>C20+0.0167*D20+0.000278*E20-$F$3</f>
        <v>16.011954000000003</v>
      </c>
      <c r="G20" s="21">
        <f t="shared" si="2"/>
        <v>0.27583790424485688</v>
      </c>
      <c r="H20" s="6">
        <v>546.1</v>
      </c>
      <c r="I20" s="24">
        <f t="shared" si="1"/>
        <v>1.4578618597811772E-4</v>
      </c>
      <c r="J20" s="12">
        <v>0.5</v>
      </c>
    </row>
    <row r="21" spans="2:10" x14ac:dyDescent="0.3">
      <c r="B21" s="11" t="s">
        <v>8</v>
      </c>
      <c r="C21" s="19">
        <v>36</v>
      </c>
      <c r="D21" s="4">
        <v>47</v>
      </c>
      <c r="E21" s="19">
        <v>4</v>
      </c>
      <c r="F21" s="5">
        <f>C21+0.0167*D21+0.000278*E21-$F$3</f>
        <v>16.948788</v>
      </c>
      <c r="G21" s="21">
        <f t="shared" si="2"/>
        <v>0.29151682562694947</v>
      </c>
      <c r="H21" s="6">
        <v>577</v>
      </c>
      <c r="I21" s="24">
        <f t="shared" si="1"/>
        <v>1.3954165752678058E-4</v>
      </c>
      <c r="J21" s="12">
        <v>0.5</v>
      </c>
    </row>
    <row r="22" spans="2:10" x14ac:dyDescent="0.3">
      <c r="B22" s="11" t="s">
        <v>9</v>
      </c>
      <c r="C22" s="19">
        <v>36</v>
      </c>
      <c r="D22" s="4">
        <v>50</v>
      </c>
      <c r="E22" s="19">
        <v>49</v>
      </c>
      <c r="F22" s="5">
        <f>C22+0.0167*D22+0.000278*E22-$F$3</f>
        <v>17.011398</v>
      </c>
      <c r="G22" s="21">
        <f t="shared" si="2"/>
        <v>0.29256193915470391</v>
      </c>
      <c r="H22" s="6">
        <v>579.1</v>
      </c>
      <c r="I22" s="24">
        <f t="shared" si="1"/>
        <v>1.3913027356124969E-4</v>
      </c>
      <c r="J22" s="12">
        <v>0.5</v>
      </c>
    </row>
    <row r="23" spans="2:10" x14ac:dyDescent="0.3">
      <c r="B23" s="11" t="s">
        <v>6</v>
      </c>
      <c r="C23" s="19">
        <v>37</v>
      </c>
      <c r="D23" s="4">
        <v>42</v>
      </c>
      <c r="E23" s="19">
        <v>52</v>
      </c>
      <c r="F23" s="5">
        <f>C23+0.0167*D23+0.000278*E23-$F$3</f>
        <v>17.878632000000003</v>
      </c>
      <c r="G23" s="21">
        <f t="shared" si="2"/>
        <v>0.30700170695664164</v>
      </c>
      <c r="H23" s="6">
        <v>623.4</v>
      </c>
      <c r="I23" s="24">
        <f t="shared" si="1"/>
        <v>1.3350856429676032E-4</v>
      </c>
      <c r="J23" s="12">
        <v>0.5</v>
      </c>
    </row>
    <row r="24" spans="2:10" ht="15" thickBot="1" x14ac:dyDescent="0.35">
      <c r="B24" s="13" t="s">
        <v>7</v>
      </c>
      <c r="C24" s="20">
        <v>37</v>
      </c>
      <c r="D24" s="14">
        <v>52</v>
      </c>
      <c r="E24" s="20">
        <v>3</v>
      </c>
      <c r="F24" s="15">
        <f>C24+0.0167*D24+0.000278*E24-$F$3</f>
        <v>18.03201</v>
      </c>
      <c r="G24" s="22">
        <f t="shared" si="2"/>
        <v>0.30954828227491465</v>
      </c>
      <c r="H24" s="16">
        <v>690.7</v>
      </c>
      <c r="I24" s="25">
        <f t="shared" si="1"/>
        <v>1.3252915371364678E-4</v>
      </c>
      <c r="J24" s="17">
        <v>0.5</v>
      </c>
    </row>
    <row r="25" spans="2:10" ht="15" thickTop="1" x14ac:dyDescent="0.3">
      <c r="B25" s="3"/>
      <c r="F25" s="2"/>
    </row>
    <row r="29" spans="2:10" x14ac:dyDescent="0.3">
      <c r="B29" s="1" t="s">
        <v>13</v>
      </c>
      <c r="C29" s="1">
        <v>344</v>
      </c>
      <c r="D29" s="1">
        <v>67</v>
      </c>
      <c r="E29" s="1">
        <v>35</v>
      </c>
      <c r="F29" s="1">
        <f>C29+0.0167*D29+0.000278*E29-$F$3</f>
        <v>325.29140599999999</v>
      </c>
      <c r="H29" s="1">
        <f>F30-F29</f>
        <v>1.9758000000024367E-2</v>
      </c>
    </row>
    <row r="30" spans="2:10" x14ac:dyDescent="0.3">
      <c r="B30" s="1" t="s">
        <v>14</v>
      </c>
      <c r="C30" s="1">
        <v>344</v>
      </c>
      <c r="D30" s="1">
        <v>68</v>
      </c>
      <c r="E30" s="1">
        <v>46</v>
      </c>
      <c r="F30" s="1">
        <f>C30+0.0167*D30+0.000278*E30-$F$3</f>
        <v>325.31116400000002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</dc:creator>
  <cp:lastModifiedBy>Глеб</cp:lastModifiedBy>
  <dcterms:created xsi:type="dcterms:W3CDTF">2023-02-16T09:07:35Z</dcterms:created>
  <dcterms:modified xsi:type="dcterms:W3CDTF">2023-02-27T20:16:22Z</dcterms:modified>
</cp:coreProperties>
</file>