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леб\Desktop\Лабы\Термодинамика\2.1.3\"/>
    </mc:Choice>
  </mc:AlternateContent>
  <xr:revisionPtr revIDLastSave="0" documentId="13_ncr:1_{11995E67-A266-4136-9771-138AF71D8A96}" xr6:coauthVersionLast="47" xr6:coauthVersionMax="47" xr10:uidLastSave="{00000000-0000-0000-0000-000000000000}"/>
  <bookViews>
    <workbookView xWindow="-108" yWindow="492" windowWidth="23256" windowHeight="12576" xr2:uid="{BAFD961E-625F-4F73-BBFF-2A86E562E7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5" i="1" l="1"/>
  <c r="V25" i="1"/>
  <c r="Q26" i="1"/>
  <c r="Q27" i="1"/>
  <c r="D26" i="1"/>
  <c r="D27" i="1"/>
  <c r="D28" i="1"/>
  <c r="D29" i="1"/>
  <c r="D25" i="1"/>
  <c r="F26" i="1"/>
  <c r="F27" i="1"/>
  <c r="F28" i="1"/>
  <c r="F29" i="1"/>
  <c r="F25" i="1"/>
  <c r="T15" i="1"/>
  <c r="S15" i="1"/>
  <c r="Q15" i="1"/>
  <c r="R15" i="1"/>
  <c r="Q16" i="1"/>
  <c r="S16" i="1" s="1"/>
  <c r="R16" i="1"/>
  <c r="Q17" i="1"/>
  <c r="S17" i="1" s="1"/>
  <c r="R17" i="1"/>
  <c r="Q18" i="1"/>
  <c r="S18" i="1" s="1"/>
  <c r="T18" i="1" s="1"/>
  <c r="R18" i="1"/>
  <c r="Q19" i="1"/>
  <c r="R19" i="1"/>
  <c r="S19" i="1"/>
  <c r="L16" i="1"/>
  <c r="L17" i="1"/>
  <c r="L18" i="1"/>
  <c r="L19" i="1"/>
  <c r="L15" i="1"/>
  <c r="J16" i="1"/>
  <c r="J17" i="1"/>
  <c r="J18" i="1"/>
  <c r="J19" i="1"/>
  <c r="J15" i="1"/>
  <c r="H16" i="1"/>
  <c r="H17" i="1"/>
  <c r="H18" i="1"/>
  <c r="H19" i="1"/>
  <c r="H15" i="1"/>
  <c r="F16" i="1"/>
  <c r="F17" i="1"/>
  <c r="F18" i="1"/>
  <c r="F15" i="1"/>
  <c r="D16" i="1"/>
  <c r="D17" i="1"/>
  <c r="D18" i="1"/>
  <c r="D15" i="1"/>
  <c r="W4" i="1"/>
  <c r="V4" i="1"/>
  <c r="T5" i="1"/>
  <c r="T6" i="1"/>
  <c r="T7" i="1"/>
  <c r="T8" i="1"/>
  <c r="T4" i="1"/>
  <c r="S5" i="1"/>
  <c r="S6" i="1"/>
  <c r="S7" i="1"/>
  <c r="S8" i="1"/>
  <c r="S4" i="1"/>
  <c r="R5" i="1"/>
  <c r="R6" i="1"/>
  <c r="R7" i="1"/>
  <c r="R8" i="1"/>
  <c r="R4" i="1"/>
  <c r="Q5" i="1"/>
  <c r="Q6" i="1"/>
  <c r="Q7" i="1"/>
  <c r="Q8" i="1"/>
  <c r="Q4" i="1"/>
  <c r="L5" i="1"/>
  <c r="L6" i="1"/>
  <c r="L7" i="1"/>
  <c r="L8" i="1"/>
  <c r="L4" i="1"/>
  <c r="J5" i="1"/>
  <c r="J6" i="1"/>
  <c r="J7" i="1"/>
  <c r="J8" i="1"/>
  <c r="J4" i="1"/>
  <c r="H5" i="1"/>
  <c r="H6" i="1"/>
  <c r="H7" i="1"/>
  <c r="H8" i="1"/>
  <c r="H4" i="1"/>
  <c r="F5" i="1"/>
  <c r="F6" i="1"/>
  <c r="F7" i="1"/>
  <c r="F8" i="1"/>
  <c r="F9" i="1"/>
  <c r="F4" i="1"/>
  <c r="D5" i="1"/>
  <c r="D6" i="1"/>
  <c r="D7" i="1"/>
  <c r="D8" i="1"/>
  <c r="D9" i="1"/>
  <c r="D4" i="1"/>
  <c r="T19" i="1" l="1"/>
  <c r="T17" i="1"/>
  <c r="T16" i="1"/>
  <c r="V15" i="1"/>
  <c r="W15" i="1" l="1"/>
</calcChain>
</file>

<file path=xl/sharedStrings.xml><?xml version="1.0" encoding="utf-8"?>
<sst xmlns="http://schemas.openxmlformats.org/spreadsheetml/2006/main" count="68" uniqueCount="21">
  <si>
    <t>Воздух:</t>
  </si>
  <si>
    <t>f</t>
  </si>
  <si>
    <t>N</t>
  </si>
  <si>
    <t>l</t>
  </si>
  <si>
    <t>L</t>
  </si>
  <si>
    <t>a</t>
  </si>
  <si>
    <t>@a</t>
  </si>
  <si>
    <t>lambda</t>
  </si>
  <si>
    <t>@lambda</t>
  </si>
  <si>
    <t>c</t>
  </si>
  <si>
    <t>@c</t>
  </si>
  <si>
    <t>&lt;c&gt;</t>
  </si>
  <si>
    <t>@&lt;c&gt;</t>
  </si>
  <si>
    <t>СO2:</t>
  </si>
  <si>
    <t>_</t>
  </si>
  <si>
    <t>Воздух(T):</t>
  </si>
  <si>
    <t>T</t>
  </si>
  <si>
    <t>F</t>
  </si>
  <si>
    <t>gamma</t>
  </si>
  <si>
    <t>@gamma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</si>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</sst>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quotePrefix="1" applyBorder="1"/>
    <xf numFmtId="164" fontId="0" fillId="0" borderId="1" xfId="0" applyNumberForma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2" fontId="0" fillId="0" borderId="24" xfId="0" quotePrefix="1" applyNumberFormat="1" applyBorder="1" applyAlignment="1">
      <alignment horizontal="center" vertical="center"/>
    </xf>
    <xf numFmtId="0" fontId="0" fillId="0" borderId="26" xfId="0" applyBorder="1"/>
    <xf numFmtId="164" fontId="0" fillId="0" borderId="0" xfId="0" applyNumberFormat="1" applyBorder="1" applyAlignment="1">
      <alignment horizontal="center" vertical="center"/>
    </xf>
    <xf numFmtId="165" fontId="0" fillId="0" borderId="15" xfId="0" quotePrefix="1" applyNumberFormat="1" applyBorder="1" applyAlignment="1">
      <alignment horizontal="center" vertical="center"/>
    </xf>
    <xf numFmtId="165" fontId="0" fillId="0" borderId="16" xfId="0" quotePrefix="1" applyNumberFormat="1" applyBorder="1" applyAlignment="1">
      <alignment horizontal="center" vertical="center"/>
    </xf>
    <xf numFmtId="164" fontId="0" fillId="0" borderId="16" xfId="0" quotePrefix="1" applyNumberFormat="1" applyBorder="1" applyAlignment="1">
      <alignment horizontal="center" vertical="center"/>
    </xf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1C18-C614-48E9-9A2F-327EDDBBC05C}">
  <dimension ref="A1:W30"/>
  <sheetViews>
    <sheetView tabSelected="1" topLeftCell="A7" zoomScale="90" zoomScaleNormal="90" workbookViewId="0">
      <selection activeCell="L21" sqref="L21"/>
    </sheetView>
  </sheetViews>
  <sheetFormatPr defaultRowHeight="14.4" x14ac:dyDescent="0.3"/>
  <cols>
    <col min="1" max="1" width="9.5546875" customWidth="1"/>
    <col min="15" max="18" width="9" bestFit="1" customWidth="1"/>
    <col min="19" max="19" width="10.44140625" bestFit="1" customWidth="1"/>
    <col min="20" max="20" width="9" bestFit="1" customWidth="1"/>
  </cols>
  <sheetData>
    <row r="1" spans="1:23" ht="15" thickBot="1" x14ac:dyDescent="0.35">
      <c r="A1" t="s">
        <v>0</v>
      </c>
    </row>
    <row r="2" spans="1:23" ht="15.6" thickTop="1" thickBot="1" x14ac:dyDescent="0.35">
      <c r="B2" s="2" t="s">
        <v>1</v>
      </c>
      <c r="C2" s="29">
        <v>4.0999999999999996</v>
      </c>
      <c r="D2" s="29"/>
      <c r="E2" s="30">
        <v>3.92</v>
      </c>
      <c r="F2" s="30"/>
      <c r="G2" s="30">
        <v>3.81</v>
      </c>
      <c r="H2" s="30"/>
      <c r="I2" s="31">
        <v>3.72</v>
      </c>
      <c r="J2" s="31"/>
      <c r="K2" s="30">
        <v>3.61</v>
      </c>
      <c r="L2" s="32"/>
      <c r="N2" s="12"/>
      <c r="O2" s="12"/>
      <c r="P2" s="13"/>
      <c r="Q2" s="13"/>
      <c r="R2" s="13"/>
      <c r="S2" s="12"/>
      <c r="T2" s="13"/>
    </row>
    <row r="3" spans="1:23" ht="15.6" thickTop="1" thickBot="1" x14ac:dyDescent="0.35">
      <c r="B3" s="3" t="s">
        <v>2</v>
      </c>
      <c r="C3" s="7" t="s">
        <v>3</v>
      </c>
      <c r="D3" s="7" t="s">
        <v>4</v>
      </c>
      <c r="E3" s="7" t="s">
        <v>3</v>
      </c>
      <c r="F3" s="7" t="s">
        <v>4</v>
      </c>
      <c r="G3" s="7" t="s">
        <v>3</v>
      </c>
      <c r="H3" s="7" t="s">
        <v>4</v>
      </c>
      <c r="I3" s="7" t="s">
        <v>3</v>
      </c>
      <c r="J3" s="7" t="s">
        <v>4</v>
      </c>
      <c r="K3" s="7" t="s">
        <v>3</v>
      </c>
      <c r="L3" s="9" t="s">
        <v>4</v>
      </c>
      <c r="N3" s="14" t="s">
        <v>1</v>
      </c>
      <c r="O3" s="14" t="s">
        <v>5</v>
      </c>
      <c r="P3" s="16" t="s">
        <v>6</v>
      </c>
      <c r="Q3" s="16" t="s">
        <v>7</v>
      </c>
      <c r="R3" s="16" t="s">
        <v>8</v>
      </c>
      <c r="S3" s="14" t="s">
        <v>9</v>
      </c>
      <c r="T3" s="16" t="s">
        <v>10</v>
      </c>
      <c r="V3" s="26" t="s">
        <v>11</v>
      </c>
      <c r="W3" s="27" t="s">
        <v>12</v>
      </c>
    </row>
    <row r="4" spans="1:23" ht="15.6" thickTop="1" thickBot="1" x14ac:dyDescent="0.35">
      <c r="B4" s="4">
        <v>1</v>
      </c>
      <c r="C4" s="10">
        <v>22</v>
      </c>
      <c r="D4" s="10">
        <f>C4-$C$4</f>
        <v>0</v>
      </c>
      <c r="E4" s="10">
        <v>14</v>
      </c>
      <c r="F4" s="10">
        <f>E4-$E$4</f>
        <v>0</v>
      </c>
      <c r="G4" s="10">
        <v>35</v>
      </c>
      <c r="H4" s="10">
        <f>G4-$G$4</f>
        <v>0</v>
      </c>
      <c r="I4" s="10">
        <v>11</v>
      </c>
      <c r="J4" s="10">
        <f>I4-$I$4</f>
        <v>0</v>
      </c>
      <c r="K4" s="10">
        <v>33</v>
      </c>
      <c r="L4" s="11">
        <f>K4-$K$4</f>
        <v>0</v>
      </c>
      <c r="N4" s="15">
        <v>4.0999999999999996</v>
      </c>
      <c r="O4" s="21">
        <v>41.3</v>
      </c>
      <c r="P4" s="22">
        <v>0.4</v>
      </c>
      <c r="Q4" s="22">
        <f>O4*2</f>
        <v>82.6</v>
      </c>
      <c r="R4" s="22">
        <f>P4*2</f>
        <v>0.8</v>
      </c>
      <c r="S4" s="22">
        <f>N4*Q4</f>
        <v>338.65999999999997</v>
      </c>
      <c r="T4" s="23">
        <f>S4*SQRT((0.01/N4)^2 + (R4/Q4)^2)</f>
        <v>3.3824068353762531</v>
      </c>
      <c r="V4" s="28">
        <f>AVERAGE(S4:S8)</f>
        <v>338.83479999999997</v>
      </c>
      <c r="W4" s="28">
        <f>AVERAGE(T4:T8)</f>
        <v>2.0809997903764521</v>
      </c>
    </row>
    <row r="5" spans="1:23" ht="15.6" thickTop="1" thickBot="1" x14ac:dyDescent="0.35">
      <c r="B5" s="5">
        <v>2</v>
      </c>
      <c r="C5" s="10">
        <v>63</v>
      </c>
      <c r="D5" s="10">
        <f t="shared" ref="D5:D9" si="0">C5-$C$4</f>
        <v>41</v>
      </c>
      <c r="E5" s="10">
        <v>56</v>
      </c>
      <c r="F5" s="10">
        <f t="shared" ref="F5:F9" si="1">E5-$E$4</f>
        <v>42</v>
      </c>
      <c r="G5" s="10">
        <v>79</v>
      </c>
      <c r="H5" s="10">
        <f t="shared" ref="H5:H8" si="2">G5-$G$4</f>
        <v>44</v>
      </c>
      <c r="I5" s="10">
        <v>55</v>
      </c>
      <c r="J5" s="10">
        <f t="shared" ref="J5:J8" si="3">I5-$I$4</f>
        <v>44</v>
      </c>
      <c r="K5" s="10">
        <v>80</v>
      </c>
      <c r="L5" s="11">
        <f t="shared" ref="L5:L8" si="4">K5-$K$4</f>
        <v>47</v>
      </c>
      <c r="N5" s="14">
        <v>3.92</v>
      </c>
      <c r="O5" s="24">
        <v>42.9</v>
      </c>
      <c r="P5" s="17">
        <v>0.2</v>
      </c>
      <c r="Q5" s="17">
        <f t="shared" ref="Q5:Q8" si="5">O5*2</f>
        <v>85.8</v>
      </c>
      <c r="R5" s="17">
        <f t="shared" ref="R5:R8" si="6">P5*2</f>
        <v>0.4</v>
      </c>
      <c r="S5" s="17">
        <f t="shared" ref="S5:S8" si="7">N5*Q5</f>
        <v>336.33599999999996</v>
      </c>
      <c r="T5" s="18">
        <f t="shared" ref="T5:T8" si="8">S5*SQRT((0.01/N5)^2 + (R5/Q5)^2)</f>
        <v>1.7873969900388662</v>
      </c>
    </row>
    <row r="6" spans="1:23" ht="15.6" thickTop="1" thickBot="1" x14ac:dyDescent="0.35">
      <c r="B6" s="5">
        <v>3</v>
      </c>
      <c r="C6" s="10">
        <v>103</v>
      </c>
      <c r="D6" s="10">
        <f t="shared" si="0"/>
        <v>81</v>
      </c>
      <c r="E6" s="10">
        <v>99</v>
      </c>
      <c r="F6" s="10">
        <f t="shared" si="1"/>
        <v>85</v>
      </c>
      <c r="G6" s="10">
        <v>123</v>
      </c>
      <c r="H6" s="10">
        <f t="shared" si="2"/>
        <v>88</v>
      </c>
      <c r="I6" s="10">
        <v>101</v>
      </c>
      <c r="J6" s="10">
        <f t="shared" si="3"/>
        <v>90</v>
      </c>
      <c r="K6" s="10">
        <v>127</v>
      </c>
      <c r="L6" s="11">
        <f t="shared" si="4"/>
        <v>94</v>
      </c>
      <c r="N6" s="14">
        <v>3.81</v>
      </c>
      <c r="O6" s="24">
        <v>44.6</v>
      </c>
      <c r="P6" s="17">
        <v>0.2</v>
      </c>
      <c r="Q6" s="17">
        <f t="shared" si="5"/>
        <v>89.2</v>
      </c>
      <c r="R6" s="17">
        <f t="shared" si="6"/>
        <v>0.4</v>
      </c>
      <c r="S6" s="17">
        <f t="shared" si="7"/>
        <v>339.85200000000003</v>
      </c>
      <c r="T6" s="18">
        <f t="shared" si="8"/>
        <v>1.7658539010914807</v>
      </c>
    </row>
    <row r="7" spans="1:23" ht="15.6" thickTop="1" thickBot="1" x14ac:dyDescent="0.35">
      <c r="B7" s="5">
        <v>4</v>
      </c>
      <c r="C7" s="10">
        <v>144</v>
      </c>
      <c r="D7" s="10">
        <f t="shared" si="0"/>
        <v>122</v>
      </c>
      <c r="E7" s="10">
        <v>141</v>
      </c>
      <c r="F7" s="10">
        <f t="shared" si="1"/>
        <v>127</v>
      </c>
      <c r="G7" s="10">
        <v>169</v>
      </c>
      <c r="H7" s="10">
        <f t="shared" si="2"/>
        <v>134</v>
      </c>
      <c r="I7" s="10">
        <v>147</v>
      </c>
      <c r="J7" s="10">
        <f t="shared" si="3"/>
        <v>136</v>
      </c>
      <c r="K7" s="10">
        <v>175</v>
      </c>
      <c r="L7" s="11">
        <f t="shared" si="4"/>
        <v>142</v>
      </c>
      <c r="N7" s="14">
        <v>3.72</v>
      </c>
      <c r="O7" s="24">
        <v>45.6</v>
      </c>
      <c r="P7" s="17">
        <v>0.2</v>
      </c>
      <c r="Q7" s="17">
        <f t="shared" si="5"/>
        <v>91.2</v>
      </c>
      <c r="R7" s="17">
        <f t="shared" si="6"/>
        <v>0.4</v>
      </c>
      <c r="S7" s="17">
        <f t="shared" si="7"/>
        <v>339.26400000000001</v>
      </c>
      <c r="T7" s="18">
        <f t="shared" si="8"/>
        <v>1.745247260418993</v>
      </c>
    </row>
    <row r="8" spans="1:23" ht="15.6" thickTop="1" thickBot="1" x14ac:dyDescent="0.35">
      <c r="B8" s="5">
        <v>5</v>
      </c>
      <c r="C8" s="10">
        <v>189</v>
      </c>
      <c r="D8" s="10">
        <f t="shared" si="0"/>
        <v>167</v>
      </c>
      <c r="E8" s="10">
        <v>185</v>
      </c>
      <c r="F8" s="10">
        <f t="shared" si="1"/>
        <v>171</v>
      </c>
      <c r="G8" s="10">
        <v>213</v>
      </c>
      <c r="H8" s="10">
        <f t="shared" si="2"/>
        <v>178</v>
      </c>
      <c r="I8" s="10">
        <v>193</v>
      </c>
      <c r="J8" s="10">
        <f t="shared" si="3"/>
        <v>182</v>
      </c>
      <c r="K8" s="10">
        <v>221</v>
      </c>
      <c r="L8" s="11">
        <f t="shared" si="4"/>
        <v>188</v>
      </c>
      <c r="N8" s="14">
        <v>3.61</v>
      </c>
      <c r="O8" s="25">
        <v>47.1</v>
      </c>
      <c r="P8" s="19">
        <v>0.2</v>
      </c>
      <c r="Q8" s="19">
        <f t="shared" si="5"/>
        <v>94.2</v>
      </c>
      <c r="R8" s="19">
        <f t="shared" si="6"/>
        <v>0.4</v>
      </c>
      <c r="S8" s="19">
        <f t="shared" si="7"/>
        <v>340.06200000000001</v>
      </c>
      <c r="T8" s="20">
        <f t="shared" si="8"/>
        <v>1.7240939649566669</v>
      </c>
    </row>
    <row r="9" spans="1:23" ht="15" thickBot="1" x14ac:dyDescent="0.35">
      <c r="B9" s="6">
        <v>6</v>
      </c>
      <c r="C9" s="8">
        <v>227</v>
      </c>
      <c r="D9" s="8">
        <f t="shared" si="0"/>
        <v>205</v>
      </c>
      <c r="E9" s="8">
        <v>229</v>
      </c>
      <c r="F9" s="8">
        <f t="shared" si="1"/>
        <v>215</v>
      </c>
      <c r="G9" s="8"/>
      <c r="H9" s="8"/>
      <c r="I9" s="8"/>
      <c r="J9" s="8"/>
      <c r="K9" s="8"/>
      <c r="L9" s="1"/>
      <c r="N9" s="12"/>
      <c r="O9" s="12"/>
      <c r="P9" s="12"/>
      <c r="Q9" s="12"/>
      <c r="R9" s="12"/>
      <c r="S9" s="12"/>
      <c r="T9" s="12"/>
    </row>
    <row r="10" spans="1:23" ht="15" thickTop="1" x14ac:dyDescent="0.3"/>
    <row r="12" spans="1:23" ht="15" thickBot="1" x14ac:dyDescent="0.35">
      <c r="A12" t="s">
        <v>13</v>
      </c>
    </row>
    <row r="13" spans="1:23" ht="15.6" thickTop="1" thickBot="1" x14ac:dyDescent="0.35">
      <c r="B13" s="2" t="s">
        <v>1</v>
      </c>
      <c r="C13" s="29">
        <v>2.5299999999999998</v>
      </c>
      <c r="D13" s="29"/>
      <c r="E13" s="30">
        <v>2.61</v>
      </c>
      <c r="F13" s="30"/>
      <c r="G13" s="30">
        <v>2.75</v>
      </c>
      <c r="H13" s="30"/>
      <c r="I13" s="31">
        <v>2.81</v>
      </c>
      <c r="J13" s="31"/>
      <c r="K13" s="30">
        <v>2.93</v>
      </c>
      <c r="L13" s="32"/>
      <c r="N13" s="12"/>
      <c r="O13" s="12"/>
      <c r="P13" s="13"/>
      <c r="Q13" s="13"/>
      <c r="R13" s="13"/>
      <c r="S13" s="12"/>
      <c r="T13" s="13"/>
    </row>
    <row r="14" spans="1:23" ht="15.6" thickTop="1" thickBot="1" x14ac:dyDescent="0.35">
      <c r="B14" s="3" t="s">
        <v>2</v>
      </c>
      <c r="C14" s="7" t="s">
        <v>3</v>
      </c>
      <c r="D14" s="7" t="s">
        <v>4</v>
      </c>
      <c r="E14" s="7" t="s">
        <v>3</v>
      </c>
      <c r="F14" s="7" t="s">
        <v>4</v>
      </c>
      <c r="G14" s="7" t="s">
        <v>3</v>
      </c>
      <c r="H14" s="7" t="s">
        <v>4</v>
      </c>
      <c r="I14" s="7" t="s">
        <v>3</v>
      </c>
      <c r="J14" s="7" t="s">
        <v>4</v>
      </c>
      <c r="K14" s="7" t="s">
        <v>3</v>
      </c>
      <c r="L14" s="9" t="s">
        <v>4</v>
      </c>
      <c r="N14" s="14" t="s">
        <v>1</v>
      </c>
      <c r="O14" s="14" t="s">
        <v>5</v>
      </c>
      <c r="P14" s="16" t="s">
        <v>6</v>
      </c>
      <c r="Q14" s="16" t="s">
        <v>7</v>
      </c>
      <c r="R14" s="16" t="s">
        <v>8</v>
      </c>
      <c r="S14" s="14" t="s">
        <v>9</v>
      </c>
      <c r="T14" s="16" t="s">
        <v>10</v>
      </c>
      <c r="V14" s="26" t="s">
        <v>11</v>
      </c>
      <c r="W14" s="27" t="s">
        <v>12</v>
      </c>
    </row>
    <row r="15" spans="1:23" ht="15.6" thickTop="1" thickBot="1" x14ac:dyDescent="0.35">
      <c r="B15" s="4">
        <v>1</v>
      </c>
      <c r="C15" s="10">
        <v>45</v>
      </c>
      <c r="D15" s="10">
        <f>C15-$C$15</f>
        <v>0</v>
      </c>
      <c r="E15" s="10">
        <v>26</v>
      </c>
      <c r="F15" s="10">
        <f>E15-$E$15</f>
        <v>0</v>
      </c>
      <c r="G15" s="10">
        <v>35</v>
      </c>
      <c r="H15" s="10">
        <f>G15-$G$15</f>
        <v>0</v>
      </c>
      <c r="I15" s="10">
        <v>25</v>
      </c>
      <c r="J15" s="10">
        <f>I15-$I$15</f>
        <v>0</v>
      </c>
      <c r="K15" s="10">
        <v>35</v>
      </c>
      <c r="L15" s="11">
        <f>K15-$K$15</f>
        <v>0</v>
      </c>
      <c r="N15" s="15">
        <v>2.5299999999999998</v>
      </c>
      <c r="O15" s="21">
        <v>52.8</v>
      </c>
      <c r="P15" s="22">
        <v>0.4</v>
      </c>
      <c r="Q15" s="22">
        <f>O15*2</f>
        <v>105.6</v>
      </c>
      <c r="R15" s="22">
        <f>P15*2</f>
        <v>0.8</v>
      </c>
      <c r="S15" s="22">
        <f>N15*Q15</f>
        <v>267.16799999999995</v>
      </c>
      <c r="T15" s="23">
        <f>S15*SQRT((0.01/N15)^2 + (R15/Q15)^2)</f>
        <v>2.282917431708821</v>
      </c>
      <c r="V15" s="28">
        <f>AVERAGE(S15:S19)</f>
        <v>269.82919999999996</v>
      </c>
      <c r="W15" s="28">
        <f>AVERAGE(T15:T19)</f>
        <v>1.7669382490154297</v>
      </c>
    </row>
    <row r="16" spans="1:23" ht="15.6" thickTop="1" thickBot="1" x14ac:dyDescent="0.35">
      <c r="B16" s="5">
        <v>2</v>
      </c>
      <c r="C16" s="10">
        <v>98</v>
      </c>
      <c r="D16" s="10">
        <f t="shared" ref="D16:D18" si="9">C16-$C$15</f>
        <v>53</v>
      </c>
      <c r="E16" s="10">
        <v>73</v>
      </c>
      <c r="F16" s="10">
        <f t="shared" ref="F16:F18" si="10">E16-$E$15</f>
        <v>47</v>
      </c>
      <c r="G16" s="10">
        <v>82</v>
      </c>
      <c r="H16" s="10">
        <f t="shared" ref="H16:H19" si="11">G16-$G$15</f>
        <v>47</v>
      </c>
      <c r="I16" s="10">
        <v>76</v>
      </c>
      <c r="J16" s="10">
        <f t="shared" ref="J16:J19" si="12">I16-$I$15</f>
        <v>51</v>
      </c>
      <c r="K16" s="10">
        <v>83</v>
      </c>
      <c r="L16" s="11">
        <f t="shared" ref="L16:L19" si="13">K16-$K$15</f>
        <v>48</v>
      </c>
      <c r="N16" s="14">
        <v>2.61</v>
      </c>
      <c r="O16" s="24">
        <v>51.8</v>
      </c>
      <c r="P16" s="17">
        <v>0.1</v>
      </c>
      <c r="Q16" s="17">
        <f t="shared" ref="Q16:Q19" si="14">O16*2</f>
        <v>103.6</v>
      </c>
      <c r="R16" s="17">
        <f t="shared" ref="R16:R19" si="15">P16*2</f>
        <v>0.2</v>
      </c>
      <c r="S16" s="17">
        <f t="shared" ref="S16:S19" si="16">N16*Q16</f>
        <v>270.39599999999996</v>
      </c>
      <c r="T16" s="18">
        <f t="shared" ref="T16:T19" si="17">S16*SQRT((0.01/N16)^2 + (R16/Q16)^2)</f>
        <v>1.1600775836124064</v>
      </c>
    </row>
    <row r="17" spans="1:23" ht="15.6" thickTop="1" thickBot="1" x14ac:dyDescent="0.35">
      <c r="B17" s="5">
        <v>3</v>
      </c>
      <c r="C17" s="10">
        <v>152</v>
      </c>
      <c r="D17" s="10">
        <f t="shared" si="9"/>
        <v>107</v>
      </c>
      <c r="E17" s="10">
        <v>129</v>
      </c>
      <c r="F17" s="10">
        <f t="shared" si="10"/>
        <v>103</v>
      </c>
      <c r="G17" s="10">
        <v>130</v>
      </c>
      <c r="H17" s="10">
        <f t="shared" si="11"/>
        <v>95</v>
      </c>
      <c r="I17" s="10">
        <v>124</v>
      </c>
      <c r="J17" s="10">
        <f t="shared" si="12"/>
        <v>99</v>
      </c>
      <c r="K17" s="10">
        <v>127</v>
      </c>
      <c r="L17" s="11">
        <f t="shared" si="13"/>
        <v>92</v>
      </c>
      <c r="N17" s="14">
        <v>2.75</v>
      </c>
      <c r="O17" s="24">
        <v>48.4</v>
      </c>
      <c r="P17" s="17">
        <v>0.3</v>
      </c>
      <c r="Q17" s="17">
        <f t="shared" si="14"/>
        <v>96.8</v>
      </c>
      <c r="R17" s="17">
        <f t="shared" si="15"/>
        <v>0.6</v>
      </c>
      <c r="S17" s="17">
        <f t="shared" si="16"/>
        <v>266.2</v>
      </c>
      <c r="T17" s="18">
        <f t="shared" si="17"/>
        <v>1.9129882383328969</v>
      </c>
    </row>
    <row r="18" spans="1:23" ht="15.6" thickTop="1" thickBot="1" x14ac:dyDescent="0.35">
      <c r="B18" s="33">
        <v>4</v>
      </c>
      <c r="C18" s="34">
        <v>203</v>
      </c>
      <c r="D18" s="10">
        <f t="shared" si="9"/>
        <v>158</v>
      </c>
      <c r="E18" s="34">
        <v>180</v>
      </c>
      <c r="F18" s="10">
        <f t="shared" si="10"/>
        <v>154</v>
      </c>
      <c r="G18" s="34">
        <v>180</v>
      </c>
      <c r="H18" s="10">
        <f t="shared" si="11"/>
        <v>145</v>
      </c>
      <c r="I18" s="34">
        <v>174</v>
      </c>
      <c r="J18" s="10">
        <f t="shared" si="12"/>
        <v>149</v>
      </c>
      <c r="K18" s="34">
        <v>172</v>
      </c>
      <c r="L18" s="11">
        <f t="shared" si="13"/>
        <v>137</v>
      </c>
      <c r="N18" s="14">
        <v>2.81</v>
      </c>
      <c r="O18" s="24">
        <v>49.6</v>
      </c>
      <c r="P18" s="17">
        <v>0.2</v>
      </c>
      <c r="Q18" s="17">
        <f t="shared" si="14"/>
        <v>99.2</v>
      </c>
      <c r="R18" s="17">
        <f t="shared" si="15"/>
        <v>0.4</v>
      </c>
      <c r="S18" s="17">
        <f t="shared" si="16"/>
        <v>278.75200000000001</v>
      </c>
      <c r="T18" s="18">
        <f t="shared" si="17"/>
        <v>1.4991464238025585</v>
      </c>
    </row>
    <row r="19" spans="1:23" ht="15.6" thickTop="1" thickBot="1" x14ac:dyDescent="0.35">
      <c r="B19" s="10">
        <v>5</v>
      </c>
      <c r="C19" s="10" t="s">
        <v>14</v>
      </c>
      <c r="D19" s="10" t="s">
        <v>14</v>
      </c>
      <c r="E19" s="10" t="s">
        <v>14</v>
      </c>
      <c r="F19" s="10" t="s">
        <v>14</v>
      </c>
      <c r="G19" s="10">
        <v>228</v>
      </c>
      <c r="H19" s="10">
        <f t="shared" si="11"/>
        <v>193</v>
      </c>
      <c r="I19" s="10">
        <v>224</v>
      </c>
      <c r="J19" s="10">
        <f t="shared" si="12"/>
        <v>199</v>
      </c>
      <c r="K19" s="10">
        <v>218</v>
      </c>
      <c r="L19" s="11">
        <f t="shared" si="13"/>
        <v>183</v>
      </c>
      <c r="N19" s="14">
        <v>2.93</v>
      </c>
      <c r="O19" s="25">
        <v>45.5</v>
      </c>
      <c r="P19" s="19">
        <v>0.3</v>
      </c>
      <c r="Q19" s="19">
        <f t="shared" si="14"/>
        <v>91</v>
      </c>
      <c r="R19" s="19">
        <f t="shared" si="15"/>
        <v>0.6</v>
      </c>
      <c r="S19" s="19">
        <f t="shared" si="16"/>
        <v>266.63</v>
      </c>
      <c r="T19" s="20">
        <f t="shared" si="17"/>
        <v>1.9795615676204668</v>
      </c>
    </row>
    <row r="20" spans="1:23" ht="15" thickTop="1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5"/>
      <c r="N20" s="12"/>
      <c r="O20" s="12"/>
      <c r="P20" s="12"/>
      <c r="Q20" s="12"/>
      <c r="R20" s="12"/>
      <c r="S20" s="12"/>
      <c r="T20" s="12"/>
    </row>
    <row r="21" spans="1:23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1:23" ht="15" thickBot="1" x14ac:dyDescent="0.35">
      <c r="A22" s="35" t="s">
        <v>15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23" ht="15.6" thickTop="1" thickBot="1" x14ac:dyDescent="0.35">
      <c r="B23" s="2" t="s">
        <v>16</v>
      </c>
      <c r="C23" s="40">
        <v>303.10000000000002</v>
      </c>
      <c r="D23" s="40"/>
      <c r="E23" s="40">
        <v>313.2</v>
      </c>
      <c r="F23" s="41"/>
      <c r="G23" s="54"/>
      <c r="H23" s="54"/>
      <c r="I23" s="37"/>
      <c r="J23" s="37"/>
      <c r="K23" s="38"/>
      <c r="L23" s="38"/>
    </row>
    <row r="24" spans="1:23" ht="15.6" thickTop="1" thickBot="1" x14ac:dyDescent="0.35">
      <c r="B24" s="3" t="s">
        <v>2</v>
      </c>
      <c r="C24" s="7" t="s">
        <v>1</v>
      </c>
      <c r="D24" s="7" t="s">
        <v>17</v>
      </c>
      <c r="E24" s="7" t="s">
        <v>1</v>
      </c>
      <c r="F24" s="9" t="s">
        <v>17</v>
      </c>
      <c r="G24" s="36"/>
      <c r="H24" s="36"/>
      <c r="I24" s="36"/>
      <c r="J24" s="36"/>
      <c r="K24" s="36"/>
      <c r="L24" s="36"/>
      <c r="N24" s="14" t="s">
        <v>16</v>
      </c>
      <c r="O24" s="39" t="s">
        <v>5</v>
      </c>
      <c r="P24" s="52" t="s">
        <v>6</v>
      </c>
      <c r="Q24" s="39" t="s">
        <v>9</v>
      </c>
      <c r="R24" s="52" t="s">
        <v>10</v>
      </c>
      <c r="S24" s="39" t="s">
        <v>18</v>
      </c>
      <c r="T24" s="52" t="s">
        <v>19</v>
      </c>
      <c r="V24" s="26" t="s">
        <v>11</v>
      </c>
      <c r="W24" s="27" t="s">
        <v>12</v>
      </c>
    </row>
    <row r="25" spans="1:23" ht="15.6" thickTop="1" thickBot="1" x14ac:dyDescent="0.35">
      <c r="B25" s="4">
        <v>1</v>
      </c>
      <c r="C25" s="14">
        <v>2.99</v>
      </c>
      <c r="D25" s="14">
        <f>C25-$C$25</f>
        <v>0</v>
      </c>
      <c r="E25" s="14">
        <v>2.5299999999999998</v>
      </c>
      <c r="F25" s="14">
        <f>E25-$E$25</f>
        <v>0</v>
      </c>
      <c r="G25" s="42"/>
      <c r="H25" s="42"/>
      <c r="I25" s="36"/>
      <c r="J25" s="36"/>
      <c r="K25" s="36"/>
      <c r="L25" s="36"/>
      <c r="N25" s="51">
        <v>296</v>
      </c>
      <c r="O25" s="55" t="s">
        <v>20</v>
      </c>
      <c r="P25" s="56" t="s">
        <v>20</v>
      </c>
      <c r="Q25" s="57" t="s">
        <v>20</v>
      </c>
      <c r="R25" s="57" t="s">
        <v>20</v>
      </c>
      <c r="S25" s="56">
        <v>1.357</v>
      </c>
      <c r="T25" s="44">
        <v>1.7999999999999999E-2</v>
      </c>
      <c r="V25" s="58">
        <f>AVERAGE(S25:S27)</f>
        <v>1.3536666666666666</v>
      </c>
      <c r="W25" s="58">
        <f>AVERAGE(T25:T27)</f>
        <v>1.833333333333333E-2</v>
      </c>
    </row>
    <row r="26" spans="1:23" ht="15.6" thickTop="1" thickBot="1" x14ac:dyDescent="0.35">
      <c r="B26" s="5">
        <v>2</v>
      </c>
      <c r="C26" s="14">
        <v>3.19</v>
      </c>
      <c r="D26" s="14">
        <f t="shared" ref="D26:D29" si="18">C26-$C$25</f>
        <v>0.19999999999999973</v>
      </c>
      <c r="E26" s="14">
        <v>2.78</v>
      </c>
      <c r="F26" s="14">
        <f t="shared" ref="D26:F29" si="19">E26-$E$25</f>
        <v>0.25</v>
      </c>
      <c r="G26" s="42"/>
      <c r="H26" s="42"/>
      <c r="I26" s="36"/>
      <c r="J26" s="36"/>
      <c r="K26" s="36"/>
      <c r="L26" s="36"/>
      <c r="M26" s="53"/>
      <c r="N26" s="51">
        <v>303.10000000000002</v>
      </c>
      <c r="O26" s="45">
        <v>0.247</v>
      </c>
      <c r="P26" s="46">
        <v>0.01</v>
      </c>
      <c r="Q26" s="17">
        <f t="shared" ref="Q26" si="20">700*O26*2</f>
        <v>345.8</v>
      </c>
      <c r="R26" s="17">
        <v>2.2999999999999998</v>
      </c>
      <c r="S26" s="46">
        <v>1.331</v>
      </c>
      <c r="T26" s="47">
        <v>1.9E-2</v>
      </c>
    </row>
    <row r="27" spans="1:23" ht="15.6" thickTop="1" thickBot="1" x14ac:dyDescent="0.35">
      <c r="B27" s="5">
        <v>3</v>
      </c>
      <c r="C27" s="14">
        <v>3.49</v>
      </c>
      <c r="D27" s="14">
        <f t="shared" si="18"/>
        <v>0.5</v>
      </c>
      <c r="E27" s="14">
        <v>3.04</v>
      </c>
      <c r="F27" s="14">
        <f t="shared" si="19"/>
        <v>0.51000000000000023</v>
      </c>
      <c r="G27" s="42"/>
      <c r="H27" s="42"/>
      <c r="I27" s="36"/>
      <c r="J27" s="36"/>
      <c r="K27" s="36"/>
      <c r="L27" s="36"/>
      <c r="M27" s="35"/>
      <c r="N27" s="51">
        <v>313.2</v>
      </c>
      <c r="O27" s="48">
        <v>0.251</v>
      </c>
      <c r="P27" s="49">
        <v>3.0000000000000001E-3</v>
      </c>
      <c r="Q27" s="19">
        <f t="shared" ref="Q27" si="21">700*O27*2</f>
        <v>351.4</v>
      </c>
      <c r="R27" s="19">
        <v>1.5</v>
      </c>
      <c r="S27" s="49">
        <v>1.373</v>
      </c>
      <c r="T27" s="50">
        <v>1.7999999999999999E-2</v>
      </c>
    </row>
    <row r="28" spans="1:23" ht="15.6" thickTop="1" thickBot="1" x14ac:dyDescent="0.35">
      <c r="B28" s="33">
        <v>4</v>
      </c>
      <c r="C28" s="39">
        <v>3.68</v>
      </c>
      <c r="D28" s="14">
        <f t="shared" si="18"/>
        <v>0.69</v>
      </c>
      <c r="E28" s="39">
        <v>3.27</v>
      </c>
      <c r="F28" s="14">
        <f t="shared" si="19"/>
        <v>0.74000000000000021</v>
      </c>
      <c r="G28" s="42"/>
      <c r="H28" s="42"/>
      <c r="I28" s="36"/>
      <c r="J28" s="36"/>
      <c r="K28" s="36"/>
      <c r="L28" s="36"/>
      <c r="M28" s="35"/>
      <c r="N28" s="42"/>
      <c r="O28" s="43"/>
      <c r="P28" s="43"/>
      <c r="Q28" s="43"/>
      <c r="R28" s="43"/>
      <c r="S28" s="43"/>
      <c r="T28" s="43"/>
      <c r="U28" s="35"/>
    </row>
    <row r="29" spans="1:23" ht="15.6" thickTop="1" thickBot="1" x14ac:dyDescent="0.35">
      <c r="B29" s="10">
        <v>5</v>
      </c>
      <c r="C29" s="14">
        <v>3.98</v>
      </c>
      <c r="D29" s="14">
        <f t="shared" si="18"/>
        <v>0.98999999999999977</v>
      </c>
      <c r="E29" s="14">
        <v>3.54</v>
      </c>
      <c r="F29" s="14">
        <f t="shared" si="19"/>
        <v>1.0100000000000002</v>
      </c>
      <c r="G29" s="42"/>
      <c r="H29" s="42"/>
      <c r="I29" s="36"/>
      <c r="J29" s="36"/>
      <c r="K29" s="36"/>
      <c r="L29" s="36"/>
      <c r="M29" s="35"/>
      <c r="N29" s="42"/>
      <c r="O29" s="43"/>
      <c r="P29" s="43"/>
      <c r="Q29" s="43"/>
      <c r="R29" s="43"/>
      <c r="S29" s="43"/>
      <c r="T29" s="43"/>
      <c r="U29" s="35"/>
    </row>
    <row r="30" spans="1:23" ht="15" thickTop="1" x14ac:dyDescent="0.3"/>
  </sheetData>
  <mergeCells count="15">
    <mergeCell ref="C23:D23"/>
    <mergeCell ref="E23:F23"/>
    <mergeCell ref="G23:H23"/>
    <mergeCell ref="I23:J23"/>
    <mergeCell ref="K23:L23"/>
    <mergeCell ref="C13:D13"/>
    <mergeCell ref="E13:F13"/>
    <mergeCell ref="G13:H13"/>
    <mergeCell ref="I13:J13"/>
    <mergeCell ref="K13:L13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dcterms:created xsi:type="dcterms:W3CDTF">2022-03-17T18:27:29Z</dcterms:created>
  <dcterms:modified xsi:type="dcterms:W3CDTF">2022-03-20T18:44:34Z</dcterms:modified>
</cp:coreProperties>
</file>