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7" i="1" l="1"/>
  <c r="AA6" i="1"/>
  <c r="AB6" i="1"/>
  <c r="AA5" i="1"/>
  <c r="AB5" i="1"/>
  <c r="AA4" i="1"/>
  <c r="AB4" i="1"/>
  <c r="Z7" i="1"/>
  <c r="Z6" i="1"/>
  <c r="X7" i="1"/>
  <c r="W6" i="1"/>
  <c r="X6" i="1"/>
  <c r="W5" i="1"/>
  <c r="X5" i="1"/>
  <c r="W4" i="1"/>
  <c r="X4" i="1"/>
  <c r="V7" i="1"/>
  <c r="V6" i="1"/>
  <c r="S5" i="1"/>
  <c r="T5" i="1"/>
  <c r="S6" i="1"/>
  <c r="T6" i="1"/>
  <c r="T7" i="1"/>
  <c r="S4" i="1"/>
  <c r="T4" i="1"/>
  <c r="R7" i="1"/>
  <c r="R6" i="1"/>
  <c r="O5" i="1"/>
  <c r="P5" i="1"/>
  <c r="O6" i="1"/>
  <c r="P6" i="1"/>
  <c r="P7" i="1"/>
  <c r="O4" i="1"/>
  <c r="P4" i="1"/>
  <c r="N7" i="1"/>
  <c r="N6" i="1"/>
  <c r="L7" i="1"/>
  <c r="K6" i="1"/>
  <c r="L6" i="1"/>
  <c r="K5" i="1"/>
  <c r="L5" i="1"/>
  <c r="K4" i="1"/>
  <c r="L4" i="1"/>
  <c r="J7" i="1"/>
  <c r="J6" i="1"/>
  <c r="F7" i="1"/>
  <c r="G5" i="1"/>
  <c r="G4" i="1"/>
  <c r="H7" i="1"/>
  <c r="H5" i="1"/>
  <c r="G6" i="1"/>
  <c r="H6" i="1"/>
  <c r="H4" i="1"/>
  <c r="C7" i="1"/>
  <c r="F6" i="1"/>
  <c r="C5" i="1"/>
  <c r="D5" i="1"/>
  <c r="D6" i="1"/>
  <c r="D7" i="1"/>
  <c r="C4" i="1"/>
  <c r="D4" i="1"/>
  <c r="B7" i="1"/>
</calcChain>
</file>

<file path=xl/sharedStrings.xml><?xml version="1.0" encoding="utf-8"?>
<sst xmlns="http://schemas.openxmlformats.org/spreadsheetml/2006/main" count="27" uniqueCount="15">
  <si>
    <t>Amsterdam</t>
  </si>
  <si>
    <t>Singles</t>
  </si>
  <si>
    <t>Couples</t>
  </si>
  <si>
    <t>Family</t>
  </si>
  <si>
    <t>Retired</t>
  </si>
  <si>
    <t>Shares of households</t>
  </si>
  <si>
    <t>Rotterdam</t>
  </si>
  <si>
    <t>Total households</t>
  </si>
  <si>
    <t>*http://statline.cbs.nl/StatWeb/publication/?VW=T&amp;DM=SLNL&amp;PA=71486NED&amp;D1=0-2%2c23-26&amp;D2=0&amp;D3=1-670&amp;D4=l&amp;HD=100427-1520&amp;HDR=T%2cG3&amp;STB=G1%2cG2</t>
  </si>
  <si>
    <t>#Households</t>
  </si>
  <si>
    <t>The Hague</t>
  </si>
  <si>
    <t>Delft</t>
  </si>
  <si>
    <t>Emmen</t>
  </si>
  <si>
    <t>De Marne</t>
  </si>
  <si>
    <t>Blaricum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</si>
</sst>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</font>
    <font>
      <sz val="12"/>
      <color theme="0" tint="-0.14999847407452621"/>
      <name val="Calibri"/>
      <scheme val="minor"/>
    </font>
    <font>
      <sz val="10"/>
      <color theme="0" tint="-0.1499984740745262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5DB8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1" fontId="0" fillId="0" borderId="7" xfId="0" applyNumberFormat="1" applyBorder="1"/>
    <xf numFmtId="0" fontId="0" fillId="0" borderId="8" xfId="0" applyBorder="1"/>
    <xf numFmtId="0" fontId="0" fillId="0" borderId="0" xfId="0" applyFont="1"/>
    <xf numFmtId="0" fontId="1" fillId="0" borderId="0" xfId="0" applyFont="1" applyBorder="1"/>
    <xf numFmtId="1" fontId="4" fillId="0" borderId="0" xfId="0" applyNumberFormat="1" applyFont="1"/>
    <xf numFmtId="2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/>
    <xf numFmtId="1" fontId="4" fillId="0" borderId="0" xfId="0" applyNumberFormat="1" applyFont="1" applyBorder="1"/>
    <xf numFmtId="0" fontId="1" fillId="0" borderId="4" xfId="0" applyFont="1" applyBorder="1"/>
    <xf numFmtId="0" fontId="1" fillId="0" borderId="5" xfId="0" applyFont="1" applyBorder="1"/>
    <xf numFmtId="164" fontId="0" fillId="0" borderId="7" xfId="0" applyNumberFormat="1" applyBorder="1"/>
    <xf numFmtId="0" fontId="5" fillId="0" borderId="4" xfId="0" applyFont="1" applyBorder="1"/>
    <xf numFmtId="1" fontId="5" fillId="0" borderId="6" xfId="0" applyNumberFormat="1" applyFont="1" applyBorder="1"/>
    <xf numFmtId="2" fontId="0" fillId="0" borderId="7" xfId="0" applyNumberFormat="1" applyBorder="1"/>
    <xf numFmtId="1" fontId="6" fillId="0" borderId="4" xfId="0" applyNumberFormat="1" applyFont="1" applyBorder="1"/>
    <xf numFmtId="0" fontId="6" fillId="0" borderId="4" xfId="0" applyFont="1" applyBorder="1"/>
    <xf numFmtId="1" fontId="5" fillId="0" borderId="4" xfId="0" applyNumberFormat="1" applyFont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I1" workbookViewId="0">
      <selection activeCell="AA4" sqref="AA4:AA7"/>
    </sheetView>
  </sheetViews>
  <sheetFormatPr baseColWidth="10" defaultRowHeight="15" x14ac:dyDescent="0"/>
  <cols>
    <col min="1" max="1" width="15.6640625" style="1" customWidth="1"/>
    <col min="3" max="3" width="12.1640625" customWidth="1"/>
    <col min="4" max="4" width="12.1640625" bestFit="1" customWidth="1"/>
    <col min="7" max="7" width="12.33203125" customWidth="1"/>
  </cols>
  <sheetData>
    <row r="1" spans="1:29" s="4" customFormat="1">
      <c r="A1" s="5"/>
      <c r="B1" s="8" t="s">
        <v>0</v>
      </c>
      <c r="C1" s="9"/>
      <c r="D1" s="10"/>
      <c r="E1" s="11"/>
      <c r="F1" s="8" t="s">
        <v>6</v>
      </c>
      <c r="G1" s="10"/>
      <c r="H1" s="10"/>
      <c r="I1" s="11"/>
      <c r="J1" s="8" t="s">
        <v>10</v>
      </c>
      <c r="K1" s="10"/>
      <c r="L1" s="10"/>
      <c r="M1" s="11"/>
      <c r="N1" s="8" t="s">
        <v>11</v>
      </c>
      <c r="O1" s="10"/>
      <c r="P1" s="10"/>
      <c r="Q1" s="11"/>
      <c r="R1" s="8" t="s">
        <v>12</v>
      </c>
      <c r="S1" s="10"/>
      <c r="T1" s="10"/>
      <c r="U1" s="11"/>
      <c r="V1" s="8" t="s">
        <v>13</v>
      </c>
      <c r="W1" s="10"/>
      <c r="X1" s="10"/>
      <c r="Y1" s="11"/>
      <c r="Z1" s="8" t="s">
        <v>14</v>
      </c>
      <c r="AA1" s="10"/>
      <c r="AB1" s="10"/>
      <c r="AC1" s="11"/>
    </row>
    <row r="2" spans="1:29" s="1" customFormat="1">
      <c r="B2" s="26"/>
      <c r="C2" s="19" t="s">
        <v>9</v>
      </c>
      <c r="D2" s="19" t="s">
        <v>5</v>
      </c>
      <c r="E2" s="27"/>
      <c r="F2" s="26"/>
      <c r="G2" s="19" t="s">
        <v>9</v>
      </c>
      <c r="H2" s="19" t="s">
        <v>5</v>
      </c>
      <c r="I2" s="27"/>
      <c r="J2" s="26"/>
      <c r="K2" s="19" t="s">
        <v>9</v>
      </c>
      <c r="L2" s="19" t="s">
        <v>5</v>
      </c>
      <c r="M2" s="27"/>
      <c r="N2" s="26"/>
      <c r="O2" s="19" t="s">
        <v>9</v>
      </c>
      <c r="P2" s="19" t="s">
        <v>5</v>
      </c>
      <c r="Q2" s="27"/>
      <c r="R2" s="26"/>
      <c r="S2" s="19" t="s">
        <v>9</v>
      </c>
      <c r="T2" s="19" t="s">
        <v>5</v>
      </c>
      <c r="U2" s="27"/>
      <c r="V2" s="26"/>
      <c r="W2" s="19" t="s">
        <v>9</v>
      </c>
      <c r="X2" s="19" t="s">
        <v>5</v>
      </c>
      <c r="Y2" s="27"/>
      <c r="Z2" s="26"/>
      <c r="AA2" s="19" t="s">
        <v>9</v>
      </c>
      <c r="AB2" s="19" t="s">
        <v>5</v>
      </c>
      <c r="AC2" s="27"/>
    </row>
    <row r="3" spans="1:29" s="7" customFormat="1">
      <c r="A3" s="6" t="s">
        <v>7</v>
      </c>
      <c r="B3" s="13">
        <v>462329</v>
      </c>
      <c r="C3" s="14"/>
      <c r="D3" s="14"/>
      <c r="E3" s="15"/>
      <c r="F3" s="13">
        <v>319780</v>
      </c>
      <c r="G3" s="14"/>
      <c r="H3" s="14"/>
      <c r="I3" s="15"/>
      <c r="J3" s="13">
        <v>257190</v>
      </c>
      <c r="K3" s="14"/>
      <c r="L3" s="14"/>
      <c r="M3" s="15"/>
      <c r="N3" s="13">
        <v>57195</v>
      </c>
      <c r="O3" s="14"/>
      <c r="P3" s="14"/>
      <c r="Q3" s="15"/>
      <c r="R3" s="13">
        <v>48284</v>
      </c>
      <c r="S3" s="14"/>
      <c r="T3" s="14"/>
      <c r="U3" s="15"/>
      <c r="V3" s="13">
        <v>4657</v>
      </c>
      <c r="W3" s="14"/>
      <c r="X3" s="14"/>
      <c r="Y3" s="15"/>
      <c r="Z3" s="13">
        <v>4525</v>
      </c>
      <c r="AA3" s="14"/>
      <c r="AB3" s="14"/>
      <c r="AC3" s="15"/>
    </row>
    <row r="4" spans="1:29">
      <c r="A4" s="1" t="s">
        <v>1</v>
      </c>
      <c r="B4" s="29">
        <v>255703</v>
      </c>
      <c r="C4" s="22">
        <f>B4-0.119*B4</f>
        <v>225274.34299999999</v>
      </c>
      <c r="D4" s="21">
        <f>C4/$B$3</f>
        <v>0.48725981498024135</v>
      </c>
      <c r="E4" s="12"/>
      <c r="F4" s="32">
        <v>153325</v>
      </c>
      <c r="G4" s="22">
        <f>F4-0.15*F4</f>
        <v>130326.25</v>
      </c>
      <c r="H4" s="23">
        <f>G4/F$3</f>
        <v>0.4075497216836575</v>
      </c>
      <c r="I4" s="12"/>
      <c r="J4" s="33">
        <v>121907</v>
      </c>
      <c r="K4" s="22">
        <f>J4-J4*0.139</f>
        <v>104961.927</v>
      </c>
      <c r="L4" s="21">
        <f>K4/J$3</f>
        <v>0.40811045141724017</v>
      </c>
      <c r="M4" s="12"/>
      <c r="N4" s="33">
        <v>32391</v>
      </c>
      <c r="O4" s="22">
        <f>N4-0.148*N4</f>
        <v>27597.132000000001</v>
      </c>
      <c r="P4" s="21">
        <f>O4/N$3</f>
        <v>0.48250952006294257</v>
      </c>
      <c r="Q4" s="12"/>
      <c r="R4" s="32">
        <v>16275</v>
      </c>
      <c r="S4" s="22">
        <f>R4-0.205*R4</f>
        <v>12938.625</v>
      </c>
      <c r="T4" s="21">
        <f>S4/R$3</f>
        <v>0.26796920304862892</v>
      </c>
      <c r="U4" s="12"/>
      <c r="V4" s="34">
        <v>1649</v>
      </c>
      <c r="W4" s="22">
        <f>V4-0.221*V4</f>
        <v>1284.5709999999999</v>
      </c>
      <c r="X4" s="21">
        <f>W4/V$3</f>
        <v>0.27583659007945027</v>
      </c>
      <c r="Y4" s="12"/>
      <c r="Z4" s="34">
        <v>1419</v>
      </c>
      <c r="AA4" s="22">
        <f>Z4-0.265*Z4</f>
        <v>1042.9649999999999</v>
      </c>
      <c r="AB4" s="21">
        <f>AA4/Z$3</f>
        <v>0.23048950276243091</v>
      </c>
      <c r="AC4" s="12"/>
    </row>
    <row r="5" spans="1:29">
      <c r="A5" s="1" t="s">
        <v>2</v>
      </c>
      <c r="B5" s="29">
        <v>114376</v>
      </c>
      <c r="C5" s="22">
        <f>B5-0.119*B5</f>
        <v>100765.25599999999</v>
      </c>
      <c r="D5" s="21">
        <f t="shared" ref="D5:D7" si="0">C5/$B$3</f>
        <v>0.21795140689855058</v>
      </c>
      <c r="E5" s="12"/>
      <c r="F5" s="32">
        <v>89165</v>
      </c>
      <c r="G5" s="22">
        <f>F5-0.15*F5</f>
        <v>75790.25</v>
      </c>
      <c r="H5" s="23">
        <f t="shared" ref="H5:H7" si="1">G5/F$3</f>
        <v>0.23700747388829821</v>
      </c>
      <c r="I5" s="12"/>
      <c r="J5" s="33">
        <v>67396</v>
      </c>
      <c r="K5" s="22">
        <f>J5-J5*0.139</f>
        <v>58027.955999999998</v>
      </c>
      <c r="L5" s="21">
        <f>K5/J$3</f>
        <v>0.22562290913332556</v>
      </c>
      <c r="M5" s="12"/>
      <c r="N5" s="33">
        <v>14182</v>
      </c>
      <c r="O5" s="22">
        <f>N5-0.148*N5</f>
        <v>12083.064</v>
      </c>
      <c r="P5" s="21">
        <f t="shared" ref="P5:P7" si="2">O5/N$3</f>
        <v>0.21126084447941254</v>
      </c>
      <c r="Q5" s="12"/>
      <c r="R5" s="32">
        <v>17459</v>
      </c>
      <c r="S5" s="22">
        <f>R5-0.205*R5</f>
        <v>13879.905000000001</v>
      </c>
      <c r="T5" s="21">
        <f t="shared" ref="T5:T7" si="3">S5/R$3</f>
        <v>0.28746385966365673</v>
      </c>
      <c r="U5" s="12"/>
      <c r="V5" s="32">
        <v>1735</v>
      </c>
      <c r="W5" s="22">
        <f>V5-0.221*V5</f>
        <v>1351.5650000000001</v>
      </c>
      <c r="X5" s="21">
        <f>W5/V$3</f>
        <v>0.29022224608116814</v>
      </c>
      <c r="Y5" s="12"/>
      <c r="Z5" s="32">
        <v>1740</v>
      </c>
      <c r="AA5" s="22">
        <f>Z5-0.265*Z5</f>
        <v>1278.9000000000001</v>
      </c>
      <c r="AB5" s="21">
        <f>AA5/Z$3</f>
        <v>0.28262983425414367</v>
      </c>
      <c r="AC5" s="12"/>
    </row>
    <row r="6" spans="1:29">
      <c r="A6" s="1" t="s">
        <v>3</v>
      </c>
      <c r="B6" s="29">
        <v>92250</v>
      </c>
      <c r="C6" s="22">
        <v>92250</v>
      </c>
      <c r="D6" s="21">
        <f t="shared" si="0"/>
        <v>0.19953323282770494</v>
      </c>
      <c r="E6" s="12"/>
      <c r="F6" s="32">
        <f>35942+ 27476+ 13872</f>
        <v>77290</v>
      </c>
      <c r="G6" s="25">
        <f>35942+ 27476+ 13872</f>
        <v>77290</v>
      </c>
      <c r="H6" s="23">
        <f t="shared" si="1"/>
        <v>0.24169741697416974</v>
      </c>
      <c r="I6" s="12"/>
      <c r="J6" s="29">
        <f>29405+ 25918 +12564</f>
        <v>67887</v>
      </c>
      <c r="K6" s="22">
        <f>29405+ 25918 +12564</f>
        <v>67887</v>
      </c>
      <c r="L6" s="21">
        <f>K6/J$3</f>
        <v>0.2639566079552082</v>
      </c>
      <c r="M6" s="12"/>
      <c r="N6" s="29">
        <f>4848+ 4208 +1566</f>
        <v>10622</v>
      </c>
      <c r="O6" s="22">
        <f>4848+ 4208 +1566</f>
        <v>10622</v>
      </c>
      <c r="P6" s="21">
        <f t="shared" si="2"/>
        <v>0.18571553457470058</v>
      </c>
      <c r="Q6" s="12"/>
      <c r="R6" s="34">
        <f>6176+ 6316+ 2058</f>
        <v>14550</v>
      </c>
      <c r="S6" s="22">
        <f>6176+ 6316+ 2058</f>
        <v>14550</v>
      </c>
      <c r="T6" s="21">
        <f t="shared" si="3"/>
        <v>0.30134205948140169</v>
      </c>
      <c r="U6" s="12"/>
      <c r="V6" s="34">
        <f>556 + 482 +  235</f>
        <v>1273</v>
      </c>
      <c r="W6" s="22">
        <f>556 + 482 +  235</f>
        <v>1273</v>
      </c>
      <c r="X6" s="21">
        <f>W6/V$3</f>
        <v>0.27335194331114454</v>
      </c>
      <c r="Y6" s="12"/>
      <c r="Z6" s="34">
        <f>549 +585+ 232</f>
        <v>1366</v>
      </c>
      <c r="AA6" s="22">
        <f>549 +585+ 232</f>
        <v>1366</v>
      </c>
      <c r="AB6" s="21">
        <f>AA6/Z$3</f>
        <v>0.30187845303867405</v>
      </c>
      <c r="AC6" s="12"/>
    </row>
    <row r="7" spans="1:29">
      <c r="A7" s="1" t="s">
        <v>4</v>
      </c>
      <c r="B7" s="30">
        <f>0.119*B5+0.119*B4</f>
        <v>44039.400999999998</v>
      </c>
      <c r="C7" s="16">
        <f>0.119*B5+0.119*B4</f>
        <v>44039.400999999998</v>
      </c>
      <c r="D7" s="31">
        <f t="shared" si="0"/>
        <v>9.5255545293503108E-2</v>
      </c>
      <c r="E7" s="17"/>
      <c r="F7" s="30">
        <f>0.15*F4+0.15*F5</f>
        <v>36373.5</v>
      </c>
      <c r="G7" s="16">
        <v>36373.5</v>
      </c>
      <c r="H7" s="28">
        <f t="shared" si="1"/>
        <v>0.11374538745387454</v>
      </c>
      <c r="I7" s="17"/>
      <c r="J7" s="30">
        <f>0.139*J4+0.139*J5</f>
        <v>26313.117000000002</v>
      </c>
      <c r="K7" s="16">
        <v>26313.117000000002</v>
      </c>
      <c r="L7" s="31">
        <f>K7/J$3</f>
        <v>0.10231003149422607</v>
      </c>
      <c r="M7" s="17"/>
      <c r="N7" s="30">
        <f>0.148*N4+0.148*N5</f>
        <v>6892.8039999999992</v>
      </c>
      <c r="O7" s="16">
        <v>6892.8039999999992</v>
      </c>
      <c r="P7" s="31">
        <f t="shared" si="2"/>
        <v>0.1205141008829443</v>
      </c>
      <c r="Q7" s="17"/>
      <c r="R7" s="30">
        <f>0.205*R5+0.205*R4</f>
        <v>6915.4699999999993</v>
      </c>
      <c r="S7" s="16">
        <v>6915.4699999999993</v>
      </c>
      <c r="T7" s="31">
        <f t="shared" si="3"/>
        <v>0.14322487780631263</v>
      </c>
      <c r="U7" s="17"/>
      <c r="V7" s="30">
        <f>0.221*V4+0.221*V5</f>
        <v>747.86400000000003</v>
      </c>
      <c r="W7" s="16">
        <v>747.86400000000003</v>
      </c>
      <c r="X7" s="31">
        <f>W7/V$3</f>
        <v>0.16058922052823707</v>
      </c>
      <c r="Y7" s="17"/>
      <c r="Z7" s="30">
        <f>0.265*Z4+0.265*Z5</f>
        <v>837.13499999999999</v>
      </c>
      <c r="AA7" s="16">
        <v>837.13499999999999</v>
      </c>
      <c r="AB7" s="31">
        <f>AA7/Z$3</f>
        <v>0.18500220994475139</v>
      </c>
      <c r="AC7" s="17"/>
    </row>
    <row r="8" spans="1:29">
      <c r="H8" s="24"/>
      <c r="K8" s="3"/>
      <c r="R8" s="3"/>
      <c r="S8" s="3"/>
      <c r="T8" s="2"/>
    </row>
    <row r="9" spans="1:29">
      <c r="A9" s="18" t="s">
        <v>8</v>
      </c>
    </row>
    <row r="12" spans="1:29">
      <c r="F12" s="3"/>
    </row>
    <row r="13" spans="1:29">
      <c r="F13" s="3"/>
    </row>
    <row r="16" spans="1:29">
      <c r="F16" s="2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 Roes</dc:creator>
  <cp:lastModifiedBy>Nena Roes</cp:lastModifiedBy>
  <dcterms:created xsi:type="dcterms:W3CDTF">2018-01-12T14:57:05Z</dcterms:created>
  <dcterms:modified xsi:type="dcterms:W3CDTF">2018-01-12T16:05:24Z</dcterms:modified>
</cp:coreProperties>
</file>