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015" activeTab="2"/>
  </bookViews>
  <sheets>
    <sheet name="包1" sheetId="1" r:id="rId1"/>
    <sheet name="包2" sheetId="2" r:id="rId2"/>
    <sheet name="包3" sheetId="3" r:id="rId3"/>
    <sheet name="包4" sheetId="4" r:id="rId4"/>
    <sheet name="包5" sheetId="5" r:id="rId5"/>
    <sheet name="包6" sheetId="6" r:id="rId6"/>
    <sheet name="包7" sheetId="7" r:id="rId7"/>
    <sheet name="包8" sheetId="8" r:id="rId8"/>
    <sheet name="包9" sheetId="9" r:id="rId9"/>
    <sheet name="包10" sheetId="10" r:id="rId10"/>
    <sheet name="包11" sheetId="11" r:id="rId11"/>
    <sheet name="包12" sheetId="12" r:id="rId12"/>
    <sheet name="包13" sheetId="13" r:id="rId13"/>
    <sheet name="包14" sheetId="14" r:id="rId14"/>
    <sheet name="包15" sheetId="15" r:id="rId15"/>
  </sheets>
  <externalReferences>
    <externalReference r:id="rId16"/>
  </externalReferences>
  <calcPr calcId="144525"/>
</workbook>
</file>

<file path=xl/sharedStrings.xml><?xml version="1.0" encoding="utf-8"?>
<sst xmlns="http://schemas.openxmlformats.org/spreadsheetml/2006/main" count="14492" uniqueCount="205">
  <si>
    <t>包号</t>
  </si>
  <si>
    <t>物资名称</t>
  </si>
  <si>
    <t>项目单位</t>
  </si>
  <si>
    <t>需求单位</t>
  </si>
  <si>
    <t>工程电压等级</t>
  </si>
  <si>
    <t>物资描述</t>
  </si>
  <si>
    <t>单位</t>
  </si>
  <si>
    <t>数量</t>
  </si>
  <si>
    <t>交货日期</t>
  </si>
  <si>
    <t>交货地点</t>
  </si>
  <si>
    <t>新运进价</t>
  </si>
  <si>
    <t>未含税单价</t>
  </si>
  <si>
    <t>合计</t>
  </si>
  <si>
    <t>技术规范ID</t>
  </si>
  <si>
    <t>包1</t>
  </si>
  <si>
    <t>联结金具-U型挂环,UB-10</t>
  </si>
  <si>
    <t>国网湖北省电力有限公司</t>
  </si>
  <si>
    <t>湖北省电力公司本部</t>
  </si>
  <si>
    <t>10kV</t>
  </si>
  <si>
    <t>联结金具-U型挂环-型号:UB-10</t>
  </si>
  <si>
    <t>只</t>
  </si>
  <si>
    <t>2019-06-30</t>
  </si>
  <si>
    <t>买方指定仓库地面交货</t>
  </si>
  <si>
    <t>9906-500020383-00004</t>
  </si>
  <si>
    <t>联结金具-U型挂环,U-7B</t>
  </si>
  <si>
    <t>联结金具-U型挂环-型号:U-7B</t>
  </si>
  <si>
    <t>联结金具-平行挂板,PD-7</t>
  </si>
  <si>
    <t>联结金具-平行挂板-型号:PD-7</t>
  </si>
  <si>
    <t>联结金具-平行挂板,P-7</t>
  </si>
  <si>
    <t>联结金具-平行挂板-型号:P-7</t>
  </si>
  <si>
    <t>联结金具-平行挂板,PS-7</t>
  </si>
  <si>
    <t>联结金具-平行挂板-型号:PS-7</t>
  </si>
  <si>
    <t>联结金具-联板,L-1040</t>
  </si>
  <si>
    <t>联结金具-联板-型号:L-1040</t>
  </si>
  <si>
    <t>块</t>
  </si>
  <si>
    <t>耐张线夹-螺栓型,NLL-2</t>
  </si>
  <si>
    <t>耐张线夹-螺栓型-型号:NLL-2</t>
  </si>
  <si>
    <t>付</t>
  </si>
  <si>
    <t>接续金具-楔型并沟线夹,JXD-3</t>
  </si>
  <si>
    <t>接续金具-楔型并沟线夹-型号:JXD-3</t>
  </si>
  <si>
    <t>接续金具-楔型并沟线夹,JXD-6</t>
  </si>
  <si>
    <t>接续金具-楔型并沟线夹-型号:JXD-6</t>
  </si>
  <si>
    <t>接续金具-楔型并沟线夹,JXD-10</t>
  </si>
  <si>
    <t>接续金具-楔型并沟线夹-型号:JXD-10</t>
  </si>
  <si>
    <t>耐张线夹-螺栓型,NLL-3</t>
  </si>
  <si>
    <t>耐张线夹-螺栓型-型号:NLL-3</t>
  </si>
  <si>
    <t>保护金具-防振锤,FDZ-2</t>
  </si>
  <si>
    <t>保护金具-防振锤-型号:FDZ-2</t>
  </si>
  <si>
    <t>保护金具-防振锤,FDZ-4</t>
  </si>
  <si>
    <t>保护金具-防振锤-型号:FDZ-4</t>
  </si>
  <si>
    <t>拉线金具-U型挂环,UL-16</t>
  </si>
  <si>
    <t>拉线金具-U型挂环-型号:UL-16</t>
  </si>
  <si>
    <t>耐张线夹-楔型绝缘,NXJG-1</t>
  </si>
  <si>
    <t>耐张线夹-楔型绝缘-型号:NXJG-1</t>
  </si>
  <si>
    <t>耐张线夹-楔型绝缘,NXJG-2</t>
  </si>
  <si>
    <t>耐张线夹-楔型绝缘-型号:NXJG-2</t>
  </si>
  <si>
    <t>耐张线夹-楔型绝缘,NXJG-3</t>
  </si>
  <si>
    <t>耐张线夹-楔型绝缘-型号:NXJG-3</t>
  </si>
  <si>
    <t>耐张线夹-楔型绝缘,NXJG-4</t>
  </si>
  <si>
    <t>耐张线夹-楔型绝缘-型号:NXJG-4</t>
  </si>
  <si>
    <t>接续金具-铜绞线C型线夹,JC-3</t>
  </si>
  <si>
    <t>接续金具-铜绞线C型线夹-型号:JC-3</t>
  </si>
  <si>
    <t>接续金具-铜绞线C型线夹,JC-1</t>
  </si>
  <si>
    <t>接续金具-铜绞线C型线夹-型号:JC-1</t>
  </si>
  <si>
    <t>接续金具-铜绞线C型线夹,JC-5</t>
  </si>
  <si>
    <t>接续金具-铜绞线C型线夹-型号:JC-5</t>
  </si>
  <si>
    <t>接续金具-H型液压线夹,JH-4</t>
  </si>
  <si>
    <t>接续金具-H型液压线夹-型号:JH-4</t>
  </si>
  <si>
    <t>接续金具-H型液压线夹,JH-3</t>
  </si>
  <si>
    <t>接续金具-H型液压线夹-型号:JH-3</t>
  </si>
  <si>
    <t>接续金具-H型液压线夹,JH-5</t>
  </si>
  <si>
    <t>接续金具-H型液压线夹-型号:JH-5</t>
  </si>
  <si>
    <t>接续金具-H型液压线夹,JH-2</t>
  </si>
  <si>
    <t>接续金具-H型液压线夹-型号:JH-2</t>
  </si>
  <si>
    <t>接续金具-H型液压线夹,JH-1</t>
  </si>
  <si>
    <t>接续金具-H型液压线夹-型号:JH-1</t>
  </si>
  <si>
    <t>接续金具-H型液压线夹,JH-6</t>
  </si>
  <si>
    <t>接续金具-H型液压线夹-型号:JH-6</t>
  </si>
  <si>
    <t>接续金具-跳线线夹,JYT-240/30</t>
  </si>
  <si>
    <t>接续金具-跳线线夹-型号:JYT-240/30</t>
  </si>
  <si>
    <t>拉线金具-U型挂环,UL-25</t>
  </si>
  <si>
    <t>拉线金具-U型挂环-型号:UL-25</t>
  </si>
  <si>
    <t>拉线金具-钢线卡子,JK-3</t>
  </si>
  <si>
    <t>拉线金具-钢线卡子-型号:JK-3</t>
  </si>
  <si>
    <t>联结金具-U型挂环,UJ-1880</t>
  </si>
  <si>
    <t>联结金具-U型挂环-型号:UJ-1880</t>
  </si>
  <si>
    <t>拉线金具-锲型线夹,NX-2</t>
  </si>
  <si>
    <t>拉线金具-锲型线夹-型号:NX-2</t>
  </si>
  <si>
    <t>拉线金具-锲型线夹,NX-1</t>
  </si>
  <si>
    <t>拉线金具-锲型线夹-型号:NX-1</t>
  </si>
  <si>
    <t>拉线金具-锲型线夹,NX-3</t>
  </si>
  <si>
    <t>拉线金具-锲型线夹-型号:NX-3</t>
  </si>
  <si>
    <t>拉线金具-U型挂环,UL-10</t>
  </si>
  <si>
    <t>拉线金具-U型挂环-型号:UL-10</t>
  </si>
  <si>
    <t>接续金具-绝缘穿刺接地线夹,10kV,240mm2,16mm2</t>
  </si>
  <si>
    <t>接续金具-绝缘穿刺接地线夹-电压等级:10kV,主线截面积mm2:240mm2,支线截面积mm2:16mm2</t>
  </si>
  <si>
    <t>设备线夹-压缩型设备线夹,SY-50A</t>
  </si>
  <si>
    <t>设备线夹-压缩型设备线夹-型号:SY-50A</t>
  </si>
  <si>
    <t>接续金具-接地线夹,JDL-50-240</t>
  </si>
  <si>
    <t>接续金具-接地线夹-型号:JDL-50-240</t>
  </si>
  <si>
    <t>联结金具-U型挂环,U-10B</t>
  </si>
  <si>
    <t>联结金具-U型挂环-型号:U-10B</t>
  </si>
  <si>
    <t>联结金具-碗头挂板,W-7</t>
  </si>
  <si>
    <t>联结金具-碗头挂板-型号:W-7</t>
  </si>
  <si>
    <t>保护金具-铝包带,1mm×10mm</t>
  </si>
  <si>
    <t>保护金具-铝包带-规格:1mm×10mm</t>
  </si>
  <si>
    <t>米</t>
  </si>
  <si>
    <t>接续金具-楔型并沟线夹,JXD-1</t>
  </si>
  <si>
    <t>接续金具-楔型并沟线夹-型号:JXD-1</t>
  </si>
  <si>
    <t>悬垂线夹-回转型,XGU-2</t>
  </si>
  <si>
    <t>悬垂线夹-回转型-型号:XGU-2</t>
  </si>
  <si>
    <t>悬垂线夹-回转型,XGU-3</t>
  </si>
  <si>
    <t>悬垂线夹-回转型-型号:XGU-3</t>
  </si>
  <si>
    <t>悬垂线夹-回转型,XGU-4</t>
  </si>
  <si>
    <t>悬垂线夹-回转型-型号:XGU-4</t>
  </si>
  <si>
    <t>耐张线夹-螺栓型,NLL-1</t>
  </si>
  <si>
    <t>耐张线夹-螺栓型-型号:NLL-1</t>
  </si>
  <si>
    <t>耐张线夹-螺栓型,NLL-4</t>
  </si>
  <si>
    <t>耐张线夹-螺栓型-型号:NLL-4</t>
  </si>
  <si>
    <t>联结金具-球头挂环,QP-7</t>
  </si>
  <si>
    <t>联结金具-球头挂环-型号:QP-7</t>
  </si>
  <si>
    <t>联结金具-球头挂环,Q-7</t>
  </si>
  <si>
    <t>联结金具-球头挂环-型号:Q-7</t>
  </si>
  <si>
    <t>联结金具-碗头挂板,W-7B</t>
  </si>
  <si>
    <t>联结金具-碗头挂板-型号:W-7B</t>
  </si>
  <si>
    <t>联结金具-碗头挂板,WS-7</t>
  </si>
  <si>
    <t>联结金具-碗头挂板-型号:WS-7</t>
  </si>
  <si>
    <t>联结金具-U型挂环,U-10</t>
  </si>
  <si>
    <t>联结金具-U型挂环-型号:U-10</t>
  </si>
  <si>
    <t>联结金具-U型挂环,U-7</t>
  </si>
  <si>
    <t>联结金具-U型挂环-型号:U-7</t>
  </si>
  <si>
    <t>联结金具-直角挂环,ZH-7</t>
  </si>
  <si>
    <t>联结金具-直角挂环-型号:ZH-7</t>
  </si>
  <si>
    <t>联结金具-直角挂环,ZH-10</t>
  </si>
  <si>
    <t>联结金具-直角挂环-型号:ZH-10</t>
  </si>
  <si>
    <t>联结金具-直角挂板,Z-10</t>
  </si>
  <si>
    <t>联结金具-直角挂板-型号:Z-10</t>
  </si>
  <si>
    <t>联结金具-直角挂板,Z-7</t>
  </si>
  <si>
    <t>联结金具-直角挂板-型号:Z-7</t>
  </si>
  <si>
    <t>联结金具-延长环,PH-7</t>
  </si>
  <si>
    <t>联结金具-延长环-型号:PH-7</t>
  </si>
  <si>
    <t>联结金具-平行挂板,PD-10</t>
  </si>
  <si>
    <t>联结金具-平行挂板-型号:PD-10</t>
  </si>
  <si>
    <t>联结金具-调整板,DB-10</t>
  </si>
  <si>
    <t>联结金具-调整板-型号:DB-10</t>
  </si>
  <si>
    <t>接续金具-并沟线夹,JBB-2</t>
  </si>
  <si>
    <t>接续金具-并沟线夹-型号:JBB-2</t>
  </si>
  <si>
    <t>接续金具-跳线线夹,JYT-150/20</t>
  </si>
  <si>
    <t>接续金具-跳线线夹-型号:JYT-150/20</t>
  </si>
  <si>
    <t>保护金具-防振锤,FDZ-3</t>
  </si>
  <si>
    <t>保护金具-防振锤-型号:FDZ-3</t>
  </si>
  <si>
    <t>拉线金具-UT型线夹,NUT-1</t>
  </si>
  <si>
    <t>拉线金具-UT型线夹-型号:NUT-1</t>
  </si>
  <si>
    <t>拉线金具-UT型线夹,NUT-2</t>
  </si>
  <si>
    <t>拉线金具-UT型线夹-型号:NUT-2</t>
  </si>
  <si>
    <t>联结金具-延长环,PH-10</t>
  </si>
  <si>
    <t>联结金具-延长环-型号:PH-10</t>
  </si>
  <si>
    <t>拉线金具-UT型线夹,NUT-3</t>
  </si>
  <si>
    <t>拉线金具-UT型线夹-型号:NUT-3</t>
  </si>
  <si>
    <t>拉线金具-钢线卡子,JK-1</t>
  </si>
  <si>
    <t>拉线金具-钢线卡子-型号:JK-1</t>
  </si>
  <si>
    <t>拉线金具-钢线卡子,JK-2</t>
  </si>
  <si>
    <t>拉线金具-钢线卡子-型号:JK-2</t>
  </si>
  <si>
    <t>T型线夹-T型线夹,TY-240/30</t>
  </si>
  <si>
    <t>T型线夹-T型线夹-型号:TY-240/30</t>
  </si>
  <si>
    <t>T型线夹-T型线夹,TY-150/20</t>
  </si>
  <si>
    <t>T型线夹-T型线夹-型号:TY-150/20</t>
  </si>
  <si>
    <t>设备线夹-变压器线夹,M16</t>
  </si>
  <si>
    <t>设备线夹-变压器线夹-规格:M16</t>
  </si>
  <si>
    <t>设备线夹-变压器线夹,M12</t>
  </si>
  <si>
    <t>设备线夹-变压器线夹-规格:M12</t>
  </si>
  <si>
    <t>设备线夹-变压器线夹,M18</t>
  </si>
  <si>
    <t>设备线夹-变压器线夹-规格:M18</t>
  </si>
  <si>
    <t>设备线夹-变压器线夹,M20</t>
  </si>
  <si>
    <t>设备线夹-变压器线夹-规格:M20</t>
  </si>
  <si>
    <t>设备线夹-变压器线夹,M14</t>
  </si>
  <si>
    <t>设备线夹-变压器线夹-规格:M14</t>
  </si>
  <si>
    <t>联结金具-U型挂环,U-16</t>
  </si>
  <si>
    <t>联结金具-U型挂环-型号:U-16</t>
  </si>
  <si>
    <t>联结金具-平行挂板,P-10</t>
  </si>
  <si>
    <t>联结金具-平行挂板-型号:P-10</t>
  </si>
  <si>
    <t>联结金具-球头挂环,QP-10</t>
  </si>
  <si>
    <t>联结金具-球头挂环-型号:QP-10</t>
  </si>
  <si>
    <t>联结金具-碗头挂板,WS-10</t>
  </si>
  <si>
    <t>联结金具-碗头挂板-型号:WS-10</t>
  </si>
  <si>
    <t>联结金具-U型挂环,UB-7</t>
  </si>
  <si>
    <t>联结金具-U型挂环-型号:UB-7</t>
  </si>
  <si>
    <t>项目名称</t>
  </si>
  <si>
    <t>未含税报价单价</t>
  </si>
  <si>
    <t>合价</t>
  </si>
  <si>
    <t>包2</t>
  </si>
  <si>
    <t/>
  </si>
  <si>
    <t>包3</t>
  </si>
  <si>
    <t>包4</t>
  </si>
  <si>
    <t>包5</t>
  </si>
  <si>
    <t>包6</t>
  </si>
  <si>
    <t>包7</t>
  </si>
  <si>
    <t>包8</t>
  </si>
  <si>
    <t>包9</t>
  </si>
  <si>
    <t>包10</t>
  </si>
  <si>
    <t>包11</t>
  </si>
  <si>
    <t>包12</t>
  </si>
  <si>
    <t>包13</t>
  </si>
  <si>
    <t>包14</t>
  </si>
  <si>
    <t>包15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</si>
</sst>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1" borderId="15" applyNumberFormat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9" fillId="4" borderId="1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externalLink" Target="externalLinks/externalLink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speedy\Documents\&#37329;&#20855;&#20215;&#26684;&#27719;&#24635;\&#26032;&#24314;%20XLSX%20&#24037;&#20316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安徽金具价格汇总_Sheet1"/>
      <sheetName val="河北金具价格汇总_Sheet2"/>
      <sheetName val="湖北金具价格汇总_Sheet2"/>
      <sheetName val="湖南金具价格汇总_Sheet1"/>
      <sheetName val="冀北金具价格汇总_Sheet3"/>
      <sheetName val="江苏金具价格汇总_Sheet1"/>
      <sheetName val="江西金具汇总_报价"/>
      <sheetName val="四川金具价格汇总_Sheet5 (2)"/>
    </sheetNames>
    <sheetDataSet>
      <sheetData sheetId="0" refreshError="1">
        <row r="3">
          <cell r="B3" t="str">
            <v>保护金具-防振锤,FDZ-3</v>
          </cell>
          <cell r="C3" t="str">
            <v>保护金具-防振锤-型号:FDZ-3</v>
          </cell>
          <cell r="D3" t="str">
            <v>付</v>
          </cell>
          <cell r="E3">
            <v>28</v>
          </cell>
          <cell r="F3">
            <v>42</v>
          </cell>
        </row>
        <row r="4">
          <cell r="B4" t="str">
            <v>接续金具-并沟线夹,JBB-2</v>
          </cell>
          <cell r="C4" t="str">
            <v>接续金具-并沟线夹-型号:JBB-2</v>
          </cell>
          <cell r="D4" t="str">
            <v>付</v>
          </cell>
          <cell r="E4">
            <v>565</v>
          </cell>
          <cell r="F4">
            <v>6.8</v>
          </cell>
        </row>
        <row r="5">
          <cell r="B5" t="str">
            <v>接续金具-接地线夹,JDH-50-240</v>
          </cell>
          <cell r="C5" t="str">
            <v>接续金具-接地线夹-型号:JDH-50-240</v>
          </cell>
          <cell r="D5" t="str">
            <v>付</v>
          </cell>
          <cell r="E5">
            <v>630</v>
          </cell>
          <cell r="F5">
            <v>8.5</v>
          </cell>
        </row>
        <row r="6">
          <cell r="B6" t="str">
            <v>接续金具-接地线夹,JDL-50-240</v>
          </cell>
          <cell r="C6" t="str">
            <v>接续金具-接地线夹-型号:JDL-50-240</v>
          </cell>
          <cell r="D6" t="str">
            <v>付</v>
          </cell>
          <cell r="E6">
            <v>11700</v>
          </cell>
          <cell r="F6">
            <v>8.5</v>
          </cell>
        </row>
        <row r="7">
          <cell r="B7" t="str">
            <v>接续金具-绝缘穿刺接地线夹,10kV,240mm2,16mm2</v>
          </cell>
          <cell r="C7" t="str">
            <v>接续金具-绝缘穿刺接地线夹-电压等级:10kV,主线截面积mm2:240mm2,支线截面积mm2:16mm2</v>
          </cell>
          <cell r="D7" t="str">
            <v>付</v>
          </cell>
          <cell r="E7">
            <v>2500</v>
          </cell>
          <cell r="F7">
            <v>18</v>
          </cell>
        </row>
        <row r="8">
          <cell r="B8" t="str">
            <v>接续金具-绝缘穿刺线夹,JBC10-6</v>
          </cell>
          <cell r="C8" t="str">
            <v>接续金具-绝缘穿刺线夹-型号:JBC10-6</v>
          </cell>
          <cell r="D8" t="str">
            <v>付</v>
          </cell>
          <cell r="E8">
            <v>270</v>
          </cell>
          <cell r="F8">
            <v>18</v>
          </cell>
        </row>
        <row r="9">
          <cell r="B9" t="str">
            <v>接续金具-铜绞线C型线夹,JC-5</v>
          </cell>
          <cell r="C9" t="str">
            <v>接续金具-铜绞线C型线夹-型号:JC-5</v>
          </cell>
          <cell r="D9" t="str">
            <v>付</v>
          </cell>
          <cell r="E9">
            <v>1</v>
          </cell>
          <cell r="F9">
            <v>15</v>
          </cell>
        </row>
        <row r="10">
          <cell r="B10" t="str">
            <v>接续金具-楔型并沟线夹,JXD-10</v>
          </cell>
          <cell r="C10" t="str">
            <v>接续金具-楔型并沟线夹-型号:JXD-10</v>
          </cell>
          <cell r="D10" t="str">
            <v>付</v>
          </cell>
          <cell r="E10">
            <v>1450</v>
          </cell>
          <cell r="F10">
            <v>16</v>
          </cell>
        </row>
        <row r="11">
          <cell r="B11" t="str">
            <v>接续金具-楔型并沟线夹,JXD-3</v>
          </cell>
          <cell r="C11" t="str">
            <v>接续金具-楔型并沟线夹-型号:JXD-3</v>
          </cell>
          <cell r="D11" t="str">
            <v>付</v>
          </cell>
          <cell r="E11">
            <v>2200</v>
          </cell>
          <cell r="F11">
            <v>7.5</v>
          </cell>
        </row>
        <row r="12">
          <cell r="B12" t="str">
            <v>接续金具-楔型并沟线夹,JXD-6</v>
          </cell>
          <cell r="C12" t="str">
            <v>接续金具-楔型并沟线夹-型号:JXD-6</v>
          </cell>
          <cell r="D12" t="str">
            <v>付</v>
          </cell>
          <cell r="E12">
            <v>830</v>
          </cell>
          <cell r="F12">
            <v>8.5</v>
          </cell>
        </row>
        <row r="13">
          <cell r="B13" t="str">
            <v>接续金具-异型并沟线夹,JBL-50-240</v>
          </cell>
          <cell r="C13" t="str">
            <v>接续金具-异型并沟线夹-型号:JBL-50-240</v>
          </cell>
          <cell r="D13" t="str">
            <v>付</v>
          </cell>
          <cell r="E13">
            <v>70500</v>
          </cell>
          <cell r="F13">
            <v>3.6</v>
          </cell>
        </row>
        <row r="14">
          <cell r="B14" t="str">
            <v>接续金具-异型并沟线夹,JBTL-16-120</v>
          </cell>
          <cell r="C14" t="str">
            <v>接续金具-异型并沟线夹-型号:JBTL-16-120</v>
          </cell>
          <cell r="D14" t="str">
            <v>付</v>
          </cell>
          <cell r="E14">
            <v>4800</v>
          </cell>
          <cell r="F14">
            <v>17</v>
          </cell>
        </row>
        <row r="15">
          <cell r="B15" t="str">
            <v>接续金具-异型并沟线夹,JBTL-50-240</v>
          </cell>
          <cell r="C15" t="str">
            <v>接续金具-异型并沟线夹-型号:JBTL-50-240</v>
          </cell>
          <cell r="D15" t="str">
            <v>付</v>
          </cell>
          <cell r="E15">
            <v>6250</v>
          </cell>
          <cell r="F15">
            <v>31</v>
          </cell>
        </row>
        <row r="16">
          <cell r="B16" t="str">
            <v>拉线金具-UT型线夹,NUT-2</v>
          </cell>
          <cell r="C16" t="str">
            <v>拉线金具-UT型线夹-型号:NUT-2</v>
          </cell>
          <cell r="D16" t="str">
            <v>付</v>
          </cell>
          <cell r="E16">
            <v>4600</v>
          </cell>
          <cell r="F16">
            <v>19</v>
          </cell>
        </row>
        <row r="17">
          <cell r="B17" t="str">
            <v>拉线金具-UT型线夹,NUT-3</v>
          </cell>
          <cell r="C17" t="str">
            <v>拉线金具-UT型线夹-型号:NUT-3</v>
          </cell>
          <cell r="D17" t="str">
            <v>付</v>
          </cell>
          <cell r="E17">
            <v>3480</v>
          </cell>
          <cell r="F17">
            <v>32</v>
          </cell>
        </row>
        <row r="18">
          <cell r="B18" t="str">
            <v>拉线金具-U型挂环,UL-10</v>
          </cell>
          <cell r="C18" t="str">
            <v>拉线金具-U型挂环-型号:UL-10</v>
          </cell>
          <cell r="D18" t="str">
            <v>付</v>
          </cell>
          <cell r="E18">
            <v>2850</v>
          </cell>
          <cell r="F18">
            <v>7.5</v>
          </cell>
        </row>
        <row r="19">
          <cell r="B19" t="str">
            <v>拉线金具-钢线卡子,JK-1</v>
          </cell>
          <cell r="C19" t="str">
            <v>拉线金具-钢线卡子-型号:JK-1</v>
          </cell>
          <cell r="D19" t="str">
            <v>只</v>
          </cell>
          <cell r="E19">
            <v>2560</v>
          </cell>
          <cell r="F19">
            <v>1.8</v>
          </cell>
        </row>
        <row r="20">
          <cell r="B20" t="str">
            <v>拉线金具-钢线卡子,JK-2</v>
          </cell>
          <cell r="C20" t="str">
            <v>拉线金具-钢线卡子-型号:JK-2</v>
          </cell>
          <cell r="D20" t="str">
            <v>只</v>
          </cell>
          <cell r="E20">
            <v>28330</v>
          </cell>
          <cell r="F20">
            <v>2.8</v>
          </cell>
        </row>
        <row r="21">
          <cell r="B21" t="str">
            <v>拉线金具-钢线卡子,JK-3</v>
          </cell>
          <cell r="C21" t="str">
            <v>拉线金具-钢线卡子-型号:JK-3</v>
          </cell>
          <cell r="D21" t="str">
            <v>只</v>
          </cell>
          <cell r="E21">
            <v>15620</v>
          </cell>
          <cell r="F21">
            <v>3.8</v>
          </cell>
        </row>
        <row r="22">
          <cell r="B22" t="str">
            <v>拉线金具-锲型线夹,NX-2</v>
          </cell>
          <cell r="C22" t="str">
            <v>拉线金具-锲型线夹-型号:NX-2</v>
          </cell>
          <cell r="D22" t="str">
            <v>付</v>
          </cell>
          <cell r="E22">
            <v>9405</v>
          </cell>
          <cell r="F22">
            <v>14</v>
          </cell>
        </row>
        <row r="23">
          <cell r="B23" t="str">
            <v>拉线金具-锲型线夹,NX-3</v>
          </cell>
          <cell r="C23" t="str">
            <v>拉线金具-锲型线夹-型号:NX-3</v>
          </cell>
          <cell r="D23" t="str">
            <v>付</v>
          </cell>
          <cell r="E23">
            <v>7205</v>
          </cell>
          <cell r="F23">
            <v>23</v>
          </cell>
        </row>
        <row r="24">
          <cell r="B24" t="str">
            <v>联结金具-U型挂环,U-7</v>
          </cell>
          <cell r="C24" t="str">
            <v>联结金具-U型挂环-型号:U-7</v>
          </cell>
          <cell r="D24" t="str">
            <v>只</v>
          </cell>
          <cell r="E24">
            <v>17160</v>
          </cell>
          <cell r="F24">
            <v>4</v>
          </cell>
        </row>
        <row r="25">
          <cell r="B25" t="str">
            <v>联结金具-U型挂环,U-7B</v>
          </cell>
          <cell r="C25" t="str">
            <v>联结金具-U型挂环-型号:U-7B</v>
          </cell>
          <cell r="D25" t="str">
            <v>只</v>
          </cell>
          <cell r="E25">
            <v>308</v>
          </cell>
          <cell r="F25">
            <v>5.8</v>
          </cell>
        </row>
        <row r="26">
          <cell r="B26" t="str">
            <v>联结金具-平行挂板,P-7</v>
          </cell>
          <cell r="C26" t="str">
            <v>联结金具-平行挂板-型号:P-7</v>
          </cell>
          <cell r="D26" t="str">
            <v>只</v>
          </cell>
          <cell r="E26">
            <v>6820</v>
          </cell>
          <cell r="F26">
            <v>5.6</v>
          </cell>
        </row>
        <row r="27">
          <cell r="B27" t="str">
            <v>联结金具-平行挂板,PS-7</v>
          </cell>
          <cell r="C27" t="str">
            <v>联结金具-平行挂板-型号:PS-7</v>
          </cell>
          <cell r="D27" t="str">
            <v>只</v>
          </cell>
          <cell r="E27">
            <v>9955</v>
          </cell>
          <cell r="F27">
            <v>4.6</v>
          </cell>
        </row>
        <row r="28">
          <cell r="B28" t="str">
            <v>联结金具-球头挂环,Q-7</v>
          </cell>
          <cell r="C28" t="str">
            <v>联结金具-球头挂环-型号:Q-7</v>
          </cell>
          <cell r="D28" t="str">
            <v>只</v>
          </cell>
          <cell r="E28">
            <v>23155</v>
          </cell>
          <cell r="F28">
            <v>2.3</v>
          </cell>
        </row>
        <row r="29">
          <cell r="B29" t="str">
            <v>联结金具-碗头挂板,W-7B</v>
          </cell>
          <cell r="C29" t="str">
            <v>联结金具-碗头挂板-型号:W-7B</v>
          </cell>
          <cell r="D29" t="str">
            <v>只</v>
          </cell>
          <cell r="E29">
            <v>6655</v>
          </cell>
          <cell r="F29">
            <v>6.5</v>
          </cell>
        </row>
        <row r="30">
          <cell r="B30" t="str">
            <v>联结金具-碗头挂板,WS-7</v>
          </cell>
          <cell r="C30" t="str">
            <v>联结金具-碗头挂板-型号:WS-7</v>
          </cell>
          <cell r="D30" t="str">
            <v>只</v>
          </cell>
          <cell r="E30">
            <v>17545</v>
          </cell>
          <cell r="F30">
            <v>7.5</v>
          </cell>
        </row>
        <row r="31">
          <cell r="B31" t="str">
            <v>联结金具-延长环,PH-10</v>
          </cell>
          <cell r="C31" t="str">
            <v>联结金具-延长环-型号:PH-10</v>
          </cell>
          <cell r="D31" t="str">
            <v>只</v>
          </cell>
          <cell r="E31">
            <v>4263</v>
          </cell>
          <cell r="F31">
            <v>4.4</v>
          </cell>
        </row>
        <row r="32">
          <cell r="B32" t="str">
            <v>联结金具-延长环,PH-7</v>
          </cell>
          <cell r="C32" t="str">
            <v>联结金具-延长环-型号:PH-7</v>
          </cell>
          <cell r="D32" t="str">
            <v>只</v>
          </cell>
          <cell r="E32">
            <v>4428</v>
          </cell>
          <cell r="F32">
            <v>3.3</v>
          </cell>
        </row>
        <row r="33">
          <cell r="B33" t="str">
            <v>联结金具-直角挂板,Z-7</v>
          </cell>
          <cell r="C33" t="str">
            <v>联结金具-直角挂板-型号:Z-7</v>
          </cell>
          <cell r="D33" t="str">
            <v>只</v>
          </cell>
          <cell r="E33">
            <v>25795</v>
          </cell>
          <cell r="F33">
            <v>5.5</v>
          </cell>
        </row>
        <row r="34">
          <cell r="B34" t="str">
            <v>耐张线夹-集束型,JNS-1A</v>
          </cell>
          <cell r="C34" t="str">
            <v>耐张线夹-集束型-型号:JNS-1A</v>
          </cell>
          <cell r="D34" t="str">
            <v>付</v>
          </cell>
          <cell r="E34">
            <v>28600</v>
          </cell>
          <cell r="F34">
            <v>6</v>
          </cell>
        </row>
        <row r="35">
          <cell r="B35" t="str">
            <v>耐张线夹-集束型,JNS-2A</v>
          </cell>
          <cell r="C35" t="str">
            <v>耐张线夹-集束型-型号:JNS-2A</v>
          </cell>
          <cell r="D35" t="str">
            <v>付</v>
          </cell>
          <cell r="E35">
            <v>2338</v>
          </cell>
          <cell r="F35">
            <v>10</v>
          </cell>
        </row>
        <row r="36">
          <cell r="B36" t="str">
            <v>耐张线夹-螺栓型,NLL-2</v>
          </cell>
          <cell r="C36" t="str">
            <v>耐张线夹-螺栓型-型号:NLL-2</v>
          </cell>
          <cell r="D36" t="str">
            <v>付</v>
          </cell>
          <cell r="E36">
            <v>1364</v>
          </cell>
          <cell r="F36">
            <v>19</v>
          </cell>
        </row>
        <row r="37">
          <cell r="B37" t="str">
            <v>耐张线夹-螺栓型,NLL-3</v>
          </cell>
          <cell r="C37" t="str">
            <v>耐张线夹-螺栓型-型号:NLL-3</v>
          </cell>
          <cell r="D37" t="str">
            <v>付</v>
          </cell>
          <cell r="E37">
            <v>1034</v>
          </cell>
          <cell r="F37">
            <v>27</v>
          </cell>
        </row>
        <row r="38">
          <cell r="B38" t="str">
            <v>耐张线夹-螺栓型,NLL-4</v>
          </cell>
          <cell r="C38" t="str">
            <v>耐张线夹-螺栓型-型号:NLL-4</v>
          </cell>
          <cell r="D38" t="str">
            <v>付</v>
          </cell>
          <cell r="E38">
            <v>512</v>
          </cell>
          <cell r="F38">
            <v>35</v>
          </cell>
        </row>
        <row r="39">
          <cell r="B39" t="str">
            <v>耐张线夹-楔型绝缘,NXL-2</v>
          </cell>
          <cell r="C39" t="str">
            <v>耐张线夹-楔型绝缘-型号:NXL-2</v>
          </cell>
          <cell r="D39" t="str">
            <v>付</v>
          </cell>
          <cell r="E39">
            <v>13860</v>
          </cell>
          <cell r="F39">
            <v>14</v>
          </cell>
        </row>
        <row r="40">
          <cell r="B40" t="str">
            <v>耐张线夹-楔型绝缘,NXL-3</v>
          </cell>
          <cell r="C40" t="str">
            <v>耐张线夹-楔型绝缘-型号:NXL-3</v>
          </cell>
          <cell r="D40" t="str">
            <v>付</v>
          </cell>
          <cell r="E40">
            <v>18810</v>
          </cell>
          <cell r="F40">
            <v>18</v>
          </cell>
        </row>
        <row r="41">
          <cell r="B41" t="str">
            <v>耐张线夹-楔型绝缘,NXL-4</v>
          </cell>
          <cell r="C41" t="str">
            <v>耐张线夹-楔型绝缘-型号:NXL-4</v>
          </cell>
          <cell r="D41" t="str">
            <v>付</v>
          </cell>
          <cell r="E41">
            <v>3383</v>
          </cell>
          <cell r="F41">
            <v>24.5</v>
          </cell>
        </row>
        <row r="42">
          <cell r="B42" t="str">
            <v>设备线夹-变压器线夹,M16</v>
          </cell>
          <cell r="C42" t="str">
            <v>设备线夹-变压器线夹-规格:M16</v>
          </cell>
          <cell r="D42" t="str">
            <v>付</v>
          </cell>
          <cell r="E42">
            <v>468</v>
          </cell>
          <cell r="F42">
            <v>23</v>
          </cell>
        </row>
        <row r="43">
          <cell r="B43" t="str">
            <v>设备线夹-变压器线夹,M20</v>
          </cell>
          <cell r="C43" t="str">
            <v>设备线夹-变压器线夹-规格:M20</v>
          </cell>
          <cell r="D43" t="str">
            <v>付</v>
          </cell>
          <cell r="E43">
            <v>616</v>
          </cell>
          <cell r="F43">
            <v>31</v>
          </cell>
        </row>
        <row r="44">
          <cell r="B44" t="str">
            <v>悬垂线夹-回转型,XGU-3</v>
          </cell>
          <cell r="C44" t="str">
            <v>悬垂线夹-回转型-型号:XGU-3</v>
          </cell>
          <cell r="D44" t="str">
            <v>付</v>
          </cell>
          <cell r="E44">
            <v>25</v>
          </cell>
          <cell r="F44">
            <v>17</v>
          </cell>
        </row>
        <row r="45">
          <cell r="B45" t="str">
            <v>悬垂线夹-绝缘导线悬挂线夹,XJG-3</v>
          </cell>
          <cell r="C45" t="str">
            <v>悬垂线夹-绝缘导线悬挂线夹-型号:XJG-3</v>
          </cell>
          <cell r="D45" t="str">
            <v>付</v>
          </cell>
          <cell r="E45">
            <v>88</v>
          </cell>
          <cell r="F45">
            <v>15</v>
          </cell>
        </row>
        <row r="46">
          <cell r="B46" t="str">
            <v>联结金具-球头挂环,QP-7</v>
          </cell>
          <cell r="C46" t="str">
            <v>联结金具-球头挂环-型号:QP-7</v>
          </cell>
          <cell r="D46" t="str">
            <v>只</v>
          </cell>
          <cell r="E46">
            <v>27101</v>
          </cell>
          <cell r="F46">
            <v>3</v>
          </cell>
        </row>
        <row r="47">
          <cell r="B47" t="str">
            <v>保护金具-铝包带,1mm×10mm</v>
          </cell>
          <cell r="C47" t="str">
            <v>保护金具-铝包带-规格:1mm×10mm</v>
          </cell>
          <cell r="D47" t="str">
            <v>米</v>
          </cell>
          <cell r="E47">
            <v>24031</v>
          </cell>
          <cell r="F47">
            <v>0.7</v>
          </cell>
        </row>
        <row r="48">
          <cell r="B48" t="str">
            <v>联结金具-球头挂环,QP-10</v>
          </cell>
          <cell r="C48" t="str">
            <v>联结金具-球头挂环-型号:QP-10</v>
          </cell>
          <cell r="D48" t="str">
            <v>只</v>
          </cell>
          <cell r="E48">
            <v>16919</v>
          </cell>
          <cell r="F48">
            <v>3.1</v>
          </cell>
        </row>
        <row r="49">
          <cell r="B49" t="str">
            <v>接续金具-异型并沟线夹,JBL-16-120</v>
          </cell>
          <cell r="C49" t="str">
            <v>接续金具-异型并沟线夹-型号:JBL-16-120</v>
          </cell>
          <cell r="D49" t="str">
            <v>付</v>
          </cell>
          <cell r="E49">
            <v>16824</v>
          </cell>
          <cell r="F49">
            <v>2.5</v>
          </cell>
        </row>
        <row r="50">
          <cell r="B50" t="str">
            <v>联结金具-碗头挂板,WS-10</v>
          </cell>
          <cell r="C50" t="str">
            <v>联结金具-碗头挂板-型号:WS-10</v>
          </cell>
          <cell r="D50" t="str">
            <v>只</v>
          </cell>
          <cell r="E50">
            <v>15334</v>
          </cell>
          <cell r="F50">
            <v>9.5</v>
          </cell>
        </row>
        <row r="51">
          <cell r="B51" t="str">
            <v>联结金具-直角挂板,Z-10</v>
          </cell>
          <cell r="C51" t="str">
            <v>联结金具-直角挂板-型号:Z-10</v>
          </cell>
          <cell r="D51" t="str">
            <v>只</v>
          </cell>
          <cell r="E51">
            <v>15300</v>
          </cell>
          <cell r="F51">
            <v>7.6</v>
          </cell>
        </row>
        <row r="52">
          <cell r="B52" t="str">
            <v>联结金具-平行挂板,PD-12</v>
          </cell>
          <cell r="C52" t="str">
            <v>联结金具-平行挂板-型号:PD-12</v>
          </cell>
          <cell r="D52" t="str">
            <v>只</v>
          </cell>
          <cell r="E52">
            <v>9878</v>
          </cell>
          <cell r="F52">
            <v>6.2</v>
          </cell>
        </row>
        <row r="53">
          <cell r="B53" t="str">
            <v>联结金具-U型挂环,U-21</v>
          </cell>
          <cell r="C53" t="str">
            <v>联结金具-U型挂环-型号:U-21</v>
          </cell>
          <cell r="D53" t="str">
            <v>只</v>
          </cell>
          <cell r="E53">
            <v>9535</v>
          </cell>
          <cell r="F53">
            <v>17</v>
          </cell>
        </row>
        <row r="54">
          <cell r="B54" t="str">
            <v>设备线夹-铜铝过渡设备线夹,SLG-4B</v>
          </cell>
          <cell r="C54" t="str">
            <v>设备线夹-铜铝过渡设备线夹-型号:SLG-4B</v>
          </cell>
          <cell r="D54" t="str">
            <v>付</v>
          </cell>
          <cell r="E54">
            <v>8574</v>
          </cell>
          <cell r="F54">
            <v>13.5</v>
          </cell>
        </row>
        <row r="55">
          <cell r="B55" t="str">
            <v>设备线夹-铜铝过渡设备线夹,SLG-3B</v>
          </cell>
          <cell r="C55" t="str">
            <v>设备线夹-铜铝过渡设备线夹-型号:SLG-3B</v>
          </cell>
          <cell r="D55" t="str">
            <v>付</v>
          </cell>
          <cell r="E55">
            <v>5176</v>
          </cell>
          <cell r="F55">
            <v>13.5</v>
          </cell>
        </row>
        <row r="56">
          <cell r="B56" t="str">
            <v>设备线夹-铜铝过渡设备线夹,SLG-2B</v>
          </cell>
          <cell r="C56" t="str">
            <v>设备线夹-铜铝过渡设备线夹-型号:SLG-2B</v>
          </cell>
          <cell r="D56" t="str">
            <v>付</v>
          </cell>
          <cell r="E56">
            <v>3523</v>
          </cell>
          <cell r="F56">
            <v>8.5</v>
          </cell>
        </row>
        <row r="57">
          <cell r="B57" t="str">
            <v>接续金具-并沟线夹,JB-3</v>
          </cell>
          <cell r="C57" t="str">
            <v>接续金具-并沟线夹-型号:JB-3</v>
          </cell>
          <cell r="D57" t="str">
            <v>付</v>
          </cell>
          <cell r="E57">
            <v>3189</v>
          </cell>
          <cell r="F57">
            <v>12.5</v>
          </cell>
        </row>
        <row r="58">
          <cell r="B58" t="str">
            <v>联结金具-平行挂板,PD-7</v>
          </cell>
          <cell r="C58" t="str">
            <v>联结金具-平行挂板-型号:PD-7</v>
          </cell>
          <cell r="D58" t="str">
            <v>只</v>
          </cell>
          <cell r="E58">
            <v>2388</v>
          </cell>
          <cell r="F58">
            <v>4.2</v>
          </cell>
        </row>
        <row r="59">
          <cell r="B59" t="str">
            <v>接续金具-并沟线夹,JB-4</v>
          </cell>
          <cell r="C59" t="str">
            <v>接续金具-并沟线夹-型号:JB-4</v>
          </cell>
          <cell r="D59" t="str">
            <v>付</v>
          </cell>
          <cell r="E59">
            <v>2198</v>
          </cell>
          <cell r="F59">
            <v>15</v>
          </cell>
        </row>
        <row r="60">
          <cell r="B60" t="str">
            <v>联结金具-U型挂环,U-10</v>
          </cell>
          <cell r="C60" t="str">
            <v>联结金具-U型挂环-型号:U-10</v>
          </cell>
          <cell r="D60" t="str">
            <v>只</v>
          </cell>
          <cell r="E60">
            <v>1788</v>
          </cell>
          <cell r="F60">
            <v>6</v>
          </cell>
        </row>
        <row r="61">
          <cell r="B61" t="str">
            <v>设备线夹-铜铝过渡设备线夹,SLG-2A</v>
          </cell>
          <cell r="C61" t="str">
            <v>设备线夹-铜铝过渡设备线夹-型号:SLG-2A</v>
          </cell>
          <cell r="D61" t="str">
            <v>付</v>
          </cell>
          <cell r="E61">
            <v>967</v>
          </cell>
          <cell r="F61">
            <v>9</v>
          </cell>
        </row>
        <row r="62">
          <cell r="B62" t="str">
            <v>耐张线夹-楔型绝缘,NXJ-240</v>
          </cell>
          <cell r="C62" t="str">
            <v>耐张线夹-楔型绝缘-型号:NXJ-240</v>
          </cell>
          <cell r="D62" t="str">
            <v>付</v>
          </cell>
          <cell r="E62">
            <v>529</v>
          </cell>
          <cell r="F62">
            <v>27</v>
          </cell>
        </row>
        <row r="63">
          <cell r="B63" t="str">
            <v>设备线夹-铜铝过渡设备线夹,SLG-3A</v>
          </cell>
          <cell r="C63" t="str">
            <v>设备线夹-铜铝过渡设备线夹-型号:SLG-3A</v>
          </cell>
          <cell r="D63" t="str">
            <v>付</v>
          </cell>
          <cell r="E63">
            <v>440</v>
          </cell>
          <cell r="F63">
            <v>13.5</v>
          </cell>
        </row>
        <row r="64">
          <cell r="B64" t="str">
            <v>耐张线夹-楔型绝缘,NXJ-120</v>
          </cell>
          <cell r="C64" t="str">
            <v>耐张线夹-楔型绝缘-型号:NXJ-120</v>
          </cell>
          <cell r="D64" t="str">
            <v>付</v>
          </cell>
          <cell r="E64">
            <v>381</v>
          </cell>
          <cell r="F64">
            <v>22</v>
          </cell>
        </row>
        <row r="65">
          <cell r="B65" t="str">
            <v>接续金具-钢芯钢铝绞线接续管,JT-120/20</v>
          </cell>
          <cell r="C65" t="str">
            <v>接续金具-钢芯钢铝绞线接续管-型号:JT-120/20</v>
          </cell>
          <cell r="D65" t="str">
            <v>付</v>
          </cell>
          <cell r="E65">
            <v>366</v>
          </cell>
          <cell r="F65">
            <v>25</v>
          </cell>
        </row>
        <row r="66">
          <cell r="B66" t="str">
            <v>联结金具-U型挂环,U-10B</v>
          </cell>
          <cell r="C66" t="str">
            <v>联结金具-U型挂环-型号:U-10B</v>
          </cell>
          <cell r="D66" t="str">
            <v>只</v>
          </cell>
          <cell r="E66">
            <v>300</v>
          </cell>
          <cell r="F66">
            <v>8.6</v>
          </cell>
        </row>
        <row r="67">
          <cell r="B67" t="str">
            <v>接续金具-钢芯钢铝绞线接续管,JT-240/30</v>
          </cell>
          <cell r="C67" t="str">
            <v>接续金具-钢芯钢铝绞线接续管-型号:JT-240/30</v>
          </cell>
          <cell r="D67" t="str">
            <v>付</v>
          </cell>
          <cell r="E67">
            <v>246</v>
          </cell>
          <cell r="F67">
            <v>24</v>
          </cell>
        </row>
        <row r="68">
          <cell r="B68" t="str">
            <v>联结金具-联板,L-1040</v>
          </cell>
          <cell r="C68" t="str">
            <v>联结金具-联板-型号:L-1040</v>
          </cell>
          <cell r="D68" t="str">
            <v>块</v>
          </cell>
          <cell r="E68">
            <v>160</v>
          </cell>
          <cell r="F68">
            <v>25</v>
          </cell>
        </row>
        <row r="69">
          <cell r="B69" t="str">
            <v>设备线夹-变压器线夹,M12</v>
          </cell>
          <cell r="C69" t="str">
            <v>设备线夹-变压器线夹-规格:M12</v>
          </cell>
          <cell r="D69" t="str">
            <v>付</v>
          </cell>
          <cell r="E69">
            <v>120</v>
          </cell>
          <cell r="F69">
            <v>20</v>
          </cell>
        </row>
        <row r="70">
          <cell r="B70" t="str">
            <v>悬垂线夹-回转型,XGU-4</v>
          </cell>
          <cell r="C70" t="str">
            <v>悬垂线夹-回转型-型号:XGU-4</v>
          </cell>
          <cell r="D70" t="str">
            <v>付</v>
          </cell>
          <cell r="E70">
            <v>3626</v>
          </cell>
          <cell r="F70">
            <v>26</v>
          </cell>
        </row>
        <row r="71">
          <cell r="B71" t="str">
            <v>保护金具-防振锤,FDZ-2</v>
          </cell>
          <cell r="C71" t="str">
            <v>保护金具-防振锤-型号:FDZ-2</v>
          </cell>
          <cell r="D71" t="str">
            <v>付</v>
          </cell>
          <cell r="E71">
            <v>3626</v>
          </cell>
          <cell r="F71">
            <v>28</v>
          </cell>
        </row>
        <row r="72">
          <cell r="B72" t="str">
            <v>接续金具-铜绞线C型线夹,JC-1</v>
          </cell>
          <cell r="C72" t="str">
            <v>接续金具-铜绞线C型线夹-型号:JC-1</v>
          </cell>
          <cell r="D72" t="str">
            <v>付</v>
          </cell>
          <cell r="E72">
            <v>3626</v>
          </cell>
          <cell r="F72">
            <v>7</v>
          </cell>
        </row>
        <row r="73">
          <cell r="B73" t="str">
            <v>联结金具-平行挂板,PD-10</v>
          </cell>
          <cell r="C73" t="str">
            <v>联结金具-平行挂板-型号:PD-10</v>
          </cell>
          <cell r="D73" t="str">
            <v>只</v>
          </cell>
          <cell r="E73">
            <v>3626</v>
          </cell>
          <cell r="F73">
            <v>5.2</v>
          </cell>
        </row>
        <row r="74">
          <cell r="B74" t="str">
            <v>设备线夹-变压器线夹,M14</v>
          </cell>
          <cell r="C74" t="str">
            <v>设备线夹-变压器线夹-规格:M14</v>
          </cell>
          <cell r="D74" t="str">
            <v>付</v>
          </cell>
          <cell r="E74">
            <v>3626</v>
          </cell>
          <cell r="F74">
            <v>20</v>
          </cell>
        </row>
        <row r="75">
          <cell r="B75" t="str">
            <v>接续金具-跳线线夹,JYT-150/20</v>
          </cell>
          <cell r="C75" t="str">
            <v>接续金具-跳线线夹-型号:JYT-150/20</v>
          </cell>
          <cell r="D75" t="str">
            <v>付</v>
          </cell>
          <cell r="E75">
            <v>3626</v>
          </cell>
          <cell r="F75">
            <v>14</v>
          </cell>
        </row>
        <row r="76">
          <cell r="B76" t="str">
            <v>设备线夹-压缩型设备线夹,SY-50A</v>
          </cell>
          <cell r="C76" t="str">
            <v>设备线夹-压缩型设备线夹-型号:SY-50A</v>
          </cell>
          <cell r="D76" t="str">
            <v>付</v>
          </cell>
          <cell r="E76">
            <v>3626</v>
          </cell>
          <cell r="F76">
            <v>6</v>
          </cell>
        </row>
        <row r="77">
          <cell r="B77" t="str">
            <v>联结金具-直角挂环,ZH-7</v>
          </cell>
          <cell r="C77" t="str">
            <v>联结金具-直角挂环-型号:ZH-7</v>
          </cell>
          <cell r="D77" t="str">
            <v>只</v>
          </cell>
          <cell r="E77">
            <v>3626</v>
          </cell>
          <cell r="F77">
            <v>6</v>
          </cell>
        </row>
        <row r="78">
          <cell r="B78" t="str">
            <v>设备线夹-变压器线夹,M18</v>
          </cell>
          <cell r="C78" t="str">
            <v>设备线夹-变压器线夹-规格:M18</v>
          </cell>
          <cell r="D78" t="str">
            <v>付</v>
          </cell>
          <cell r="E78">
            <v>3626</v>
          </cell>
          <cell r="F78">
            <v>23</v>
          </cell>
        </row>
        <row r="79">
          <cell r="B79" t="str">
            <v>接续金具-H型液压线夹,JH-3</v>
          </cell>
          <cell r="C79" t="str">
            <v>接续金具-H型液压线夹-型号:JH-3</v>
          </cell>
          <cell r="D79" t="str">
            <v>付</v>
          </cell>
          <cell r="E79">
            <v>370</v>
          </cell>
          <cell r="F79">
            <v>4.5</v>
          </cell>
        </row>
        <row r="80">
          <cell r="B80" t="str">
            <v>接续金具-H型液压线夹,JH-6</v>
          </cell>
          <cell r="C80" t="str">
            <v>接续金具-H型液压线夹-型号:JH-6</v>
          </cell>
          <cell r="D80" t="str">
            <v>付</v>
          </cell>
          <cell r="E80">
            <v>370</v>
          </cell>
          <cell r="F80">
            <v>7</v>
          </cell>
        </row>
        <row r="81">
          <cell r="B81" t="str">
            <v>接续金具-H型液压线夹,JH-4</v>
          </cell>
          <cell r="C81" t="str">
            <v>接续金具-H型液压线夹-型号:JH-4</v>
          </cell>
          <cell r="D81" t="str">
            <v>付</v>
          </cell>
          <cell r="E81">
            <v>370</v>
          </cell>
          <cell r="F81">
            <v>6</v>
          </cell>
        </row>
        <row r="82">
          <cell r="B82" t="str">
            <v>接续金具-H型液压线夹,JH-2</v>
          </cell>
          <cell r="C82" t="str">
            <v>接续金具-H型液压线夹-型号:JH-2</v>
          </cell>
          <cell r="D82" t="str">
            <v>付</v>
          </cell>
          <cell r="E82">
            <v>370</v>
          </cell>
          <cell r="F82">
            <v>4.5</v>
          </cell>
        </row>
        <row r="83">
          <cell r="B83" t="str">
            <v>接续金具-H型液压线夹,JH-1</v>
          </cell>
          <cell r="C83" t="str">
            <v>接续金具-H型液压线夹-型号:JH-1</v>
          </cell>
          <cell r="D83" t="str">
            <v>付</v>
          </cell>
          <cell r="E83">
            <v>370</v>
          </cell>
          <cell r="F83">
            <v>4</v>
          </cell>
        </row>
        <row r="84">
          <cell r="B84" t="str">
            <v>接续金具-H型液压线夹,JH-5</v>
          </cell>
          <cell r="C84" t="str">
            <v>接续金具-H型液压线夹-型号:JH-5</v>
          </cell>
          <cell r="D84" t="str">
            <v>付</v>
          </cell>
          <cell r="E84">
            <v>370</v>
          </cell>
          <cell r="F84">
            <v>6</v>
          </cell>
        </row>
        <row r="85">
          <cell r="B85" t="str">
            <v>联结金具-碗头挂板,W-7</v>
          </cell>
          <cell r="C85" t="str">
            <v>联结金具-碗头挂板-型号:W-7</v>
          </cell>
          <cell r="D85" t="str">
            <v>只</v>
          </cell>
          <cell r="E85">
            <v>3626</v>
          </cell>
          <cell r="F85">
            <v>5.5</v>
          </cell>
        </row>
        <row r="86">
          <cell r="B86" t="str">
            <v>耐张线夹-楔型绝缘,NXJG-1</v>
          </cell>
          <cell r="C86" t="str">
            <v>耐张线夹-楔型绝缘-型号:NXJG-1</v>
          </cell>
          <cell r="D86" t="str">
            <v>付</v>
          </cell>
          <cell r="E86">
            <v>3626</v>
          </cell>
          <cell r="F86">
            <v>12</v>
          </cell>
        </row>
        <row r="87">
          <cell r="B87" t="str">
            <v>耐张线夹-楔型绝缘,NXJG-3</v>
          </cell>
          <cell r="C87" t="str">
            <v>耐张线夹-楔型绝缘-型号:NXJG-3</v>
          </cell>
          <cell r="D87" t="str">
            <v>付</v>
          </cell>
          <cell r="E87">
            <v>3626</v>
          </cell>
          <cell r="F87">
            <v>20</v>
          </cell>
        </row>
        <row r="88">
          <cell r="B88" t="str">
            <v>悬垂线夹-回转型,XGU-2</v>
          </cell>
          <cell r="C88" t="str">
            <v>悬垂线夹-回转型-型号:XGU-2</v>
          </cell>
          <cell r="D88" t="str">
            <v>付</v>
          </cell>
          <cell r="E88">
            <v>3626</v>
          </cell>
          <cell r="F88">
            <v>17</v>
          </cell>
        </row>
        <row r="89">
          <cell r="B89" t="str">
            <v>拉线金具-UT型线夹,NUT-1</v>
          </cell>
          <cell r="C89" t="str">
            <v>拉线金具-UT型线夹-型号:NUT-1</v>
          </cell>
          <cell r="D89" t="str">
            <v>付</v>
          </cell>
          <cell r="E89">
            <v>3626</v>
          </cell>
          <cell r="F89">
            <v>13.5</v>
          </cell>
        </row>
        <row r="90">
          <cell r="B90" t="str">
            <v>联结金具-U型挂环,U-16</v>
          </cell>
          <cell r="C90" t="str">
            <v>联结金具-U型挂环-型号:U-16</v>
          </cell>
          <cell r="D90" t="str">
            <v>只</v>
          </cell>
          <cell r="E90">
            <v>3626</v>
          </cell>
          <cell r="F90">
            <v>12</v>
          </cell>
        </row>
        <row r="91">
          <cell r="B91" t="str">
            <v>联结金具-U型挂环,UJ-1880</v>
          </cell>
          <cell r="C91" t="str">
            <v>联结金具-U型挂环-型号:UJ-1880</v>
          </cell>
          <cell r="D91" t="str">
            <v>只</v>
          </cell>
          <cell r="E91">
            <v>3626</v>
          </cell>
          <cell r="F91">
            <v>11</v>
          </cell>
        </row>
        <row r="92">
          <cell r="B92" t="str">
            <v>保护金具-防振锤,FDZ-4</v>
          </cell>
          <cell r="C92" t="str">
            <v>保护金具-防振锤-型号:FDZ-4</v>
          </cell>
          <cell r="D92" t="str">
            <v>付</v>
          </cell>
          <cell r="E92">
            <v>3626</v>
          </cell>
          <cell r="F92">
            <v>46</v>
          </cell>
        </row>
        <row r="93">
          <cell r="B93" t="str">
            <v>接续金具-铜绞线C型线夹,JC-3</v>
          </cell>
          <cell r="C93" t="str">
            <v>接续金具-铜绞线C型线夹-型号:JC-3</v>
          </cell>
          <cell r="D93" t="str">
            <v>付</v>
          </cell>
          <cell r="E93">
            <v>3626</v>
          </cell>
          <cell r="F93">
            <v>9</v>
          </cell>
        </row>
        <row r="94">
          <cell r="B94" t="str">
            <v>联结金具-平行挂板,P-10</v>
          </cell>
          <cell r="C94" t="str">
            <v>联结金具-平行挂板-型号:P-10</v>
          </cell>
          <cell r="D94" t="str">
            <v>只</v>
          </cell>
          <cell r="E94">
            <v>3626</v>
          </cell>
          <cell r="F94">
            <v>8.6</v>
          </cell>
        </row>
        <row r="95">
          <cell r="B95" t="str">
            <v>拉线金具-U型挂环,UL-25</v>
          </cell>
          <cell r="C95" t="str">
            <v>拉线金具-U型挂环-型号:UL-25</v>
          </cell>
          <cell r="D95" t="str">
            <v>付</v>
          </cell>
          <cell r="E95">
            <v>3626</v>
          </cell>
          <cell r="F95">
            <v>27</v>
          </cell>
        </row>
        <row r="96">
          <cell r="B96" t="str">
            <v>耐张线夹-螺栓型,NLL-1</v>
          </cell>
          <cell r="C96" t="str">
            <v>耐张线夹-螺栓型-型号:NLL-1</v>
          </cell>
          <cell r="D96" t="str">
            <v>付</v>
          </cell>
          <cell r="E96">
            <v>3626</v>
          </cell>
          <cell r="F96">
            <v>15</v>
          </cell>
        </row>
        <row r="97">
          <cell r="B97" t="str">
            <v>耐张线夹-楔型绝缘,NXJG-4</v>
          </cell>
          <cell r="C97" t="str">
            <v>耐张线夹-楔型绝缘-型号:NXJG-4</v>
          </cell>
          <cell r="D97" t="str">
            <v>付</v>
          </cell>
          <cell r="E97">
            <v>3626</v>
          </cell>
          <cell r="F97">
            <v>27</v>
          </cell>
        </row>
        <row r="98">
          <cell r="B98" t="str">
            <v>拉线金具-U型挂环,UL-16</v>
          </cell>
          <cell r="C98" t="str">
            <v>拉线金具-U型挂环-型号:UL-16</v>
          </cell>
          <cell r="D98" t="str">
            <v>付</v>
          </cell>
          <cell r="E98">
            <v>3626</v>
          </cell>
          <cell r="F98">
            <v>14</v>
          </cell>
        </row>
        <row r="99">
          <cell r="B99" t="str">
            <v>接续金具-跳线线夹,JYT-240/30</v>
          </cell>
          <cell r="C99" t="str">
            <v>接续金具-跳线线夹-型号:JYT-240/30</v>
          </cell>
          <cell r="D99" t="str">
            <v>付</v>
          </cell>
          <cell r="E99">
            <v>3626</v>
          </cell>
          <cell r="F99">
            <v>22</v>
          </cell>
        </row>
        <row r="100">
          <cell r="B100" t="str">
            <v>T型线夹-T型线夹,TY-150/20</v>
          </cell>
          <cell r="C100" t="str">
            <v>T型线夹-T型线夹-型号:TY-150/20</v>
          </cell>
          <cell r="D100" t="str">
            <v>付</v>
          </cell>
          <cell r="E100">
            <v>3626</v>
          </cell>
          <cell r="F100">
            <v>20</v>
          </cell>
        </row>
        <row r="101">
          <cell r="B101" t="str">
            <v>联结金具-调整板,DB-10</v>
          </cell>
          <cell r="C101" t="str">
            <v>联结金具-调整板-型号:DB-10</v>
          </cell>
          <cell r="D101" t="str">
            <v>块</v>
          </cell>
          <cell r="E101">
            <v>3626</v>
          </cell>
          <cell r="F101">
            <v>16.5</v>
          </cell>
        </row>
        <row r="102">
          <cell r="B102" t="str">
            <v>拉线金具-锲型线夹,NX-1</v>
          </cell>
          <cell r="C102" t="str">
            <v>拉线金具-锲型线夹-型号:NX-1</v>
          </cell>
          <cell r="D102" t="str">
            <v>付</v>
          </cell>
          <cell r="E102">
            <v>3626</v>
          </cell>
          <cell r="F102">
            <v>8.2</v>
          </cell>
        </row>
        <row r="103">
          <cell r="B103" t="str">
            <v>耐张线夹-楔型绝缘,NXJG-2</v>
          </cell>
          <cell r="C103" t="str">
            <v>耐张线夹-楔型绝缘-型号:NXJG-2</v>
          </cell>
          <cell r="D103" t="str">
            <v>付</v>
          </cell>
          <cell r="E103">
            <v>3626</v>
          </cell>
          <cell r="F103">
            <v>15</v>
          </cell>
        </row>
        <row r="104">
          <cell r="B104" t="str">
            <v>接续金具-楔型并沟线夹,JXD-1</v>
          </cell>
          <cell r="C104" t="str">
            <v>接续金具-楔型并沟线夹-型号:JXD-1</v>
          </cell>
          <cell r="D104" t="str">
            <v>付</v>
          </cell>
          <cell r="E104">
            <v>3626</v>
          </cell>
          <cell r="F104">
            <v>7.5</v>
          </cell>
        </row>
        <row r="105">
          <cell r="B105" t="str">
            <v>联结金具-U型挂环,UB-10</v>
          </cell>
          <cell r="C105" t="str">
            <v>联结金具-U型挂环-型号:UB-10</v>
          </cell>
          <cell r="D105" t="str">
            <v>只</v>
          </cell>
          <cell r="E105">
            <v>3626</v>
          </cell>
          <cell r="F105">
            <v>8.6</v>
          </cell>
        </row>
        <row r="106">
          <cell r="B106" t="str">
            <v>联结金具-直角挂环,ZH-10</v>
          </cell>
          <cell r="C106" t="str">
            <v>联结金具-直角挂环-型号:ZH-10</v>
          </cell>
          <cell r="D106" t="str">
            <v>只</v>
          </cell>
          <cell r="E106">
            <v>3626</v>
          </cell>
          <cell r="F106">
            <v>7.5</v>
          </cell>
        </row>
        <row r="107">
          <cell r="B107" t="str">
            <v>联结金具-U型挂环,UB-7</v>
          </cell>
          <cell r="C107" t="str">
            <v>联结金具-U型挂环-型号:UB-7</v>
          </cell>
          <cell r="D107" t="str">
            <v>只</v>
          </cell>
          <cell r="E107">
            <v>3626</v>
          </cell>
          <cell r="F107">
            <v>5.8</v>
          </cell>
        </row>
        <row r="108">
          <cell r="B108" t="str">
            <v>T型线夹-T型线夹,TY-240/30</v>
          </cell>
          <cell r="C108" t="str">
            <v>T型线夹-T型线夹-型号:TY-240/30</v>
          </cell>
          <cell r="D108" t="str">
            <v>付</v>
          </cell>
          <cell r="E108">
            <v>3626</v>
          </cell>
          <cell r="F108">
            <v>22</v>
          </cell>
        </row>
        <row r="109">
          <cell r="B109" t="str">
            <v>接续金具-绝缘穿刺接地线夹,1kV,185mm2,95mm2</v>
          </cell>
          <cell r="C109" t="str">
            <v>接续金具-绝缘穿刺接地线夹-电压等级:1kV,主线截面积mm2:185mm2,支线截面积mm2:95mm2</v>
          </cell>
          <cell r="D109" t="str">
            <v>付</v>
          </cell>
          <cell r="E109">
            <v>2508</v>
          </cell>
          <cell r="F109">
            <v>11</v>
          </cell>
        </row>
        <row r="110">
          <cell r="B110" t="str">
            <v>接续金具-铜绞线C型线夹,JC-6</v>
          </cell>
          <cell r="C110" t="str">
            <v>接续金具-铜绞线C型线夹-型号:JC-6</v>
          </cell>
          <cell r="D110" t="str">
            <v>付</v>
          </cell>
          <cell r="E110">
            <v>4272</v>
          </cell>
          <cell r="F110">
            <v>16.5</v>
          </cell>
        </row>
        <row r="111">
          <cell r="B111" t="str">
            <v>接续金具-绝缘穿刺接地线夹,1kV,120mm2,120mm2</v>
          </cell>
          <cell r="C111" t="str">
            <v>接续金具-绝缘穿刺接地线夹-电压等级:1kV,主线截面积mm2:120mm2,支线截面积mm2:120mm2</v>
          </cell>
          <cell r="D111" t="str">
            <v>付</v>
          </cell>
          <cell r="E111">
            <v>5797</v>
          </cell>
          <cell r="F111">
            <v>11</v>
          </cell>
        </row>
        <row r="112">
          <cell r="B112" t="str">
            <v>耐张线夹-楔型绝缘,NXL-1</v>
          </cell>
          <cell r="C112" t="str">
            <v>耐张线夹-楔型绝缘-型号:NXL-1</v>
          </cell>
          <cell r="D112" t="str">
            <v>付</v>
          </cell>
          <cell r="E112">
            <v>8276</v>
          </cell>
          <cell r="F112">
            <v>12.5</v>
          </cell>
        </row>
        <row r="113">
          <cell r="B113" t="str">
            <v>接续金具-绝缘穿刺接地线夹,1kV,70mm2,70mm2</v>
          </cell>
          <cell r="C113" t="str">
            <v>接续金具-绝缘穿刺接地线夹-电压等级:1kV,主线截面积mm2:70mm2,支线截面积mm2:70mm2</v>
          </cell>
          <cell r="D113" t="str">
            <v>付</v>
          </cell>
          <cell r="E113">
            <v>10059</v>
          </cell>
          <cell r="F113">
            <v>8.5</v>
          </cell>
        </row>
        <row r="114">
          <cell r="B114" t="str">
            <v>接续金具-铜绞线C型线夹,JC-4</v>
          </cell>
          <cell r="C114" t="str">
            <v>接续金具-铜绞线C型线夹-型号:JC-4</v>
          </cell>
          <cell r="D114" t="str">
            <v>付</v>
          </cell>
          <cell r="E114">
            <v>10487</v>
          </cell>
          <cell r="F114">
            <v>9.5</v>
          </cell>
        </row>
        <row r="115">
          <cell r="B115" t="str">
            <v>接续金具-铜绞线C型线夹,JC-2</v>
          </cell>
          <cell r="C115" t="str">
            <v>接续金具-铜绞线C型线夹-型号:JC-2</v>
          </cell>
          <cell r="D115" t="str">
            <v>付</v>
          </cell>
          <cell r="E115">
            <v>22733</v>
          </cell>
          <cell r="F115">
            <v>8</v>
          </cell>
        </row>
        <row r="116">
          <cell r="B116" t="str">
            <v>接续金具-绝缘穿刺接地线夹,1kV,95mm2,95mm2</v>
          </cell>
          <cell r="C116" t="str">
            <v>接续金具-绝缘穿刺接地线夹-电压等级:1kV,主线截面积mm2:95mm2,支线截面积mm2:95mm2</v>
          </cell>
          <cell r="D116" t="str">
            <v>付</v>
          </cell>
          <cell r="E116">
            <v>55</v>
          </cell>
          <cell r="F116">
            <v>8.5</v>
          </cell>
        </row>
        <row r="117">
          <cell r="B117" t="str">
            <v>接续金具-绝缘穿刺接地线夹,1kV,50mm2,50mm2</v>
          </cell>
          <cell r="C117" t="str">
            <v>接续金具-绝缘穿刺接地线夹-电压等级:1kV,主线截面积mm2:50mm2,支线截面积mm2:50mm2</v>
          </cell>
          <cell r="D117" t="str">
            <v>付</v>
          </cell>
          <cell r="E117">
            <v>55</v>
          </cell>
          <cell r="F117">
            <v>8.5</v>
          </cell>
        </row>
        <row r="118">
          <cell r="B118" t="str">
            <v>接续金具-绝缘穿刺接地线夹,1kV,150mm2,150mm2</v>
          </cell>
          <cell r="C118" t="str">
            <v>接续金具-绝缘穿刺接地线夹-电压等级:1kV,主线截面积mm2:150mm2,支线截面积mm2:150mm2</v>
          </cell>
          <cell r="D118" t="str">
            <v>付</v>
          </cell>
          <cell r="E118">
            <v>385</v>
          </cell>
          <cell r="F118">
            <v>11</v>
          </cell>
        </row>
        <row r="119">
          <cell r="B119" t="str">
            <v>接续金具-绝缘穿刺接地线夹,1kV,240mm2,240mm2</v>
          </cell>
          <cell r="C119" t="str">
            <v>接续金具-绝缘穿刺接地线夹-电压等级:1kV,主线截面积mm2:240mm2,支线截面积mm2:240mm2</v>
          </cell>
          <cell r="D119" t="str">
            <v>付</v>
          </cell>
          <cell r="E119">
            <v>627</v>
          </cell>
          <cell r="F119">
            <v>11</v>
          </cell>
        </row>
        <row r="120">
          <cell r="B120" t="str">
            <v>接续金具-绝缘穿刺接地线夹,1kV,35mm2,35mm2</v>
          </cell>
          <cell r="C120" t="str">
            <v>接续金具-绝缘穿刺接地线夹-电压等级:1kV,主线截面积mm2:35mm2,支线截面积mm2:35mm2</v>
          </cell>
          <cell r="D120" t="str">
            <v>付</v>
          </cell>
          <cell r="E120">
            <v>3074</v>
          </cell>
          <cell r="F120">
            <v>8.5</v>
          </cell>
        </row>
        <row r="121">
          <cell r="B121" t="str">
            <v>耐张线夹-楔型绝缘,NXJ-1-185</v>
          </cell>
          <cell r="C121" t="str">
            <v>耐张线夹-楔型绝缘-型号:NXJ-1-185</v>
          </cell>
          <cell r="D121" t="str">
            <v>付</v>
          </cell>
          <cell r="E121">
            <v>40142</v>
          </cell>
          <cell r="F121">
            <v>26</v>
          </cell>
        </row>
        <row r="122">
          <cell r="B122" t="str">
            <v>接续金具-异型并沟线夹,JBL-50-240B</v>
          </cell>
          <cell r="C122" t="str">
            <v>接续金具-异型并沟线夹-型号:JBL-50-240B</v>
          </cell>
          <cell r="D122" t="str">
            <v>付</v>
          </cell>
          <cell r="E122">
            <v>39282</v>
          </cell>
          <cell r="F122">
            <v>5.5</v>
          </cell>
        </row>
        <row r="123">
          <cell r="B123" t="str">
            <v>耐张线夹-楔型绝缘,NXJ-1-120</v>
          </cell>
          <cell r="C123" t="str">
            <v>耐张线夹-楔型绝缘-型号:NXJ-1-120</v>
          </cell>
          <cell r="D123" t="str">
            <v>付</v>
          </cell>
          <cell r="E123">
            <v>34649</v>
          </cell>
          <cell r="F123">
            <v>20</v>
          </cell>
        </row>
        <row r="124">
          <cell r="B124" t="str">
            <v>接续金具-并沟线夹,JBB-1</v>
          </cell>
          <cell r="C124" t="str">
            <v>接续金具-并沟线夹-型号:JBB-1</v>
          </cell>
          <cell r="D124" t="str">
            <v>付</v>
          </cell>
          <cell r="E124">
            <v>26987</v>
          </cell>
          <cell r="F124">
            <v>5.8</v>
          </cell>
        </row>
        <row r="125">
          <cell r="B125" t="str">
            <v>接续金具-并沟线夹,JBL-16-120B</v>
          </cell>
          <cell r="C125" t="str">
            <v>接续金具-并沟线夹-型号:JBL-16-120B</v>
          </cell>
          <cell r="D125" t="str">
            <v>付</v>
          </cell>
          <cell r="E125">
            <v>25807</v>
          </cell>
          <cell r="F125">
            <v>4</v>
          </cell>
        </row>
        <row r="126">
          <cell r="B126" t="str">
            <v>拉线金具-U型挂环,UL-7</v>
          </cell>
          <cell r="C126" t="str">
            <v>拉线金具-U型挂环-型号:UL-7</v>
          </cell>
          <cell r="D126" t="str">
            <v>付</v>
          </cell>
          <cell r="E126">
            <v>20917</v>
          </cell>
          <cell r="F126">
            <v>4.9</v>
          </cell>
        </row>
        <row r="127">
          <cell r="B127" t="str">
            <v>接续金具-异型并沟线夹,JBT-16-120</v>
          </cell>
          <cell r="C127" t="str">
            <v>接续金具-异型并沟线夹-型号:JBT-16-120</v>
          </cell>
          <cell r="D127" t="str">
            <v>付</v>
          </cell>
          <cell r="E127">
            <v>16825</v>
          </cell>
          <cell r="F127">
            <v>13</v>
          </cell>
        </row>
        <row r="128">
          <cell r="B128" t="str">
            <v>耐张线夹-楔型绝缘,NXL-120/150</v>
          </cell>
          <cell r="C128" t="str">
            <v>耐张线夹-楔型绝缘-型号:NXL-120/150</v>
          </cell>
          <cell r="D128" t="str">
            <v>付</v>
          </cell>
          <cell r="E128">
            <v>16287</v>
          </cell>
          <cell r="F128">
            <v>18</v>
          </cell>
        </row>
        <row r="129">
          <cell r="B129" t="str">
            <v>耐张线夹-楔型绝缘,NXJ-10/240</v>
          </cell>
          <cell r="C129" t="str">
            <v>耐张线夹-楔型绝缘-型号:NXJ-10/240</v>
          </cell>
          <cell r="D129" t="str">
            <v>付</v>
          </cell>
          <cell r="E129">
            <v>8894</v>
          </cell>
          <cell r="F129">
            <v>26</v>
          </cell>
        </row>
        <row r="130">
          <cell r="B130" t="str">
            <v>接续金具-异型并沟线夹,JBL-50/240</v>
          </cell>
          <cell r="C130" t="str">
            <v>接续金具-异型并沟线夹-型号:JBL-50/240</v>
          </cell>
          <cell r="D130" t="str">
            <v>付</v>
          </cell>
          <cell r="E130">
            <v>7610</v>
          </cell>
          <cell r="F130">
            <v>3.6</v>
          </cell>
        </row>
        <row r="131">
          <cell r="B131" t="str">
            <v>耐张线夹-楔型绝缘,NXJ-150/10KV</v>
          </cell>
          <cell r="C131" t="str">
            <v>耐张线夹-楔型绝缘-型号:NXJ-150/10KV</v>
          </cell>
          <cell r="D131" t="str">
            <v>付</v>
          </cell>
          <cell r="E131">
            <v>5978</v>
          </cell>
          <cell r="F131">
            <v>20</v>
          </cell>
        </row>
        <row r="132">
          <cell r="B132" t="str">
            <v>耐张线夹-楔型绝缘,NXJ-1-70</v>
          </cell>
          <cell r="C132" t="str">
            <v>耐张线夹-楔型绝缘-型号:NXJ-1-70</v>
          </cell>
          <cell r="D132" t="str">
            <v>付</v>
          </cell>
          <cell r="E132">
            <v>5488</v>
          </cell>
          <cell r="F132">
            <v>12</v>
          </cell>
        </row>
        <row r="133">
          <cell r="B133" t="str">
            <v>接续金具-跳线线夹,JYT-185/25</v>
          </cell>
          <cell r="C133" t="str">
            <v>接续金具-跳线线夹-型号:JYT-185/25</v>
          </cell>
          <cell r="D133" t="str">
            <v>付</v>
          </cell>
          <cell r="E133">
            <v>5108</v>
          </cell>
          <cell r="F133">
            <v>17</v>
          </cell>
        </row>
        <row r="134">
          <cell r="B134" t="str">
            <v>接续金具-并沟线夹,JB-2</v>
          </cell>
          <cell r="C134" t="str">
            <v>接续金具-并沟线夹-型号:JB-2</v>
          </cell>
          <cell r="D134" t="str">
            <v>付</v>
          </cell>
          <cell r="E134">
            <v>4018</v>
          </cell>
          <cell r="F134">
            <v>5.8</v>
          </cell>
        </row>
        <row r="135">
          <cell r="B135" t="str">
            <v>耐张线夹-楔型绝缘,NXL-185</v>
          </cell>
          <cell r="C135" t="str">
            <v>耐张线夹-楔型绝缘-型号:NXL-185</v>
          </cell>
          <cell r="D135" t="str">
            <v>付</v>
          </cell>
          <cell r="E135">
            <v>3789</v>
          </cell>
          <cell r="F135">
            <v>24.5</v>
          </cell>
        </row>
        <row r="136">
          <cell r="B136" t="str">
            <v>接续金具-异型并沟线夹,JBTL-50/240</v>
          </cell>
          <cell r="C136" t="str">
            <v>接续金具-异型并沟线夹-型号:JBTL-50/240</v>
          </cell>
          <cell r="D136" t="str">
            <v>付</v>
          </cell>
          <cell r="E136">
            <v>3663</v>
          </cell>
          <cell r="F136">
            <v>20.412</v>
          </cell>
        </row>
        <row r="137">
          <cell r="B137" t="str">
            <v>接续金具-异型并沟线夹,JBL-50-240A</v>
          </cell>
          <cell r="C137" t="str">
            <v>接续金具-异型并沟线夹-型号:JBL-50-240A</v>
          </cell>
          <cell r="D137" t="str">
            <v>付</v>
          </cell>
          <cell r="E137">
            <v>3528</v>
          </cell>
          <cell r="F137">
            <v>3.6</v>
          </cell>
        </row>
        <row r="138">
          <cell r="B138" t="str">
            <v>设备线夹-跨径接护线夹,JKG-3</v>
          </cell>
          <cell r="C138" t="str">
            <v>设备线夹-跨径接护线夹-型号:JKG-3</v>
          </cell>
          <cell r="D138" t="str">
            <v>付</v>
          </cell>
          <cell r="E138">
            <v>3319</v>
          </cell>
          <cell r="F138">
            <v>6.5856</v>
          </cell>
        </row>
        <row r="139">
          <cell r="B139" t="str">
            <v>设备线夹-压缩型设备线夹,SY-300/25B</v>
          </cell>
          <cell r="C139" t="str">
            <v>设备线夹-压缩型设备线夹-型号:SY-300/25B</v>
          </cell>
          <cell r="D139" t="str">
            <v>付</v>
          </cell>
          <cell r="E139">
            <v>3112</v>
          </cell>
          <cell r="F139">
            <v>15</v>
          </cell>
        </row>
        <row r="140">
          <cell r="B140" t="str">
            <v>联结金具-碗头挂板,W-7A</v>
          </cell>
          <cell r="C140" t="str">
            <v>联结金具-碗头挂板-型号:W-7A</v>
          </cell>
          <cell r="D140" t="str">
            <v>只</v>
          </cell>
          <cell r="E140">
            <v>3039</v>
          </cell>
          <cell r="F140">
            <v>5.5</v>
          </cell>
        </row>
        <row r="141">
          <cell r="B141" t="str">
            <v>耐张线夹-楔型绝缘,NXL-185/240G</v>
          </cell>
          <cell r="C141" t="str">
            <v>耐张线夹-楔型绝缘-型号:NXL-185/240G</v>
          </cell>
          <cell r="D141" t="str">
            <v>付</v>
          </cell>
          <cell r="E141">
            <v>2807</v>
          </cell>
          <cell r="F141">
            <v>34.5744</v>
          </cell>
        </row>
        <row r="142">
          <cell r="B142" t="str">
            <v>耐张线夹-楔型绝缘,NXL-35/95</v>
          </cell>
          <cell r="C142" t="str">
            <v>耐张线夹-楔型绝缘-型号:NXL-35/95</v>
          </cell>
          <cell r="D142" t="str">
            <v>付</v>
          </cell>
          <cell r="E142">
            <v>2546</v>
          </cell>
          <cell r="F142">
            <v>39.5388</v>
          </cell>
        </row>
        <row r="143">
          <cell r="B143" t="str">
            <v>联结金具-U型挂环,UL-16</v>
          </cell>
          <cell r="C143" t="str">
            <v>联结金具-U型挂环-型号:UL-16</v>
          </cell>
          <cell r="D143" t="str">
            <v>只</v>
          </cell>
          <cell r="E143">
            <v>2444</v>
          </cell>
          <cell r="F143">
            <v>18</v>
          </cell>
        </row>
        <row r="144">
          <cell r="B144" t="str">
            <v>联结金具-直角挂板,ZS-7</v>
          </cell>
          <cell r="C144" t="str">
            <v>联结金具-直角挂板-型号:ZS-7</v>
          </cell>
          <cell r="D144" t="str">
            <v>只</v>
          </cell>
          <cell r="E144">
            <v>2444</v>
          </cell>
          <cell r="F144">
            <v>4.8</v>
          </cell>
        </row>
        <row r="145">
          <cell r="B145" t="str">
            <v>接续金具-异型并沟线夹,JBT-50-240</v>
          </cell>
          <cell r="C145" t="str">
            <v>接续金具-异型并沟线夹-型号:JBT-50-240</v>
          </cell>
          <cell r="D145" t="str">
            <v>付</v>
          </cell>
          <cell r="E145">
            <v>2322</v>
          </cell>
          <cell r="F145">
            <v>30</v>
          </cell>
        </row>
        <row r="146">
          <cell r="B146" t="str">
            <v>接续金具-并沟线夹,JBTL-43</v>
          </cell>
          <cell r="C146" t="str">
            <v>接续金具-并沟线夹-型号:JBTL-43</v>
          </cell>
          <cell r="D146" t="str">
            <v>付</v>
          </cell>
          <cell r="E146">
            <v>2174</v>
          </cell>
          <cell r="F146">
            <v>46.3428</v>
          </cell>
        </row>
        <row r="147">
          <cell r="B147" t="str">
            <v>设备线夹-铜铝过渡设备线夹,SYG-50/8A</v>
          </cell>
          <cell r="C147" t="str">
            <v>设备线夹-铜铝过渡设备线夹-型号:SYG-50/8A</v>
          </cell>
          <cell r="D147" t="str">
            <v>付</v>
          </cell>
          <cell r="E147">
            <v>1872</v>
          </cell>
          <cell r="F147">
            <v>7</v>
          </cell>
        </row>
        <row r="148">
          <cell r="B148" t="str">
            <v>接续金具-跳线线夹,JYT-120/20</v>
          </cell>
          <cell r="C148" t="str">
            <v>接续金具-跳线线夹-型号:JYT-120/20</v>
          </cell>
          <cell r="D148" t="str">
            <v>付</v>
          </cell>
          <cell r="E148">
            <v>1868</v>
          </cell>
          <cell r="F148">
            <v>11.5</v>
          </cell>
        </row>
        <row r="149">
          <cell r="B149" t="str">
            <v>T型线夹-T型线夹,TY-185/25</v>
          </cell>
          <cell r="C149" t="str">
            <v>T型线夹-T型线夹-型号:TY-185/25</v>
          </cell>
          <cell r="D149" t="str">
            <v>付</v>
          </cell>
          <cell r="E149">
            <v>1718</v>
          </cell>
          <cell r="F149">
            <v>21</v>
          </cell>
        </row>
        <row r="150">
          <cell r="B150" t="str">
            <v>接续金具-绝缘穿刺接地线夹,1kV,50mm2,240mm2</v>
          </cell>
          <cell r="C150" t="str">
            <v>接续金具-绝缘穿刺接地线夹-电压等级:1kV,主线截面积mm2:50mm2,支线截面积mm2:240mm2</v>
          </cell>
          <cell r="D150" t="str">
            <v>付</v>
          </cell>
          <cell r="E150">
            <v>1672</v>
          </cell>
          <cell r="F150">
            <v>8.5</v>
          </cell>
        </row>
        <row r="151">
          <cell r="B151" t="str">
            <v>设备线夹-压缩型设备线夹,SY-300/25A</v>
          </cell>
          <cell r="C151" t="str">
            <v>设备线夹-压缩型设备线夹-型号:SY-300/25A</v>
          </cell>
          <cell r="D151" t="str">
            <v>付</v>
          </cell>
          <cell r="E151">
            <v>1615</v>
          </cell>
          <cell r="F151">
            <v>15</v>
          </cell>
        </row>
        <row r="152">
          <cell r="B152" t="str">
            <v>联结金具-U型挂环,UL-21</v>
          </cell>
          <cell r="C152" t="str">
            <v>联结金具-U型挂环-型号:UL-21</v>
          </cell>
          <cell r="D152" t="str">
            <v>只</v>
          </cell>
          <cell r="E152">
            <v>1561</v>
          </cell>
          <cell r="F152">
            <v>20</v>
          </cell>
        </row>
        <row r="153">
          <cell r="B153" t="str">
            <v>接续金具-绝缘穿刺线夹,JBC10-5</v>
          </cell>
          <cell r="C153" t="str">
            <v>接续金具-绝缘穿刺线夹-型号:JBC10-5</v>
          </cell>
          <cell r="D153" t="str">
            <v>付</v>
          </cell>
          <cell r="E153">
            <v>1510</v>
          </cell>
          <cell r="F153">
            <v>16</v>
          </cell>
        </row>
        <row r="154">
          <cell r="B154" t="str">
            <v>T型线夹-T型线夹,TY-185</v>
          </cell>
          <cell r="C154" t="str">
            <v>T型线夹-T型线夹-型号:TY-185</v>
          </cell>
          <cell r="D154" t="str">
            <v>付</v>
          </cell>
          <cell r="E154">
            <v>1511</v>
          </cell>
          <cell r="F154">
            <v>21</v>
          </cell>
        </row>
        <row r="155">
          <cell r="B155" t="str">
            <v>接续金具-跳线线夹,JYT-50/8</v>
          </cell>
          <cell r="C155" t="str">
            <v>接续金具-跳线线夹-型号:JYT-50/8</v>
          </cell>
          <cell r="D155" t="str">
            <v>付</v>
          </cell>
          <cell r="E155">
            <v>1408</v>
          </cell>
          <cell r="F155">
            <v>5.6</v>
          </cell>
        </row>
        <row r="156">
          <cell r="B156" t="str">
            <v>设备线夹-铜铝过渡设备线夹,SYG-150/20B</v>
          </cell>
          <cell r="C156" t="str">
            <v>设备线夹-铜铝过渡设备线夹-型号:SYG-150/20B</v>
          </cell>
          <cell r="D156" t="str">
            <v>付</v>
          </cell>
          <cell r="E156">
            <v>1331</v>
          </cell>
          <cell r="F156">
            <v>13</v>
          </cell>
        </row>
        <row r="157">
          <cell r="B157" t="str">
            <v>设备线夹-铜铝过渡设备线夹,SYG-240/30A</v>
          </cell>
          <cell r="C157" t="str">
            <v>设备线夹-铜铝过渡设备线夹-型号:SYG-240/30A</v>
          </cell>
          <cell r="D157" t="str">
            <v>付</v>
          </cell>
          <cell r="E157">
            <v>1254</v>
          </cell>
          <cell r="F157">
            <v>15</v>
          </cell>
        </row>
        <row r="158">
          <cell r="B158" t="str">
            <v>接续金具-绝缘穿刺线夹,JYC-10-240/240</v>
          </cell>
          <cell r="C158" t="str">
            <v>接续金具-绝缘穿刺线夹-型号:JYC-10-240/240</v>
          </cell>
          <cell r="D158" t="str">
            <v>付</v>
          </cell>
          <cell r="E158">
            <v>1207</v>
          </cell>
          <cell r="F158">
            <v>20</v>
          </cell>
        </row>
        <row r="159">
          <cell r="B159" t="str">
            <v>T型线夹-T型线夹,TY-120</v>
          </cell>
          <cell r="C159" t="str">
            <v>T型线夹-T型线夹-型号:TY-120</v>
          </cell>
          <cell r="D159" t="str">
            <v>付</v>
          </cell>
          <cell r="E159">
            <v>1148</v>
          </cell>
          <cell r="F159">
            <v>16</v>
          </cell>
        </row>
        <row r="160">
          <cell r="B160" t="str">
            <v>接续金具-并沟线夹,JBTL-21</v>
          </cell>
          <cell r="C160" t="str">
            <v>接续金具-并沟线夹-型号:JBTL-21</v>
          </cell>
          <cell r="D160" t="str">
            <v>付</v>
          </cell>
          <cell r="E160">
            <v>1062</v>
          </cell>
          <cell r="F160">
            <v>32.886</v>
          </cell>
        </row>
        <row r="161">
          <cell r="B161" t="str">
            <v>耐张线夹-楔型绝缘,NXJ-120/10KV</v>
          </cell>
          <cell r="C161" t="str">
            <v>耐张线夹-楔型绝缘-型号:NXJ-120/10KV</v>
          </cell>
          <cell r="D161" t="str">
            <v>付</v>
          </cell>
          <cell r="E161">
            <v>985</v>
          </cell>
          <cell r="F161">
            <v>20</v>
          </cell>
        </row>
        <row r="162">
          <cell r="B162" t="str">
            <v>设备线夹-铜铝过渡设备线夹,SYG-240/30B</v>
          </cell>
          <cell r="C162" t="str">
            <v>设备线夹-铜铝过渡设备线夹-型号:SYG-240/30B</v>
          </cell>
          <cell r="D162" t="str">
            <v>付</v>
          </cell>
          <cell r="E162">
            <v>952</v>
          </cell>
          <cell r="F162">
            <v>15</v>
          </cell>
        </row>
        <row r="163">
          <cell r="B163" t="str">
            <v>T型线夹-T型线夹,TY-120/20</v>
          </cell>
          <cell r="C163" t="str">
            <v>T型线夹-T型线夹-型号:TY-120/20</v>
          </cell>
          <cell r="D163" t="str">
            <v>付</v>
          </cell>
          <cell r="E163">
            <v>934</v>
          </cell>
          <cell r="F163">
            <v>16</v>
          </cell>
        </row>
        <row r="164">
          <cell r="B164" t="str">
            <v>接续金具-异型并沟线夹,JBT-25-150</v>
          </cell>
          <cell r="C164" t="str">
            <v>接续金具-异型并沟线夹-型号:JBT-25-150</v>
          </cell>
          <cell r="D164" t="str">
            <v>付</v>
          </cell>
          <cell r="E164">
            <v>788</v>
          </cell>
          <cell r="F164">
            <v>30</v>
          </cell>
        </row>
        <row r="165">
          <cell r="B165" t="str">
            <v>T型线夹-T型线夹,TY-70</v>
          </cell>
          <cell r="C165" t="str">
            <v>T型线夹-T型线夹-型号:TY-70</v>
          </cell>
          <cell r="D165" t="str">
            <v>付</v>
          </cell>
          <cell r="E165">
            <v>782</v>
          </cell>
          <cell r="F165">
            <v>18</v>
          </cell>
        </row>
        <row r="166">
          <cell r="B166" t="str">
            <v>接续金具-跳线线夹,JYT-70/10</v>
          </cell>
          <cell r="C166" t="str">
            <v>接续金具-跳线线夹-型号:JYT-70/10</v>
          </cell>
          <cell r="D166" t="str">
            <v>付</v>
          </cell>
          <cell r="E166">
            <v>741</v>
          </cell>
          <cell r="F166">
            <v>10</v>
          </cell>
        </row>
        <row r="167">
          <cell r="B167" t="str">
            <v>接续金具-绝缘穿刺接地线夹,10kV,240mm2,240mm2</v>
          </cell>
          <cell r="C167" t="str">
            <v>接续金具-绝缘穿刺接地线夹-电压等级:10kV,主线截面积mm2:240mm2,支线截面积mm2:240mm2</v>
          </cell>
          <cell r="D167" t="str">
            <v>付</v>
          </cell>
          <cell r="E167">
            <v>739</v>
          </cell>
          <cell r="F167">
            <v>13</v>
          </cell>
        </row>
        <row r="168">
          <cell r="B168" t="str">
            <v>耐张线夹-螺栓型,NLL-5</v>
          </cell>
          <cell r="C168" t="str">
            <v>耐张线夹-螺栓型-型号:NLL-5</v>
          </cell>
          <cell r="D168" t="str">
            <v>付</v>
          </cell>
          <cell r="E168">
            <v>718</v>
          </cell>
          <cell r="F168">
            <v>65</v>
          </cell>
        </row>
        <row r="169">
          <cell r="B169" t="str">
            <v>接续金具-并沟线夹,JBL-3</v>
          </cell>
          <cell r="C169" t="str">
            <v>接续金具-并沟线夹-型号:JBL-3</v>
          </cell>
          <cell r="D169" t="str">
            <v>付</v>
          </cell>
          <cell r="E169">
            <v>692</v>
          </cell>
          <cell r="F169">
            <v>10.7352</v>
          </cell>
        </row>
        <row r="170">
          <cell r="B170" t="str">
            <v>设备线夹-变压器线夹,M22</v>
          </cell>
          <cell r="C170" t="str">
            <v>设备线夹-变压器线夹-规格:M22</v>
          </cell>
          <cell r="D170" t="str">
            <v>付</v>
          </cell>
          <cell r="E170">
            <v>646</v>
          </cell>
          <cell r="F170">
            <v>74.2392</v>
          </cell>
        </row>
        <row r="171">
          <cell r="B171" t="str">
            <v>接续金具-绝缘穿刺接地线夹,10kV,150mm2,150mm2</v>
          </cell>
          <cell r="C171" t="str">
            <v>接续金具-绝缘穿刺接地线夹-电压等级:10kV,主线截面积mm2:150mm2,支线截面积mm2:150mm2</v>
          </cell>
          <cell r="D171" t="str">
            <v>付</v>
          </cell>
          <cell r="E171">
            <v>556</v>
          </cell>
          <cell r="F171">
            <v>13</v>
          </cell>
        </row>
        <row r="172">
          <cell r="B172" t="str">
            <v>接续金具-异型并沟线夹,JBL-95/150</v>
          </cell>
          <cell r="C172" t="str">
            <v>接续金具-异型并沟线夹-型号:JBL-95/150</v>
          </cell>
          <cell r="D172" t="str">
            <v>付</v>
          </cell>
          <cell r="E172">
            <v>473</v>
          </cell>
          <cell r="F172">
            <v>3.6</v>
          </cell>
        </row>
        <row r="173">
          <cell r="B173" t="str">
            <v>接续金具-异型并沟线夹,JBL-240/50</v>
          </cell>
          <cell r="C173" t="str">
            <v>接续金具-异型并沟线夹-型号:JBL-240/50</v>
          </cell>
          <cell r="D173" t="str">
            <v>付</v>
          </cell>
          <cell r="E173">
            <v>428</v>
          </cell>
          <cell r="F173">
            <v>3.6</v>
          </cell>
        </row>
        <row r="174">
          <cell r="B174" t="str">
            <v>接续金具-并沟线夹,JBB-4</v>
          </cell>
          <cell r="C174" t="str">
            <v>接续金具-并沟线夹-型号:JBB-4</v>
          </cell>
          <cell r="D174" t="str">
            <v>付</v>
          </cell>
          <cell r="E174">
            <v>412</v>
          </cell>
          <cell r="F174">
            <v>12.6252</v>
          </cell>
        </row>
        <row r="175">
          <cell r="B175" t="str">
            <v>放电间隙,AC10kV,防雷放电间隙</v>
          </cell>
          <cell r="C175" t="str">
            <v>放电间隙-电压等级:AC10kV,类型:防雷放电间隙</v>
          </cell>
          <cell r="D175" t="str">
            <v>套</v>
          </cell>
          <cell r="E175">
            <v>405</v>
          </cell>
          <cell r="F175">
            <v>45.738</v>
          </cell>
        </row>
        <row r="176">
          <cell r="B176" t="str">
            <v>耐张线夹-楔型绝缘,NXJ-70/10KV</v>
          </cell>
          <cell r="C176" t="str">
            <v>耐张线夹-楔型绝缘-型号:NXJ-70/10KV</v>
          </cell>
          <cell r="D176" t="str">
            <v>付</v>
          </cell>
          <cell r="E176">
            <v>376</v>
          </cell>
          <cell r="F176">
            <v>12</v>
          </cell>
        </row>
        <row r="177">
          <cell r="B177" t="str">
            <v>接触金具-铜铝过渡板,MG-50×5</v>
          </cell>
          <cell r="C177" t="str">
            <v>接触金具-铜铝过渡板-型号:MG-50×5</v>
          </cell>
          <cell r="D177" t="str">
            <v>块</v>
          </cell>
          <cell r="E177">
            <v>350</v>
          </cell>
          <cell r="F177">
            <v>5.1072</v>
          </cell>
        </row>
        <row r="178">
          <cell r="B178" t="str">
            <v>接续金具-异型并沟线夹,JBL-35-240</v>
          </cell>
          <cell r="C178" t="str">
            <v>接续金具-异型并沟线夹-型号:JBL-35-240</v>
          </cell>
          <cell r="D178" t="str">
            <v>付</v>
          </cell>
          <cell r="E178">
            <v>295</v>
          </cell>
          <cell r="F178">
            <v>3.6</v>
          </cell>
        </row>
        <row r="179">
          <cell r="B179" t="str">
            <v>接续金具-并沟线夹,JBTL-33</v>
          </cell>
          <cell r="C179" t="str">
            <v>接续金具-并沟线夹-型号:JBTL-33</v>
          </cell>
          <cell r="D179" t="str">
            <v>付</v>
          </cell>
          <cell r="E179">
            <v>277</v>
          </cell>
          <cell r="F179">
            <v>43.848</v>
          </cell>
        </row>
        <row r="180">
          <cell r="B180" t="str">
            <v>接续金具-绝缘穿刺接地线夹,AC20kV,150mm2,240mm2</v>
          </cell>
          <cell r="C180" t="str">
            <v>接续金具-绝缘穿刺接地线夹-电压等级:AC20kV,主线截面积mm2:150mm2,支线截面积mm2:240mm2</v>
          </cell>
          <cell r="D180" t="str">
            <v>付</v>
          </cell>
          <cell r="E180">
            <v>271</v>
          </cell>
          <cell r="F180">
            <v>13</v>
          </cell>
        </row>
        <row r="181">
          <cell r="B181" t="str">
            <v>接续金具-异型并沟线夹,JBTL-95-120</v>
          </cell>
          <cell r="C181" t="str">
            <v>接续金具-异型并沟线夹-型号:JBTL-95-120</v>
          </cell>
          <cell r="D181" t="str">
            <v>付</v>
          </cell>
          <cell r="E181">
            <v>268</v>
          </cell>
          <cell r="F181">
            <v>14.9688</v>
          </cell>
        </row>
        <row r="182">
          <cell r="B182" t="str">
            <v>设备线夹-铜铝过渡设备线夹,SYG-150/20A</v>
          </cell>
          <cell r="C182" t="str">
            <v>设备线夹-铜铝过渡设备线夹-型号:SYG-150/20A</v>
          </cell>
          <cell r="D182" t="str">
            <v>付</v>
          </cell>
          <cell r="E182">
            <v>268</v>
          </cell>
          <cell r="F182">
            <v>13</v>
          </cell>
        </row>
        <row r="183">
          <cell r="B183" t="str">
            <v>设备线夹-跨径接护线夹,JKG-1</v>
          </cell>
          <cell r="C183" t="str">
            <v>设备线夹-跨径接护线夹-型号:JKG-1</v>
          </cell>
          <cell r="D183" t="str">
            <v>付</v>
          </cell>
          <cell r="E183">
            <v>233</v>
          </cell>
          <cell r="F183">
            <v>2.9316</v>
          </cell>
        </row>
        <row r="184">
          <cell r="B184" t="str">
            <v>接续金具-异型并沟线夹,LH31</v>
          </cell>
          <cell r="C184" t="str">
            <v>接续金具-异型并沟线夹-型号:LH31</v>
          </cell>
          <cell r="D184" t="str">
            <v>付</v>
          </cell>
          <cell r="E184">
            <v>220</v>
          </cell>
          <cell r="F184">
            <v>6</v>
          </cell>
        </row>
        <row r="185">
          <cell r="B185" t="str">
            <v>接续金具-并沟线夹,JBTL-41</v>
          </cell>
          <cell r="C185" t="str">
            <v>接续金具-并沟线夹-型号:JBTL-41</v>
          </cell>
          <cell r="D185" t="str">
            <v>付</v>
          </cell>
          <cell r="E185">
            <v>211</v>
          </cell>
          <cell r="F185">
            <v>54.2052</v>
          </cell>
        </row>
        <row r="186">
          <cell r="B186" t="str">
            <v>接续金具-并沟线夹,JB-1</v>
          </cell>
          <cell r="C186" t="str">
            <v>接续金具-并沟线夹-型号:JB-1</v>
          </cell>
          <cell r="D186" t="str">
            <v>付</v>
          </cell>
          <cell r="E186">
            <v>213</v>
          </cell>
          <cell r="F186">
            <v>3.3</v>
          </cell>
        </row>
        <row r="187">
          <cell r="B187" t="str">
            <v>设备线夹-铜铝过渡设备线夹,SYG-120/20A</v>
          </cell>
          <cell r="C187" t="str">
            <v>设备线夹-铜铝过渡设备线夹-型号:SYG-120/20A</v>
          </cell>
          <cell r="D187" t="str">
            <v>付</v>
          </cell>
          <cell r="E187">
            <v>189</v>
          </cell>
          <cell r="F187">
            <v>12</v>
          </cell>
        </row>
        <row r="188">
          <cell r="B188" t="str">
            <v>接续金具-并沟线夹,JBL-2</v>
          </cell>
          <cell r="C188" t="str">
            <v>接续金具-并沟线夹-型号:JBL-2</v>
          </cell>
          <cell r="D188" t="str">
            <v>付</v>
          </cell>
          <cell r="E188">
            <v>166</v>
          </cell>
          <cell r="F188">
            <v>5.0484</v>
          </cell>
        </row>
        <row r="189">
          <cell r="B189" t="str">
            <v>设备线夹-铜铝过渡设备线夹,SYG-300/25B</v>
          </cell>
          <cell r="C189" t="str">
            <v>设备线夹-铜铝过渡设备线夹-型号:SYG-300/25B</v>
          </cell>
          <cell r="D189" t="str">
            <v>付</v>
          </cell>
          <cell r="E189">
            <v>156</v>
          </cell>
          <cell r="F189">
            <v>25</v>
          </cell>
        </row>
        <row r="190">
          <cell r="B190" t="str">
            <v>设备线夹-铜铝过渡设备线夹,SYG-120/20B</v>
          </cell>
          <cell r="C190" t="str">
            <v>设备线夹-铜铝过渡设备线夹-型号:SYG-120/20B</v>
          </cell>
          <cell r="D190" t="str">
            <v>付</v>
          </cell>
          <cell r="E190">
            <v>147</v>
          </cell>
          <cell r="F190">
            <v>12</v>
          </cell>
        </row>
        <row r="191">
          <cell r="B191" t="str">
            <v>设备线夹-压缩型设备线夹,SY-240/30A</v>
          </cell>
          <cell r="C191" t="str">
            <v>设备线夹-压缩型设备线夹-型号:SY-240/30A</v>
          </cell>
          <cell r="D191" t="str">
            <v>付</v>
          </cell>
          <cell r="E191">
            <v>134</v>
          </cell>
          <cell r="F191">
            <v>10</v>
          </cell>
        </row>
        <row r="192">
          <cell r="B192" t="str">
            <v>耐张线夹-楔型绝缘,NXJ-1-50</v>
          </cell>
          <cell r="C192" t="str">
            <v>耐张线夹-楔型绝缘-型号:NXJ-1-50</v>
          </cell>
          <cell r="D192" t="str">
            <v>付</v>
          </cell>
          <cell r="E192">
            <v>117</v>
          </cell>
          <cell r="F192">
            <v>12</v>
          </cell>
        </row>
        <row r="193">
          <cell r="B193" t="str">
            <v>接续金具-铝绞线接续管,JY-185LY</v>
          </cell>
          <cell r="C193" t="str">
            <v>接续金具-铝绞线接续管-型号:JY-185LY</v>
          </cell>
          <cell r="D193" t="str">
            <v>付</v>
          </cell>
          <cell r="E193">
            <v>116</v>
          </cell>
          <cell r="F193">
            <v>17.2368</v>
          </cell>
        </row>
        <row r="194">
          <cell r="B194" t="str">
            <v>接续金具-异型并沟线夹,JBTL-25-150</v>
          </cell>
          <cell r="C194" t="str">
            <v>接续金具-异型并沟线夹-型号:JBTL-25-150</v>
          </cell>
          <cell r="D194" t="str">
            <v>付</v>
          </cell>
          <cell r="E194">
            <v>112</v>
          </cell>
          <cell r="F194">
            <v>20.412</v>
          </cell>
        </row>
        <row r="195">
          <cell r="B195" t="str">
            <v>母线金具-软母线间隔棒,MRJ-1440N-400</v>
          </cell>
          <cell r="C195" t="str">
            <v>母线金具-软母线间隔棒-型号:MRJ-1440N-400</v>
          </cell>
          <cell r="D195" t="str">
            <v>付</v>
          </cell>
          <cell r="E195">
            <v>103</v>
          </cell>
          <cell r="F195">
            <v>45.738</v>
          </cell>
        </row>
        <row r="196">
          <cell r="B196" t="str">
            <v>T型线夹-T型线夹,TY-150</v>
          </cell>
          <cell r="C196" t="str">
            <v>T型线夹-T型线夹-型号:TY-150</v>
          </cell>
          <cell r="D196" t="str">
            <v>付</v>
          </cell>
          <cell r="E196">
            <v>98</v>
          </cell>
          <cell r="F196">
            <v>19</v>
          </cell>
        </row>
        <row r="197">
          <cell r="B197" t="str">
            <v>设备线夹-铜铝过渡设备线夹,SYG-300/25A</v>
          </cell>
          <cell r="C197" t="str">
            <v>设备线夹-铜铝过渡设备线夹-型号:SYG-300/25A</v>
          </cell>
          <cell r="D197" t="str">
            <v>付</v>
          </cell>
          <cell r="E197">
            <v>95</v>
          </cell>
          <cell r="F197">
            <v>25</v>
          </cell>
        </row>
        <row r="198">
          <cell r="B198" t="str">
            <v>耐张线夹-楔型绝缘,NXJ-1-35</v>
          </cell>
          <cell r="C198" t="str">
            <v>耐张线夹-楔型绝缘-型号:NXJ-1-35</v>
          </cell>
          <cell r="D198" t="str">
            <v>付</v>
          </cell>
          <cell r="E198">
            <v>89</v>
          </cell>
          <cell r="F198">
            <v>12</v>
          </cell>
        </row>
        <row r="199">
          <cell r="B199" t="str">
            <v>接续金具-并沟线夹,JBT-11</v>
          </cell>
          <cell r="C199" t="str">
            <v>接续金具-并沟线夹-型号:JBT-11</v>
          </cell>
          <cell r="D199" t="str">
            <v>付</v>
          </cell>
          <cell r="E199">
            <v>67</v>
          </cell>
          <cell r="F199">
            <v>15.7248</v>
          </cell>
        </row>
        <row r="200">
          <cell r="B200" t="str">
            <v>母线金具-软母线间隔棒,MRJ-1440N-200</v>
          </cell>
          <cell r="C200" t="str">
            <v>母线金具-软母线间隔棒-型号:MRJ-1440N-200</v>
          </cell>
          <cell r="D200" t="str">
            <v>付</v>
          </cell>
          <cell r="E200">
            <v>64</v>
          </cell>
          <cell r="F200">
            <v>37.422</v>
          </cell>
        </row>
        <row r="201">
          <cell r="B201" t="str">
            <v>接触金具-铜铝过渡板,MG-125×10</v>
          </cell>
          <cell r="C201" t="str">
            <v>接触金具-铜铝过渡板-型号:MG-125×10</v>
          </cell>
          <cell r="D201" t="str">
            <v>块</v>
          </cell>
          <cell r="E201">
            <v>58</v>
          </cell>
          <cell r="F201">
            <v>45.36</v>
          </cell>
        </row>
        <row r="202">
          <cell r="B202" t="str">
            <v>设备线夹-大截面导线设备线夹,SY-1440B1</v>
          </cell>
          <cell r="C202" t="str">
            <v>设备线夹-大截面导线设备线夹-型号:SY-1440B1</v>
          </cell>
          <cell r="D202" t="str">
            <v>付</v>
          </cell>
          <cell r="E202">
            <v>55</v>
          </cell>
          <cell r="F202">
            <v>124.8912</v>
          </cell>
        </row>
        <row r="203">
          <cell r="B203" t="str">
            <v>接续金具-异型并沟线夹,JBT-60-120</v>
          </cell>
          <cell r="C203" t="str">
            <v>接续金具-异型并沟线夹-型号:JBT-60-120</v>
          </cell>
          <cell r="D203" t="str">
            <v>付</v>
          </cell>
          <cell r="E203">
            <v>52</v>
          </cell>
          <cell r="F203">
            <v>19.4292</v>
          </cell>
        </row>
        <row r="204">
          <cell r="B204" t="str">
            <v>耐张线夹-液压型,NY-300/25.1</v>
          </cell>
          <cell r="C204" t="str">
            <v>耐张线夹-液压型-型号:NY-300/25.1</v>
          </cell>
          <cell r="D204" t="str">
            <v>付</v>
          </cell>
          <cell r="E204">
            <v>50</v>
          </cell>
          <cell r="F204">
            <v>55</v>
          </cell>
        </row>
        <row r="205">
          <cell r="B205" t="str">
            <v>设备线夹-压缩型设备线夹,SY-185/25B</v>
          </cell>
          <cell r="C205" t="str">
            <v>设备线夹-压缩型设备线夹-型号:SY-185/25B</v>
          </cell>
          <cell r="D205" t="str">
            <v>付</v>
          </cell>
          <cell r="E205">
            <v>48</v>
          </cell>
          <cell r="F205">
            <v>10</v>
          </cell>
        </row>
        <row r="206">
          <cell r="B206" t="str">
            <v>接续金具-绝缘穿刺线夹,JYC-70/70</v>
          </cell>
          <cell r="C206" t="str">
            <v>接续金具-绝缘穿刺线夹-型号:JYC-70/70</v>
          </cell>
          <cell r="D206" t="str">
            <v>付</v>
          </cell>
          <cell r="E206">
            <v>48</v>
          </cell>
          <cell r="F206">
            <v>18</v>
          </cell>
        </row>
        <row r="207">
          <cell r="B207" t="str">
            <v>设备线夹-压缩型设备线夹,SY-300/25C</v>
          </cell>
          <cell r="C207" t="str">
            <v>设备线夹-压缩型设备线夹-型号:SY-300/25C</v>
          </cell>
          <cell r="D207" t="str">
            <v>付</v>
          </cell>
          <cell r="E207">
            <v>48</v>
          </cell>
          <cell r="F207">
            <v>15</v>
          </cell>
        </row>
        <row r="208">
          <cell r="B208" t="str">
            <v>设备线夹-铜铝接线夹,JTL-300A</v>
          </cell>
          <cell r="C208" t="str">
            <v>设备线夹-铜铝接线夹-型号:JTL-300A</v>
          </cell>
          <cell r="D208" t="str">
            <v>付</v>
          </cell>
          <cell r="E208">
            <v>46</v>
          </cell>
          <cell r="F208">
            <v>4</v>
          </cell>
        </row>
        <row r="209">
          <cell r="B209" t="str">
            <v>接续金具-铝绞线接续管,JY-120LY</v>
          </cell>
          <cell r="C209" t="str">
            <v>接续金具-铝绞线接续管-型号:JY-120LY</v>
          </cell>
          <cell r="D209" t="str">
            <v>付</v>
          </cell>
          <cell r="E209">
            <v>45</v>
          </cell>
          <cell r="F209">
            <v>10.9536</v>
          </cell>
        </row>
        <row r="210">
          <cell r="B210" t="str">
            <v>耐张线夹-液压型,NY-240/30.1</v>
          </cell>
          <cell r="C210" t="str">
            <v>耐张线夹-液压型-型号:NY-240/30.1</v>
          </cell>
          <cell r="D210" t="str">
            <v>付</v>
          </cell>
          <cell r="E210">
            <v>43</v>
          </cell>
          <cell r="F210">
            <v>45</v>
          </cell>
        </row>
        <row r="211">
          <cell r="B211" t="str">
            <v>设备线夹-双导线设备线夹,SSY-630/55A-200(a×b)</v>
          </cell>
          <cell r="C211" t="str">
            <v>设备线夹-双导线设备线夹-型号:SSY-630/55A-200(a×b)</v>
          </cell>
          <cell r="D211" t="str">
            <v>付</v>
          </cell>
          <cell r="E211">
            <v>43</v>
          </cell>
          <cell r="F211">
            <v>136.9872</v>
          </cell>
        </row>
        <row r="212">
          <cell r="B212" t="str">
            <v>设备线夹-压缩型设备线夹,SY-240/30C</v>
          </cell>
          <cell r="C212" t="str">
            <v>设备线夹-压缩型设备线夹-型号:SY-240/30C</v>
          </cell>
          <cell r="D212" t="str">
            <v>付</v>
          </cell>
          <cell r="E212">
            <v>41</v>
          </cell>
          <cell r="F212">
            <v>11</v>
          </cell>
        </row>
        <row r="213">
          <cell r="B213" t="str">
            <v>耐张线夹-液压型,NY-400/35.1</v>
          </cell>
          <cell r="C213" t="str">
            <v>耐张线夹-液压型-型号:NY-400/35.1</v>
          </cell>
          <cell r="D213" t="str">
            <v>付</v>
          </cell>
          <cell r="E213">
            <v>41</v>
          </cell>
          <cell r="F213">
            <v>75</v>
          </cell>
        </row>
        <row r="214">
          <cell r="B214" t="str">
            <v>接续金具-异型并沟线夹,JBTL-120-400</v>
          </cell>
          <cell r="C214" t="str">
            <v>接续金具-异型并沟线夹-型号:JBTL-120-400</v>
          </cell>
          <cell r="D214" t="str">
            <v>付</v>
          </cell>
          <cell r="E214">
            <v>40</v>
          </cell>
          <cell r="F214">
            <v>64.26</v>
          </cell>
        </row>
        <row r="215">
          <cell r="B215" t="str">
            <v>接续金具-钢芯钢铝绞线接续管,JYD-300/25</v>
          </cell>
          <cell r="C215" t="str">
            <v>接续金具-钢芯钢铝绞线接续管-型号:JYD-300/25</v>
          </cell>
          <cell r="D215" t="str">
            <v>付</v>
          </cell>
          <cell r="E215">
            <v>38</v>
          </cell>
          <cell r="F215">
            <v>26</v>
          </cell>
        </row>
        <row r="216">
          <cell r="B216" t="str">
            <v>设备线夹-双导线设备线夹,SSY-1440NA/200</v>
          </cell>
          <cell r="C216" t="str">
            <v>设备线夹-双导线设备线夹-型号:SSY-1440NA/200</v>
          </cell>
          <cell r="D216" t="str">
            <v>付</v>
          </cell>
          <cell r="E216">
            <v>37</v>
          </cell>
          <cell r="F216">
            <v>242.7516</v>
          </cell>
        </row>
        <row r="217">
          <cell r="B217" t="str">
            <v>接续金具-并沟线夹,JB-5</v>
          </cell>
          <cell r="C217" t="str">
            <v>接续金具-并沟线夹-型号:JB-5</v>
          </cell>
          <cell r="D217" t="str">
            <v>付</v>
          </cell>
          <cell r="E217">
            <v>35</v>
          </cell>
          <cell r="F217">
            <v>42</v>
          </cell>
        </row>
        <row r="218">
          <cell r="B218" t="str">
            <v>接续金具-绝缘穿刺线夹,JYC-10-150/150</v>
          </cell>
          <cell r="C218" t="str">
            <v>接续金具-绝缘穿刺线夹-型号:JYC-10-150/150</v>
          </cell>
          <cell r="D218" t="str">
            <v>付</v>
          </cell>
          <cell r="E218">
            <v>35</v>
          </cell>
          <cell r="F218">
            <v>20</v>
          </cell>
        </row>
        <row r="219">
          <cell r="B219" t="str">
            <v>设备线夹-跨径接护线夹,JKG-2</v>
          </cell>
          <cell r="C219" t="str">
            <v>设备线夹-跨径接护线夹-型号:JKG-2</v>
          </cell>
          <cell r="D219" t="str">
            <v>付</v>
          </cell>
          <cell r="E219">
            <v>35</v>
          </cell>
          <cell r="F219">
            <v>7.2996</v>
          </cell>
        </row>
        <row r="220">
          <cell r="B220" t="str">
            <v>设备线夹-耐热导线设备线夹,SY-1440NA</v>
          </cell>
          <cell r="C220" t="str">
            <v>设备线夹-耐热导线设备线夹-型号:SY-1440NA</v>
          </cell>
          <cell r="D220" t="str">
            <v>付</v>
          </cell>
          <cell r="E220">
            <v>32</v>
          </cell>
          <cell r="F220">
            <v>124.8912</v>
          </cell>
        </row>
        <row r="221">
          <cell r="B221" t="str">
            <v>接续金具-并沟线夹,JB-6</v>
          </cell>
          <cell r="C221" t="str">
            <v>接续金具-并沟线夹-型号:JB-6</v>
          </cell>
          <cell r="D221" t="str">
            <v>付</v>
          </cell>
          <cell r="E221">
            <v>27</v>
          </cell>
          <cell r="F221">
            <v>55</v>
          </cell>
        </row>
        <row r="222">
          <cell r="B222" t="str">
            <v>设备线夹-压缩型设备线夹,SY-240/30B</v>
          </cell>
          <cell r="C222" t="str">
            <v>设备线夹-压缩型设备线夹-型号:SY-240/30B</v>
          </cell>
          <cell r="D222" t="str">
            <v>付</v>
          </cell>
          <cell r="E222">
            <v>28</v>
          </cell>
          <cell r="F222">
            <v>10</v>
          </cell>
        </row>
        <row r="223">
          <cell r="B223" t="str">
            <v>T型线夹-T型线夹,TY-400/35</v>
          </cell>
          <cell r="C223" t="str">
            <v>T型线夹-T型线夹-型号:TY-400/35</v>
          </cell>
          <cell r="D223" t="str">
            <v>付</v>
          </cell>
          <cell r="E223">
            <v>27</v>
          </cell>
          <cell r="F223">
            <v>43</v>
          </cell>
        </row>
        <row r="224">
          <cell r="B224" t="str">
            <v>T型线夹-T型线夹,TY2-300</v>
          </cell>
          <cell r="C224" t="str">
            <v>T型线夹-T型线夹-型号:TY2-300</v>
          </cell>
          <cell r="D224" t="str">
            <v>付</v>
          </cell>
          <cell r="E224">
            <v>26</v>
          </cell>
          <cell r="F224">
            <v>19.5804</v>
          </cell>
        </row>
        <row r="225">
          <cell r="B225" t="str">
            <v>接续金具-绝缘穿刺接地线夹,AC20kV,240mm2,95mm2</v>
          </cell>
          <cell r="C225" t="str">
            <v>接续金具-绝缘穿刺接地线夹-电压等级:AC20kV,主线截面积mm2:240mm2,支线截面积mm2:95mm2</v>
          </cell>
          <cell r="D225" t="str">
            <v>付</v>
          </cell>
          <cell r="E225">
            <v>26</v>
          </cell>
          <cell r="F225">
            <v>28</v>
          </cell>
        </row>
        <row r="226">
          <cell r="B226" t="str">
            <v>设备线夹-双导线设备线夹,SSY-1440NB/200</v>
          </cell>
          <cell r="C226" t="str">
            <v>设备线夹-双导线设备线夹-型号:SSY-1440NB/200</v>
          </cell>
          <cell r="D226" t="str">
            <v>付</v>
          </cell>
          <cell r="E226">
            <v>24</v>
          </cell>
          <cell r="F226">
            <v>242.7516</v>
          </cell>
        </row>
        <row r="227">
          <cell r="B227" t="str">
            <v>设备线夹-压缩型设备线夹,SY-630/55A</v>
          </cell>
          <cell r="C227" t="str">
            <v>设备线夹-压缩型设备线夹-型号:SY-630/55A</v>
          </cell>
          <cell r="D227" t="str">
            <v>付</v>
          </cell>
          <cell r="E227">
            <v>23</v>
          </cell>
          <cell r="F227">
            <v>70</v>
          </cell>
        </row>
        <row r="228">
          <cell r="B228" t="str">
            <v>设备线夹-压缩型设备线夹,SY-400/35A</v>
          </cell>
          <cell r="C228" t="str">
            <v>设备线夹-压缩型设备线夹-型号:SY-400/35A</v>
          </cell>
          <cell r="D228" t="str">
            <v>付</v>
          </cell>
          <cell r="E228">
            <v>20</v>
          </cell>
          <cell r="F228">
            <v>19</v>
          </cell>
        </row>
        <row r="229">
          <cell r="B229" t="str">
            <v>设备线夹-双导线设备线夹,SSYG-300/40C-200(a×b)</v>
          </cell>
          <cell r="C229" t="str">
            <v>设备线夹-双导线设备线夹-型号:SSYG-300/40C-200(a×b)</v>
          </cell>
          <cell r="D229" t="str">
            <v>付</v>
          </cell>
          <cell r="E229">
            <v>19</v>
          </cell>
          <cell r="F229">
            <v>55.3392</v>
          </cell>
        </row>
        <row r="230">
          <cell r="B230" t="str">
            <v>接续金具-并沟线夹,JBG-4</v>
          </cell>
          <cell r="C230" t="str">
            <v>接续金具-并沟线夹-型号:JBG-4</v>
          </cell>
          <cell r="D230" t="str">
            <v>付</v>
          </cell>
          <cell r="E230">
            <v>19</v>
          </cell>
          <cell r="F230">
            <v>11.6424</v>
          </cell>
        </row>
        <row r="231">
          <cell r="B231" t="str">
            <v>耐张线夹-液压型,NY-630/55</v>
          </cell>
          <cell r="C231" t="str">
            <v>耐张线夹-液压型-型号:NY-630/55</v>
          </cell>
          <cell r="D231" t="str">
            <v>付</v>
          </cell>
          <cell r="E231">
            <v>19</v>
          </cell>
          <cell r="F231">
            <v>170</v>
          </cell>
        </row>
        <row r="232">
          <cell r="B232" t="str">
            <v>接触金具-母线伸缩节,MST-125×10</v>
          </cell>
          <cell r="C232" t="str">
            <v>接触金具-母线伸缩节-型号:MST-125×10</v>
          </cell>
          <cell r="D232" t="str">
            <v>付</v>
          </cell>
          <cell r="E232">
            <v>15</v>
          </cell>
          <cell r="F232">
            <v>338.688</v>
          </cell>
        </row>
        <row r="233">
          <cell r="B233" t="str">
            <v>接触金具-母线伸缩节,MST-125×12.5</v>
          </cell>
          <cell r="C233" t="str">
            <v>接触金具-母线伸缩节-型号:MST-125×12.5</v>
          </cell>
          <cell r="D233" t="str">
            <v>付</v>
          </cell>
          <cell r="E233">
            <v>13</v>
          </cell>
          <cell r="F233">
            <v>418.7484</v>
          </cell>
        </row>
        <row r="234">
          <cell r="B234" t="str">
            <v>设备线夹-压缩型设备线夹,SY-120/20B</v>
          </cell>
          <cell r="C234" t="str">
            <v>设备线夹-压缩型设备线夹-型号:SY-120/20B</v>
          </cell>
          <cell r="D234" t="str">
            <v>付</v>
          </cell>
          <cell r="E234">
            <v>13</v>
          </cell>
          <cell r="F234">
            <v>7</v>
          </cell>
        </row>
        <row r="235">
          <cell r="B235" t="str">
            <v>T型线夹-双导线T型线夹,TYS-2×300/200</v>
          </cell>
          <cell r="C235" t="str">
            <v>T型线夹-双导线T型线夹-型号:TYS-2×300/200</v>
          </cell>
          <cell r="D235" t="str">
            <v>付</v>
          </cell>
          <cell r="E235">
            <v>12</v>
          </cell>
          <cell r="F235">
            <v>88</v>
          </cell>
        </row>
        <row r="236">
          <cell r="B236" t="str">
            <v>接续金具-补修管,JX-400/35H</v>
          </cell>
          <cell r="C236" t="str">
            <v>接续金具-补修管-型号:JX-400/35H</v>
          </cell>
          <cell r="D236" t="str">
            <v>付</v>
          </cell>
          <cell r="E236">
            <v>9</v>
          </cell>
          <cell r="F236">
            <v>52.542</v>
          </cell>
        </row>
        <row r="237">
          <cell r="B237" t="str">
            <v>接续金具-补修管,JX-300</v>
          </cell>
          <cell r="C237" t="str">
            <v>接续金具-补修管-型号:JX-300</v>
          </cell>
          <cell r="D237" t="str">
            <v>付</v>
          </cell>
          <cell r="E237">
            <v>9</v>
          </cell>
          <cell r="F237">
            <v>11.5668</v>
          </cell>
        </row>
        <row r="238">
          <cell r="B238" t="str">
            <v>设备线夹-压缩型设备线夹,SY-400/35C</v>
          </cell>
          <cell r="C238" t="str">
            <v>设备线夹-压缩型设备线夹-型号:SY-400/35C</v>
          </cell>
          <cell r="D238" t="str">
            <v>付</v>
          </cell>
          <cell r="E238">
            <v>12</v>
          </cell>
          <cell r="F238">
            <v>19</v>
          </cell>
        </row>
        <row r="239">
          <cell r="B239" t="str">
            <v>接触金具-铜铝过渡板,MG-63×8</v>
          </cell>
          <cell r="C239" t="str">
            <v>接触金具-铜铝过渡板-型号:MG-63×8</v>
          </cell>
          <cell r="D239" t="str">
            <v>块</v>
          </cell>
          <cell r="E239">
            <v>13</v>
          </cell>
          <cell r="F239">
            <v>10.4328</v>
          </cell>
        </row>
        <row r="240">
          <cell r="B240" t="str">
            <v>接续金具-钢芯钢铝绞线接续管,JYD-400/35</v>
          </cell>
          <cell r="C240" t="str">
            <v>接续金具-钢芯钢铝绞线接续管-型号:JYD-400/35</v>
          </cell>
          <cell r="D240" t="str">
            <v>付</v>
          </cell>
          <cell r="E240">
            <v>11</v>
          </cell>
          <cell r="F240">
            <v>33</v>
          </cell>
        </row>
        <row r="241">
          <cell r="B241" t="str">
            <v>设备线夹-双导线设备线夹,SSY-300/25A-120(a×b)</v>
          </cell>
          <cell r="C241" t="str">
            <v>设备线夹-双导线设备线夹-型号:SSY-300/25A-120(a×b)</v>
          </cell>
          <cell r="D241" t="str">
            <v>付</v>
          </cell>
          <cell r="E241">
            <v>10</v>
          </cell>
          <cell r="F241">
            <v>36.2124</v>
          </cell>
        </row>
        <row r="242">
          <cell r="B242" t="str">
            <v>设备线夹-双导线设备线夹,SSY-300/25B-120(a×b)</v>
          </cell>
          <cell r="C242" t="str">
            <v>设备线夹-双导线设备线夹-型号:SSY-300/25B-120(a×b)</v>
          </cell>
          <cell r="D242" t="str">
            <v>付</v>
          </cell>
          <cell r="E242">
            <v>9</v>
          </cell>
          <cell r="F242">
            <v>36.2124</v>
          </cell>
        </row>
        <row r="243">
          <cell r="B243" t="str">
            <v>T型线夹-双导线T型线夹,TYS-2×300/120</v>
          </cell>
          <cell r="C243" t="str">
            <v>T型线夹-双导线T型线夹-型号:TYS-2×300/120</v>
          </cell>
          <cell r="D243" t="str">
            <v>付</v>
          </cell>
          <cell r="E243">
            <v>10</v>
          </cell>
          <cell r="F243">
            <v>88</v>
          </cell>
        </row>
        <row r="244">
          <cell r="B244" t="str">
            <v>接续金具-补修管,JX-300/25</v>
          </cell>
          <cell r="C244" t="str">
            <v>接续金具-补修管-型号:JX-300/25</v>
          </cell>
          <cell r="D244" t="str">
            <v>付</v>
          </cell>
          <cell r="E244">
            <v>10</v>
          </cell>
          <cell r="F244">
            <v>11.5668</v>
          </cell>
        </row>
        <row r="245">
          <cell r="B245" t="str">
            <v>保护金具-间隔棒,FJZ-250/34</v>
          </cell>
          <cell r="C245" t="str">
            <v>保护金具-间隔棒-型号:FJZ-250/34</v>
          </cell>
          <cell r="D245" t="str">
            <v>支</v>
          </cell>
          <cell r="E245">
            <v>8</v>
          </cell>
          <cell r="F245">
            <v>88</v>
          </cell>
        </row>
        <row r="246">
          <cell r="B246" t="str">
            <v>保护金具-间隔棒,FJZ-240/24</v>
          </cell>
          <cell r="C246" t="str">
            <v>保护金具-间隔棒-型号:FJZ-240/24</v>
          </cell>
          <cell r="D246" t="str">
            <v>支</v>
          </cell>
          <cell r="E246">
            <v>10</v>
          </cell>
          <cell r="F246">
            <v>68</v>
          </cell>
        </row>
        <row r="247">
          <cell r="B247" t="str">
            <v>设备线夹-双导线设备线夹,SSY-400/35A-120(a×b)</v>
          </cell>
          <cell r="C247" t="str">
            <v>设备线夹-双导线设备线夹-型号:SSY-400/35A-120(a×b)</v>
          </cell>
          <cell r="D247" t="str">
            <v>付</v>
          </cell>
          <cell r="E247">
            <v>9</v>
          </cell>
          <cell r="F247">
            <v>44.226</v>
          </cell>
        </row>
        <row r="248">
          <cell r="B248" t="str">
            <v>母线金具-管母线接头,MJ-150/134N</v>
          </cell>
          <cell r="C248" t="str">
            <v>母线金具-管母线接头-型号:MJ-150/134N</v>
          </cell>
          <cell r="D248" t="str">
            <v>只</v>
          </cell>
          <cell r="E248">
            <v>9</v>
          </cell>
          <cell r="F248">
            <v>99.792</v>
          </cell>
        </row>
        <row r="249">
          <cell r="B249" t="str">
            <v>母线金具-管母线Ｔ型线夹,MGT-170</v>
          </cell>
          <cell r="C249" t="str">
            <v>母线金具-管母线Ｔ型线夹-型号:MGT-170</v>
          </cell>
          <cell r="D249" t="str">
            <v>付</v>
          </cell>
          <cell r="E249">
            <v>8</v>
          </cell>
          <cell r="F249">
            <v>172.8972</v>
          </cell>
        </row>
        <row r="250">
          <cell r="B250" t="str">
            <v>悬垂线夹-防磨、提包式,XGH-4</v>
          </cell>
          <cell r="C250" t="str">
            <v>悬垂线夹-防磨、提包式-型号:XGH-4</v>
          </cell>
          <cell r="D250" t="str">
            <v>付</v>
          </cell>
          <cell r="E250">
            <v>6</v>
          </cell>
          <cell r="F250">
            <v>42</v>
          </cell>
        </row>
        <row r="251">
          <cell r="B251" t="str">
            <v>悬垂线夹-防磨、提包式,XGH-5</v>
          </cell>
          <cell r="C251" t="str">
            <v>悬垂线夹-防磨、提包式-型号:XGH-5</v>
          </cell>
          <cell r="D251" t="str">
            <v>付</v>
          </cell>
          <cell r="E251">
            <v>6</v>
          </cell>
          <cell r="F251">
            <v>55</v>
          </cell>
        </row>
        <row r="252">
          <cell r="B252" t="str">
            <v>悬垂线夹-防磨、提包式,XGH-6</v>
          </cell>
          <cell r="C252" t="str">
            <v>悬垂线夹-防磨、提包式-型号:XGH-6</v>
          </cell>
          <cell r="D252" t="str">
            <v>付</v>
          </cell>
          <cell r="E252">
            <v>6</v>
          </cell>
          <cell r="F252">
            <v>130.3344</v>
          </cell>
        </row>
        <row r="253">
          <cell r="B253" t="str">
            <v>母线金具-管母线封端盖,MGF-150/134Z</v>
          </cell>
          <cell r="C253" t="str">
            <v>母线金具-管母线封端盖-型号:MGF-150/134Z</v>
          </cell>
          <cell r="D253" t="str">
            <v>只</v>
          </cell>
          <cell r="E253">
            <v>4</v>
          </cell>
          <cell r="F253">
            <v>57.456</v>
          </cell>
        </row>
        <row r="254">
          <cell r="B254" t="str">
            <v>设备线夹-铜铝过渡设备线夹,SYG-240/30C</v>
          </cell>
          <cell r="C254" t="str">
            <v>设备线夹-铜铝过渡设备线夹-型号:SYG-240/30C</v>
          </cell>
          <cell r="D254" t="str">
            <v>付</v>
          </cell>
          <cell r="E254">
            <v>8</v>
          </cell>
          <cell r="F254">
            <v>15</v>
          </cell>
        </row>
        <row r="255">
          <cell r="B255" t="str">
            <v>设备线夹-压缩型设备线夹,SY-185/25C</v>
          </cell>
          <cell r="C255" t="str">
            <v>设备线夹-压缩型设备线夹-型号:SY-185/25C</v>
          </cell>
          <cell r="D255" t="str">
            <v>付</v>
          </cell>
          <cell r="E255">
            <v>6</v>
          </cell>
          <cell r="F255">
            <v>10</v>
          </cell>
        </row>
        <row r="256">
          <cell r="B256" t="str">
            <v>设备线夹-铜铝过渡设备线夹,SYG-300/25C</v>
          </cell>
          <cell r="C256" t="str">
            <v>设备线夹-铜铝过渡设备线夹-型号:SYG-300/25C</v>
          </cell>
          <cell r="D256" t="str">
            <v>付</v>
          </cell>
          <cell r="E256">
            <v>5</v>
          </cell>
          <cell r="F256">
            <v>25</v>
          </cell>
        </row>
        <row r="257">
          <cell r="B257" t="str">
            <v>设备线夹-双导线设备线夹,SSY-630/55C-200(a×b)</v>
          </cell>
          <cell r="C257" t="str">
            <v>设备线夹-双导线设备线夹-型号:SSY-630/55C-200(a×b)</v>
          </cell>
          <cell r="D257" t="str">
            <v>付</v>
          </cell>
          <cell r="E257">
            <v>5</v>
          </cell>
          <cell r="F257">
            <v>136.9872</v>
          </cell>
        </row>
        <row r="258">
          <cell r="B258" t="str">
            <v>接触金具-母线伸缩节,MST-100×10</v>
          </cell>
          <cell r="C258" t="str">
            <v>接触金具-母线伸缩节-型号:MST-100×10</v>
          </cell>
          <cell r="D258" t="str">
            <v>付</v>
          </cell>
          <cell r="E258">
            <v>5</v>
          </cell>
          <cell r="F258">
            <v>245.9268</v>
          </cell>
        </row>
        <row r="259">
          <cell r="B259" t="str">
            <v>设备线夹-双导线设备线夹,SSYG-300/25A-120(a×b)</v>
          </cell>
          <cell r="C259" t="str">
            <v>设备线夹-双导线设备线夹-型号:SSYG-300/25A-120(a×b)</v>
          </cell>
          <cell r="D259" t="str">
            <v>付</v>
          </cell>
          <cell r="E259">
            <v>3</v>
          </cell>
          <cell r="F259">
            <v>51.9372</v>
          </cell>
        </row>
        <row r="260">
          <cell r="B260" t="str">
            <v>耐张线夹-液压型,NY-240/30B</v>
          </cell>
          <cell r="C260" t="str">
            <v>耐张线夹-液压型-型号:NY-240/30B</v>
          </cell>
          <cell r="D260" t="str">
            <v>付</v>
          </cell>
          <cell r="E260">
            <v>2</v>
          </cell>
          <cell r="F260">
            <v>45</v>
          </cell>
        </row>
        <row r="261">
          <cell r="B261" t="str">
            <v>母线金具-管型母线固定金具,MGG1-170</v>
          </cell>
          <cell r="C261" t="str">
            <v>母线金具-管型母线固定金具-型号:MGG1-170</v>
          </cell>
          <cell r="D261" t="str">
            <v>付</v>
          </cell>
          <cell r="E261">
            <v>4</v>
          </cell>
          <cell r="F261">
            <v>227.7072</v>
          </cell>
        </row>
        <row r="262">
          <cell r="B262" t="str">
            <v>T型线夹-T型线夹,TL-300</v>
          </cell>
          <cell r="C262" t="str">
            <v>T型线夹-T型线夹-型号:TL-300</v>
          </cell>
          <cell r="D262" t="str">
            <v>付</v>
          </cell>
          <cell r="E262">
            <v>4</v>
          </cell>
          <cell r="F262">
            <v>34.5492</v>
          </cell>
        </row>
        <row r="263">
          <cell r="B263" t="str">
            <v>接触金具-铜铝过渡板,MG-100×10</v>
          </cell>
          <cell r="C263" t="str">
            <v>接触金具-铜铝过渡板-型号:MG-100×10</v>
          </cell>
          <cell r="D263" t="str">
            <v>块</v>
          </cell>
          <cell r="E263">
            <v>4</v>
          </cell>
          <cell r="F263">
            <v>28.5012</v>
          </cell>
        </row>
        <row r="264">
          <cell r="B264" t="str">
            <v>T型线夹-T型线夹,TY-630/55</v>
          </cell>
          <cell r="C264" t="str">
            <v>T型线夹-T型线夹-型号:TY-630/55</v>
          </cell>
          <cell r="D264" t="str">
            <v>付</v>
          </cell>
          <cell r="E264">
            <v>4</v>
          </cell>
          <cell r="F264">
            <v>85</v>
          </cell>
        </row>
        <row r="265">
          <cell r="B265" t="str">
            <v>耐张线夹-液压型,NY-300/25.1B</v>
          </cell>
          <cell r="C265" t="str">
            <v>耐张线夹-液压型-型号:NY-300/25.1B</v>
          </cell>
          <cell r="D265" t="str">
            <v>付</v>
          </cell>
          <cell r="E265">
            <v>4</v>
          </cell>
          <cell r="F265">
            <v>55</v>
          </cell>
        </row>
        <row r="266">
          <cell r="B266" t="str">
            <v>设备线夹-双导线设备线夹,SSY-400/35A-200(a×b)</v>
          </cell>
          <cell r="C266" t="str">
            <v>设备线夹-双导线设备线夹-型号:SSY-400/35A-200(a×b)</v>
          </cell>
          <cell r="D266" t="str">
            <v>付</v>
          </cell>
          <cell r="E266">
            <v>5</v>
          </cell>
          <cell r="F266">
            <v>50.274</v>
          </cell>
        </row>
        <row r="267">
          <cell r="B267" t="str">
            <v>设备线夹-压缩型设备线夹,SY-1440NA</v>
          </cell>
          <cell r="C267" t="str">
            <v>设备线夹-压缩型设备线夹-型号:SY-1440NA</v>
          </cell>
          <cell r="D267" t="str">
            <v>付</v>
          </cell>
          <cell r="E267">
            <v>5</v>
          </cell>
          <cell r="F267">
            <v>150</v>
          </cell>
        </row>
        <row r="268">
          <cell r="B268" t="str">
            <v>耐张线夹-液压型,NY-400/35.1B</v>
          </cell>
          <cell r="C268" t="str">
            <v>耐张线夹-液压型-型号:NY-400/35.1B</v>
          </cell>
          <cell r="D268" t="str">
            <v>付</v>
          </cell>
          <cell r="E268">
            <v>4</v>
          </cell>
          <cell r="F268">
            <v>75</v>
          </cell>
        </row>
        <row r="269">
          <cell r="B269" t="str">
            <v>设备线夹-压缩型设备线夹,SY-400/35B</v>
          </cell>
          <cell r="C269" t="str">
            <v>设备线夹-压缩型设备线夹-型号:SY-400/35B</v>
          </cell>
          <cell r="D269" t="str">
            <v>付</v>
          </cell>
          <cell r="E269">
            <v>4</v>
          </cell>
          <cell r="F269">
            <v>19</v>
          </cell>
        </row>
        <row r="270">
          <cell r="B270" t="str">
            <v>设备线夹-压缩型设备线夹,SY-500/45C</v>
          </cell>
          <cell r="C270" t="str">
            <v>设备线夹-压缩型设备线夹-型号:SY-500/45C</v>
          </cell>
          <cell r="D270" t="str">
            <v>付</v>
          </cell>
          <cell r="E270">
            <v>4</v>
          </cell>
          <cell r="F270">
            <v>45</v>
          </cell>
        </row>
        <row r="271">
          <cell r="B271" t="str">
            <v>T型线夹-T型线夹,TLY-300/300</v>
          </cell>
          <cell r="C271" t="str">
            <v>T型线夹-T型线夹-型号:TLY-300/300</v>
          </cell>
          <cell r="D271" t="str">
            <v>付</v>
          </cell>
          <cell r="E271">
            <v>3</v>
          </cell>
          <cell r="F271">
            <v>55</v>
          </cell>
        </row>
        <row r="272">
          <cell r="B272" t="str">
            <v>设备线夹-耐热导线设备线夹,SYG-1440NB</v>
          </cell>
          <cell r="C272" t="str">
            <v>设备线夹-耐热导线设备线夹-型号:SYG-1440NB</v>
          </cell>
          <cell r="D272" t="str">
            <v>付</v>
          </cell>
          <cell r="E272">
            <v>3</v>
          </cell>
          <cell r="F272">
            <v>152.4852</v>
          </cell>
        </row>
        <row r="273">
          <cell r="B273" t="str">
            <v>设备线夹-双导线设备线夹,SSY-300/25A-200(a×b)</v>
          </cell>
          <cell r="C273" t="str">
            <v>设备线夹-双导线设备线夹-型号:SSY-300/25A-200(a×b)</v>
          </cell>
          <cell r="D273" t="str">
            <v>付</v>
          </cell>
          <cell r="E273">
            <v>2</v>
          </cell>
          <cell r="F273">
            <v>39.69</v>
          </cell>
        </row>
        <row r="274">
          <cell r="B274" t="str">
            <v>接触金具-铜铝过渡板,MG-80×10</v>
          </cell>
          <cell r="C274" t="str">
            <v>接触金具-铜铝过渡板-型号:MG-80×10</v>
          </cell>
          <cell r="D274" t="str">
            <v>块</v>
          </cell>
          <cell r="E274">
            <v>3</v>
          </cell>
          <cell r="F274">
            <v>18.9756</v>
          </cell>
        </row>
        <row r="275">
          <cell r="B275" t="str">
            <v>设备线夹-双导线设备线夹,SSYG-630/55A-400(a×b)</v>
          </cell>
          <cell r="C275" t="str">
            <v>设备线夹-双导线设备线夹-型号:SSYG-630/55A-400(a×b)</v>
          </cell>
          <cell r="D275" t="str">
            <v>付</v>
          </cell>
          <cell r="E275">
            <v>3</v>
          </cell>
          <cell r="F275">
            <v>198.072</v>
          </cell>
        </row>
        <row r="276">
          <cell r="B276" t="str">
            <v>设备线夹-双导线设备线夹,SSY-630/55A-120(a×b)</v>
          </cell>
          <cell r="C276" t="str">
            <v>设备线夹-双导线设备线夹-型号:SSY-630/55A-120(a×b)</v>
          </cell>
          <cell r="D276" t="str">
            <v>付</v>
          </cell>
          <cell r="E276">
            <v>3</v>
          </cell>
          <cell r="F276">
            <v>132.3</v>
          </cell>
        </row>
        <row r="277">
          <cell r="B277" t="str">
            <v>设备线夹-双导线设备线夹,SSY-400/35B-120(a×b)</v>
          </cell>
          <cell r="C277" t="str">
            <v>设备线夹-双导线设备线夹-型号:SSY-400/35B-120(a×b)</v>
          </cell>
          <cell r="D277" t="str">
            <v>付</v>
          </cell>
          <cell r="E277">
            <v>2</v>
          </cell>
          <cell r="F277">
            <v>44.226</v>
          </cell>
        </row>
        <row r="278">
          <cell r="B278" t="str">
            <v>T型线夹-T型线夹,TL-1440N/400</v>
          </cell>
          <cell r="C278" t="str">
            <v>T型线夹-T型线夹-型号:TL-1440N/400</v>
          </cell>
          <cell r="D278" t="str">
            <v>付</v>
          </cell>
          <cell r="E278">
            <v>2</v>
          </cell>
          <cell r="F278">
            <v>298.62</v>
          </cell>
        </row>
        <row r="279">
          <cell r="B279" t="str">
            <v>T型线夹-双导线T型线夹,TYS-2 ×400/120</v>
          </cell>
          <cell r="C279" t="str">
            <v>T型线夹-双导线T型线夹-型号:TYS-2 ×400/120</v>
          </cell>
          <cell r="D279" t="str">
            <v>付</v>
          </cell>
          <cell r="E279">
            <v>2</v>
          </cell>
          <cell r="F279">
            <v>90</v>
          </cell>
        </row>
        <row r="280">
          <cell r="B280" t="str">
            <v>接续金具-钢芯钢铝绞线接续管,JYD-240/30</v>
          </cell>
          <cell r="C280" t="str">
            <v>接续金具-钢芯钢铝绞线接续管-型号:JYD-240/30</v>
          </cell>
          <cell r="D280" t="str">
            <v>付</v>
          </cell>
          <cell r="E280">
            <v>2</v>
          </cell>
          <cell r="F280">
            <v>22</v>
          </cell>
        </row>
        <row r="281">
          <cell r="B281" t="str">
            <v>设备线夹-压缩型设备线夹,SY-150/20B</v>
          </cell>
          <cell r="C281" t="str">
            <v>设备线夹-压缩型设备线夹-型号:SY-150/20B</v>
          </cell>
          <cell r="D281" t="str">
            <v>付</v>
          </cell>
          <cell r="E281">
            <v>2</v>
          </cell>
          <cell r="F281">
            <v>8</v>
          </cell>
        </row>
        <row r="282">
          <cell r="B282" t="str">
            <v>接触金具-母线伸缩节,MGS-100×10</v>
          </cell>
          <cell r="C282" t="str">
            <v>接触金具-母线伸缩节-型号:MGS-100×10</v>
          </cell>
          <cell r="D282" t="str">
            <v>付</v>
          </cell>
          <cell r="E282">
            <v>2</v>
          </cell>
          <cell r="F282">
            <v>90.4932</v>
          </cell>
        </row>
        <row r="283">
          <cell r="B283" t="str">
            <v>母线金具-软母线固定金具,MDG-6/225</v>
          </cell>
          <cell r="C283" t="str">
            <v>母线金具-软母线固定金具-型号:MDG-6/225</v>
          </cell>
          <cell r="D283" t="str">
            <v>付</v>
          </cell>
          <cell r="E283">
            <v>2</v>
          </cell>
          <cell r="F283">
            <v>38.178</v>
          </cell>
        </row>
        <row r="284">
          <cell r="B284" t="str">
            <v>母线金具-管型母线固定金具,KLMG-150/136</v>
          </cell>
          <cell r="C284" t="str">
            <v>母线金具-管型母线固定金具-型号:KLMG-150/136</v>
          </cell>
          <cell r="D284" t="str">
            <v>付</v>
          </cell>
          <cell r="E284">
            <v>2</v>
          </cell>
          <cell r="F284">
            <v>1226.9124</v>
          </cell>
        </row>
        <row r="285">
          <cell r="B285" t="str">
            <v>设备线夹-双导线设备线夹,SSY-400/35C-120(a×b)</v>
          </cell>
          <cell r="C285" t="str">
            <v>设备线夹-双导线设备线夹-型号:SSY-400/35C-120(a×b)</v>
          </cell>
          <cell r="D285" t="str">
            <v>付</v>
          </cell>
          <cell r="E285">
            <v>2</v>
          </cell>
          <cell r="F285">
            <v>44.226</v>
          </cell>
        </row>
        <row r="286">
          <cell r="B286" t="str">
            <v>设备线夹-双导线设备线夹,SSY-400/35C-200(a×b)</v>
          </cell>
          <cell r="C286" t="str">
            <v>设备线夹-双导线设备线夹-型号:SSY-400/35C-200(a×b)</v>
          </cell>
          <cell r="D286" t="str">
            <v>付</v>
          </cell>
          <cell r="E286">
            <v>2</v>
          </cell>
          <cell r="F286">
            <v>50.274</v>
          </cell>
        </row>
        <row r="287">
          <cell r="B287" t="str">
            <v>接续金具-补修管,JX-400/35</v>
          </cell>
          <cell r="C287" t="str">
            <v>接续金具-补修管-型号:JX-400/35</v>
          </cell>
          <cell r="D287" t="str">
            <v>付</v>
          </cell>
          <cell r="E287">
            <v>1</v>
          </cell>
          <cell r="F287">
            <v>17.766</v>
          </cell>
        </row>
        <row r="288">
          <cell r="B288" t="str">
            <v>母线金具-软母线固定金具,MDG-5</v>
          </cell>
          <cell r="C288" t="str">
            <v>母线金具-软母线固定金具-型号:MDG-5</v>
          </cell>
          <cell r="D288" t="str">
            <v>付</v>
          </cell>
          <cell r="E288">
            <v>1</v>
          </cell>
          <cell r="F288">
            <v>38.178</v>
          </cell>
        </row>
        <row r="289">
          <cell r="B289" t="str">
            <v>设备线夹-双导线设备线夹,SSY-300/25B-200(a×b)</v>
          </cell>
          <cell r="C289" t="str">
            <v>设备线夹-双导线设备线夹-型号:SSY-300/25B-200(a×b)</v>
          </cell>
          <cell r="D289" t="str">
            <v>付</v>
          </cell>
          <cell r="E289">
            <v>1</v>
          </cell>
          <cell r="F289">
            <v>39.69</v>
          </cell>
        </row>
        <row r="290">
          <cell r="B290" t="str">
            <v>耐张线夹-液压型,NY-500/45.1</v>
          </cell>
          <cell r="C290" t="str">
            <v>耐张线夹-液压型-型号:NY-500/45.1</v>
          </cell>
          <cell r="D290" t="str">
            <v>付</v>
          </cell>
          <cell r="E290">
            <v>1</v>
          </cell>
          <cell r="F290">
            <v>115</v>
          </cell>
        </row>
        <row r="291">
          <cell r="B291" t="str">
            <v>接续金具-并沟线夹,JBTL-10</v>
          </cell>
          <cell r="C291" t="str">
            <v>接续金具-并沟线夹-型号:JBTL-10</v>
          </cell>
          <cell r="D291" t="str">
            <v>付</v>
          </cell>
          <cell r="E291">
            <v>1</v>
          </cell>
          <cell r="F291">
            <v>14.2128</v>
          </cell>
        </row>
        <row r="292">
          <cell r="B292" t="str">
            <v>接触金具-母线伸缩节,MS-80×10</v>
          </cell>
          <cell r="C292" t="str">
            <v>接触金具-母线伸缩节-型号:MS-80×10</v>
          </cell>
          <cell r="D292" t="str">
            <v>付</v>
          </cell>
          <cell r="E292">
            <v>1</v>
          </cell>
          <cell r="F292">
            <v>26.6112</v>
          </cell>
        </row>
        <row r="293">
          <cell r="B293" t="str">
            <v>母线金具-管型母线固定金具,MGG-100</v>
          </cell>
          <cell r="C293" t="str">
            <v>母线金具-管型母线固定金具-型号:MGG-100</v>
          </cell>
          <cell r="D293" t="str">
            <v>付</v>
          </cell>
          <cell r="E293">
            <v>1</v>
          </cell>
          <cell r="F293">
            <v>116.2728</v>
          </cell>
        </row>
        <row r="294">
          <cell r="B294" t="str">
            <v>接续金具-补修管,JX-185/25</v>
          </cell>
          <cell r="C294" t="str">
            <v>接续金具-补修管-型号:JX-185/25</v>
          </cell>
          <cell r="D294" t="str">
            <v>付</v>
          </cell>
          <cell r="E294">
            <v>1</v>
          </cell>
          <cell r="F294">
            <v>5.1072</v>
          </cell>
        </row>
        <row r="295">
          <cell r="B295" t="str">
            <v>母线金具-管母线伸缩线夹,MGSZ-170</v>
          </cell>
          <cell r="C295" t="str">
            <v>母线金具-管母线伸缩线夹-型号:MGSZ-170</v>
          </cell>
          <cell r="D295" t="str">
            <v>付</v>
          </cell>
          <cell r="E295">
            <v>1</v>
          </cell>
          <cell r="F295">
            <v>1247.4</v>
          </cell>
        </row>
        <row r="296">
          <cell r="B296" t="str">
            <v>接触金具-母线伸缩节,MGS-125×10</v>
          </cell>
          <cell r="C296" t="str">
            <v>接触金具-母线伸缩节-型号:MGS-125×10</v>
          </cell>
          <cell r="D296" t="str">
            <v>付</v>
          </cell>
          <cell r="E296">
            <v>1</v>
          </cell>
          <cell r="F296">
            <v>98.8848</v>
          </cell>
        </row>
        <row r="297">
          <cell r="B297" t="str">
            <v>母线金具-软母线固定金具,MSG-6/200</v>
          </cell>
          <cell r="C297" t="str">
            <v>母线金具-软母线固定金具-型号:MSG-6/200</v>
          </cell>
          <cell r="D297" t="str">
            <v>付</v>
          </cell>
          <cell r="E297">
            <v>1</v>
          </cell>
          <cell r="F297">
            <v>57.456</v>
          </cell>
        </row>
        <row r="298">
          <cell r="B298" t="str">
            <v>接续金具-补修管,JX-240/30</v>
          </cell>
          <cell r="C298" t="str">
            <v>接续金具-补修管-型号:JX-240/30</v>
          </cell>
          <cell r="D298" t="str">
            <v>付</v>
          </cell>
          <cell r="E298">
            <v>1</v>
          </cell>
          <cell r="F298">
            <v>7.7112</v>
          </cell>
        </row>
        <row r="299">
          <cell r="B299" t="str">
            <v>设备线夹-双导线设备线夹,SSY-630/55B-200(a×b)</v>
          </cell>
          <cell r="C299" t="str">
            <v>设备线夹-双导线设备线夹-型号:SSY-630/55B-200(a×b)</v>
          </cell>
          <cell r="D299" t="str">
            <v>付</v>
          </cell>
          <cell r="E299">
            <v>1</v>
          </cell>
          <cell r="F299">
            <v>136.9872</v>
          </cell>
        </row>
        <row r="300">
          <cell r="B300" t="str">
            <v>母线金具-管母线封端盖,MGF-100/90Z</v>
          </cell>
          <cell r="C300" t="str">
            <v>母线金具-管母线封端盖-型号:MGF-100/90Z</v>
          </cell>
          <cell r="D300" t="str">
            <v>只</v>
          </cell>
          <cell r="E300">
            <v>1</v>
          </cell>
          <cell r="F300">
            <v>30.24</v>
          </cell>
        </row>
        <row r="301">
          <cell r="B301" t="str">
            <v>设备线夹-压缩型设备线夹,SY-500/45B</v>
          </cell>
          <cell r="C301" t="str">
            <v>设备线夹-压缩型设备线夹-型号:SY-500/45B</v>
          </cell>
          <cell r="D301" t="str">
            <v>付</v>
          </cell>
          <cell r="E301">
            <v>1</v>
          </cell>
          <cell r="F301">
            <v>45</v>
          </cell>
        </row>
        <row r="302">
          <cell r="B302" t="str">
            <v>接触金具-母线伸缩节,MSS-120×12</v>
          </cell>
          <cell r="C302" t="str">
            <v>接触金具-母线伸缩节-型号:MSS-120×12</v>
          </cell>
          <cell r="D302" t="str">
            <v>付</v>
          </cell>
          <cell r="E302">
            <v>1</v>
          </cell>
          <cell r="F302">
            <v>163.674</v>
          </cell>
        </row>
        <row r="303">
          <cell r="B303" t="str">
            <v>T型线夹-双导线T型线夹,TYS-2×630/120</v>
          </cell>
          <cell r="C303" t="str">
            <v>T型线夹-双导线T型线夹-型号:TYS-2×630/120</v>
          </cell>
          <cell r="D303" t="str">
            <v>付</v>
          </cell>
          <cell r="E303">
            <v>1</v>
          </cell>
          <cell r="F303">
            <v>150</v>
          </cell>
        </row>
        <row r="304">
          <cell r="B304" t="str">
            <v>设备线夹-双导线设备线夹,SSYG-630/55A-200(a×b)</v>
          </cell>
          <cell r="C304" t="str">
            <v>设备线夹-双导线设备线夹-型号:SSYG-630/55A-200(a×b)</v>
          </cell>
          <cell r="D304" t="str">
            <v>付</v>
          </cell>
          <cell r="E304">
            <v>1</v>
          </cell>
          <cell r="F304">
            <v>167.7564</v>
          </cell>
        </row>
        <row r="305">
          <cell r="B305" t="str">
            <v>设备线夹-双导线设备线夹,SSY-300/25C-120(a×b)</v>
          </cell>
          <cell r="C305" t="str">
            <v>设备线夹-双导线设备线夹-型号:SSY-300/25C-120(a×b)</v>
          </cell>
          <cell r="D305" t="str">
            <v>付</v>
          </cell>
          <cell r="E305">
            <v>1</v>
          </cell>
          <cell r="F305">
            <v>36.2124</v>
          </cell>
        </row>
        <row r="306">
          <cell r="B306" t="str">
            <v>接续金具-补修管,JX-150/25</v>
          </cell>
          <cell r="C306" t="str">
            <v>接续金具-补修管-型号:JX-150/25</v>
          </cell>
          <cell r="D306" t="str">
            <v>付</v>
          </cell>
          <cell r="E306">
            <v>1</v>
          </cell>
          <cell r="F306">
            <v>4.4016</v>
          </cell>
        </row>
        <row r="307">
          <cell r="B307" t="str">
            <v>母线金具-管母线Ｔ型线夹,MGT-170A</v>
          </cell>
          <cell r="C307" t="str">
            <v>母线金具-管母线Ｔ型线夹-型号:MGT-170A</v>
          </cell>
          <cell r="D307" t="str">
            <v>付</v>
          </cell>
          <cell r="E307">
            <v>1</v>
          </cell>
          <cell r="F307">
            <v>207.2952</v>
          </cell>
        </row>
        <row r="308">
          <cell r="B308" t="str">
            <v>设备线夹-双导线设备线夹,SSY-300/25C-200(a×b)</v>
          </cell>
          <cell r="C308" t="str">
            <v>设备线夹-双导线设备线夹-型号:SSY-300/25C-200(a×b)</v>
          </cell>
          <cell r="D308" t="str">
            <v>付</v>
          </cell>
          <cell r="E308">
            <v>1</v>
          </cell>
          <cell r="F308">
            <v>39.69</v>
          </cell>
        </row>
        <row r="309">
          <cell r="B309" t="str">
            <v>接续金具-异型并沟线夹,JBL-35-185</v>
          </cell>
          <cell r="C309" t="str">
            <v>接续金具-异型并沟线夹-型号:JBL-35-185</v>
          </cell>
          <cell r="D309" t="str">
            <v>付</v>
          </cell>
          <cell r="E309">
            <v>1</v>
          </cell>
          <cell r="F309">
            <v>3.6</v>
          </cell>
        </row>
        <row r="310">
          <cell r="B310" t="str">
            <v>设备线夹-压缩型设备线夹,SY-500/45A</v>
          </cell>
          <cell r="C310" t="str">
            <v>设备线夹-压缩型设备线夹-型号:SY-500/45A</v>
          </cell>
          <cell r="D310" t="str">
            <v>付</v>
          </cell>
          <cell r="E310">
            <v>1</v>
          </cell>
          <cell r="F310">
            <v>45</v>
          </cell>
        </row>
        <row r="311">
          <cell r="B311" t="str">
            <v>母线金具-管型母线固定金具,KLMG-100/90</v>
          </cell>
          <cell r="C311" t="str">
            <v>母线金具-管型母线固定金具-型号:KLMG-100/90</v>
          </cell>
          <cell r="D311" t="str">
            <v>付</v>
          </cell>
          <cell r="E311">
            <v>1</v>
          </cell>
          <cell r="F311">
            <v>702.5508</v>
          </cell>
        </row>
        <row r="312">
          <cell r="B312" t="str">
            <v>接触金具-母线伸缩节,MSS-100×10</v>
          </cell>
          <cell r="C312" t="str">
            <v>接触金具-母线伸缩节-型号:MSS-100×10</v>
          </cell>
          <cell r="D312" t="str">
            <v>付</v>
          </cell>
          <cell r="E312">
            <v>1</v>
          </cell>
          <cell r="F312">
            <v>97.902</v>
          </cell>
        </row>
        <row r="313">
          <cell r="B313" t="str">
            <v>设备线夹-双导线设备线夹,SSY-630/55B-120(a×b)</v>
          </cell>
          <cell r="C313" t="str">
            <v>设备线夹-双导线设备线夹-型号:SSY-630/55B-120(a×b)</v>
          </cell>
          <cell r="D313" t="str">
            <v>付</v>
          </cell>
          <cell r="E313">
            <v>1</v>
          </cell>
          <cell r="F313">
            <v>132.3</v>
          </cell>
        </row>
        <row r="314">
          <cell r="B314" t="str">
            <v>母线金具-导线固定金具,MSG-1440N-225/200</v>
          </cell>
          <cell r="C314" t="str">
            <v>母线金具-导线固定金具-型号:MSG-1440N-225/200</v>
          </cell>
          <cell r="D314" t="str">
            <v>付</v>
          </cell>
          <cell r="E314">
            <v>1</v>
          </cell>
          <cell r="F314">
            <v>110.8296</v>
          </cell>
        </row>
        <row r="315">
          <cell r="B315" t="str">
            <v>母线金具-管型母线固定金具,MGG-170</v>
          </cell>
          <cell r="C315" t="str">
            <v>母线金具-管型母线固定金具-型号:MGG-170</v>
          </cell>
          <cell r="D315" t="str">
            <v>付</v>
          </cell>
          <cell r="E315">
            <v>1</v>
          </cell>
          <cell r="F315">
            <v>216.1404</v>
          </cell>
        </row>
        <row r="316">
          <cell r="B316" t="str">
            <v>母线金具-管母线封端球,MGZ-150/134Z</v>
          </cell>
          <cell r="C316" t="str">
            <v>母线金具-管母线封端球-型号:MGZ-150/134Z</v>
          </cell>
          <cell r="D316" t="str">
            <v>只</v>
          </cell>
          <cell r="E316">
            <v>1</v>
          </cell>
          <cell r="F316">
            <v>299.9808</v>
          </cell>
        </row>
        <row r="317">
          <cell r="B317" t="str">
            <v>T型线夹-双导线T型线夹,TYS-2×630/200</v>
          </cell>
          <cell r="C317" t="str">
            <v>T型线夹-双导线T型线夹-型号:TYS-2×630/200</v>
          </cell>
          <cell r="D317" t="str">
            <v>付</v>
          </cell>
          <cell r="E317">
            <v>1</v>
          </cell>
          <cell r="F317">
            <v>150</v>
          </cell>
        </row>
        <row r="318">
          <cell r="B318" t="str">
            <v>母线金具-管母线伸缩线夹,MSZ-120</v>
          </cell>
          <cell r="C318" t="str">
            <v>母线金具-管母线伸缩线夹-型号:MSZ-120</v>
          </cell>
          <cell r="D318" t="str">
            <v>付</v>
          </cell>
          <cell r="E318">
            <v>1</v>
          </cell>
          <cell r="F318">
            <v>665.28</v>
          </cell>
        </row>
        <row r="319">
          <cell r="B319" t="str">
            <v>设备线夹-双导线设备线夹,SSLG-300A-120</v>
          </cell>
          <cell r="C319" t="str">
            <v>设备线夹-双导线设备线夹-型号:SSLG-300A-120</v>
          </cell>
          <cell r="D319" t="str">
            <v>付</v>
          </cell>
          <cell r="E319">
            <v>1</v>
          </cell>
          <cell r="F319">
            <v>69.6276</v>
          </cell>
        </row>
        <row r="320">
          <cell r="B320" t="str">
            <v>接触金具-母线伸缩节,MS-125×10</v>
          </cell>
          <cell r="C320" t="str">
            <v>接触金具-母线伸缩节-型号:MS-125×10</v>
          </cell>
          <cell r="D320" t="str">
            <v>付</v>
          </cell>
          <cell r="E320">
            <v>1</v>
          </cell>
          <cell r="F320">
            <v>49.2156</v>
          </cell>
        </row>
        <row r="321">
          <cell r="B321" t="str">
            <v>接续金具-铝绞线接续管,JY-70LY</v>
          </cell>
          <cell r="C321" t="str">
            <v>接续金具-铝绞线接续管-型号:JY-70LY</v>
          </cell>
          <cell r="D321" t="str">
            <v>付</v>
          </cell>
          <cell r="E321">
            <v>1</v>
          </cell>
          <cell r="F321">
            <v>7.8288</v>
          </cell>
        </row>
        <row r="322">
          <cell r="B322" t="str">
            <v>设备线夹-铜铝过渡设备线夹,SYG-400/35B</v>
          </cell>
          <cell r="C322" t="str">
            <v>设备线夹-铜铝过渡设备线夹-型号:SYG-400/35B</v>
          </cell>
          <cell r="D322" t="str">
            <v>付</v>
          </cell>
          <cell r="E322">
            <v>1</v>
          </cell>
          <cell r="F322">
            <v>30</v>
          </cell>
        </row>
        <row r="323">
          <cell r="B323" t="str">
            <v>耐张线夹-液压型,NY-630/55.1</v>
          </cell>
          <cell r="C323" t="str">
            <v>耐张线夹-液压型-型号:NY-630/55.1</v>
          </cell>
          <cell r="D323" t="str">
            <v>付</v>
          </cell>
          <cell r="E323">
            <v>1</v>
          </cell>
          <cell r="F323">
            <v>170</v>
          </cell>
        </row>
        <row r="324">
          <cell r="B324" t="str">
            <v>设备线夹-双导线设备线夹,SSYG-300/25B-120(a×b)</v>
          </cell>
          <cell r="C324" t="str">
            <v>设备线夹-双导线设备线夹-型号:SSYG-300/25B-120(a×b)</v>
          </cell>
          <cell r="D324" t="str">
            <v>付</v>
          </cell>
          <cell r="E324">
            <v>1</v>
          </cell>
          <cell r="F324">
            <v>51.9372</v>
          </cell>
        </row>
        <row r="325">
          <cell r="B325" t="str">
            <v>设备线夹-双导线设备线夹,SSY-630/55C-120(a×b)</v>
          </cell>
          <cell r="C325" t="str">
            <v>设备线夹-双导线设备线夹-型号:SSY-630/55C-120(a×b)</v>
          </cell>
          <cell r="D325" t="str">
            <v>付</v>
          </cell>
          <cell r="E325">
            <v>1</v>
          </cell>
          <cell r="F325">
            <v>132.3</v>
          </cell>
        </row>
        <row r="326">
          <cell r="B326" t="str">
            <v>设备线夹-铜铝过渡设备线夹,SYG-500/45A</v>
          </cell>
          <cell r="C326" t="str">
            <v>设备线夹-铜铝过渡设备线夹-型号:SYG-500/45A</v>
          </cell>
          <cell r="D326" t="str">
            <v>付</v>
          </cell>
          <cell r="E326">
            <v>1</v>
          </cell>
          <cell r="F326">
            <v>48</v>
          </cell>
        </row>
        <row r="327">
          <cell r="B327" t="str">
            <v>母线金具-管母线Ｔ型线夹,MGT-100A</v>
          </cell>
          <cell r="C327" t="str">
            <v>母线金具-管母线Ｔ型线夹-型号:MGT-100A</v>
          </cell>
          <cell r="D327" t="str">
            <v>付</v>
          </cell>
          <cell r="E327">
            <v>1</v>
          </cell>
          <cell r="F327">
            <v>90.8712</v>
          </cell>
        </row>
        <row r="328">
          <cell r="B328" t="str">
            <v>设备线夹-双导线设备线夹,SSYG-300/25C-120(a×b)</v>
          </cell>
          <cell r="C328" t="str">
            <v>设备线夹-双导线设备线夹-型号:SSYG-300/25C-120(a×b)</v>
          </cell>
          <cell r="D328" t="str">
            <v>付</v>
          </cell>
          <cell r="E328">
            <v>1</v>
          </cell>
          <cell r="F328">
            <v>51.9372</v>
          </cell>
        </row>
        <row r="329">
          <cell r="B329" t="str">
            <v>接触金具-母线伸缩节,MS-80×8</v>
          </cell>
          <cell r="C329" t="str">
            <v>接触金具-母线伸缩节-型号:MS-80×8</v>
          </cell>
          <cell r="D329" t="str">
            <v>付</v>
          </cell>
          <cell r="E329">
            <v>1</v>
          </cell>
          <cell r="F329">
            <v>21.8484</v>
          </cell>
        </row>
        <row r="330">
          <cell r="B330" t="str">
            <v>设备线夹-双导线设备线夹,SSY-500/45B-120(a×b)</v>
          </cell>
          <cell r="C330" t="str">
            <v>设备线夹-双导线设备线夹-型号:SSY-500/45B-120(a×b)</v>
          </cell>
          <cell r="D330" t="str">
            <v>付</v>
          </cell>
          <cell r="E330">
            <v>1</v>
          </cell>
          <cell r="F330">
            <v>71.82</v>
          </cell>
        </row>
        <row r="331">
          <cell r="B331" t="str">
            <v>设备线夹-双导线设备线夹,SSY-500/45A-120(a×b)</v>
          </cell>
          <cell r="C331" t="str">
            <v>设备线夹-双导线设备线夹-型号:SSY-500/45A-120(a×b)</v>
          </cell>
          <cell r="D331" t="str">
            <v>付</v>
          </cell>
          <cell r="E331">
            <v>1</v>
          </cell>
          <cell r="F331">
            <v>71.82</v>
          </cell>
        </row>
        <row r="332">
          <cell r="B332" t="str">
            <v>设备线夹-压缩型设备线夹,SY-400/35B1</v>
          </cell>
          <cell r="C332" t="str">
            <v>设备线夹-压缩型设备线夹-型号:SY-400/35B1</v>
          </cell>
          <cell r="D332" t="str">
            <v>付</v>
          </cell>
          <cell r="E332">
            <v>1</v>
          </cell>
          <cell r="F332">
            <v>19</v>
          </cell>
        </row>
        <row r="333">
          <cell r="B333" t="str">
            <v>接续金具-异型并沟线夹,LH22</v>
          </cell>
          <cell r="C333" t="str">
            <v>接续金具-异型并沟线夹-型号:LH22</v>
          </cell>
          <cell r="D333" t="str">
            <v>付</v>
          </cell>
          <cell r="E333">
            <v>220</v>
          </cell>
          <cell r="F333">
            <v>4.5</v>
          </cell>
        </row>
        <row r="334">
          <cell r="B334" t="str">
            <v>接续金具-异型并沟线夹,LH32</v>
          </cell>
          <cell r="C334" t="str">
            <v>接续金具-异型并沟线夹-型号:LH32</v>
          </cell>
          <cell r="D334" t="str">
            <v>付</v>
          </cell>
          <cell r="E334">
            <v>180</v>
          </cell>
          <cell r="F334">
            <v>6</v>
          </cell>
        </row>
        <row r="335">
          <cell r="B335" t="str">
            <v>接续金具-异型并沟线夹,LH41</v>
          </cell>
          <cell r="C335" t="str">
            <v>接续金具-异型并沟线夹-型号:LH41</v>
          </cell>
          <cell r="D335" t="str">
            <v>付</v>
          </cell>
          <cell r="E335">
            <v>160</v>
          </cell>
          <cell r="F335">
            <v>7</v>
          </cell>
        </row>
        <row r="336">
          <cell r="B336" t="str">
            <v>联结金具-U型挂环,U-25</v>
          </cell>
          <cell r="C336" t="str">
            <v>联结金具-U型挂环-型号:U-25</v>
          </cell>
          <cell r="D336" t="str">
            <v>只</v>
          </cell>
          <cell r="E336">
            <v>5099</v>
          </cell>
          <cell r="F336">
            <v>22.8</v>
          </cell>
        </row>
        <row r="337">
          <cell r="B337" t="str">
            <v>联结金具-U型挂环,U-30</v>
          </cell>
          <cell r="C337" t="str">
            <v>联结金具-U型挂环-型号:U-30</v>
          </cell>
          <cell r="D337" t="str">
            <v>只</v>
          </cell>
          <cell r="E337">
            <v>8</v>
          </cell>
          <cell r="F337">
            <v>34</v>
          </cell>
        </row>
        <row r="338">
          <cell r="B338" t="str">
            <v>联结金具-联板,LV-3018</v>
          </cell>
          <cell r="C338" t="str">
            <v>联结金具-联板-型号:LV-3018</v>
          </cell>
          <cell r="D338" t="str">
            <v>块</v>
          </cell>
          <cell r="E338">
            <v>4</v>
          </cell>
          <cell r="F338">
            <v>32</v>
          </cell>
        </row>
        <row r="339">
          <cell r="B339" t="str">
            <v>联结金具-平行挂板,P-12</v>
          </cell>
          <cell r="C339" t="str">
            <v>联结金具-平行挂板-型号:P-12</v>
          </cell>
          <cell r="D339" t="str">
            <v>只</v>
          </cell>
          <cell r="E339">
            <v>62</v>
          </cell>
          <cell r="F339">
            <v>15</v>
          </cell>
        </row>
        <row r="340">
          <cell r="B340" t="str">
            <v>设备线夹-螺栓型设备线夹,SLG-2B</v>
          </cell>
          <cell r="C340" t="str">
            <v>设备线夹-螺栓型设备线夹-型号:SLG-2B</v>
          </cell>
          <cell r="D340" t="str">
            <v>付</v>
          </cell>
          <cell r="E340">
            <v>6051</v>
          </cell>
          <cell r="F340">
            <v>9</v>
          </cell>
        </row>
        <row r="341">
          <cell r="B341" t="str">
            <v>设备线夹-铜铝过渡设备线夹,SLG-4A</v>
          </cell>
          <cell r="C341" t="str">
            <v>设备线夹-铜铝过渡设备线夹-型号:SLG-4A</v>
          </cell>
          <cell r="D341" t="str">
            <v>付</v>
          </cell>
          <cell r="E341">
            <v>7189</v>
          </cell>
          <cell r="F341">
            <v>13.5</v>
          </cell>
        </row>
        <row r="342">
          <cell r="B342" t="str">
            <v>设备线夹-铜铝过渡设备线夹,SYG-35B</v>
          </cell>
          <cell r="C342" t="str">
            <v>设备线夹-铜铝过渡设备线夹-型号:SYG-35B</v>
          </cell>
          <cell r="D342" t="str">
            <v>付</v>
          </cell>
          <cell r="E342">
            <v>1184</v>
          </cell>
          <cell r="F342">
            <v>5</v>
          </cell>
        </row>
        <row r="343">
          <cell r="B343" t="str">
            <v>设备线夹-压缩型设备线夹,SY-120</v>
          </cell>
          <cell r="C343" t="str">
            <v>设备线夹-压缩型设备线夹-型号:SY-120</v>
          </cell>
          <cell r="D343" t="str">
            <v>付</v>
          </cell>
          <cell r="E343">
            <v>118</v>
          </cell>
          <cell r="F343">
            <v>7</v>
          </cell>
        </row>
        <row r="344">
          <cell r="B344" t="str">
            <v>设备线夹-压缩型设备线夹,SY-240A</v>
          </cell>
          <cell r="C344" t="str">
            <v>设备线夹-压缩型设备线夹-型号:SY-240A</v>
          </cell>
          <cell r="D344" t="str">
            <v>付</v>
          </cell>
          <cell r="E344">
            <v>870</v>
          </cell>
          <cell r="F344">
            <v>9</v>
          </cell>
        </row>
        <row r="345">
          <cell r="B345" t="str">
            <v>设备线夹-压缩型设备线夹,SY-70/10A</v>
          </cell>
          <cell r="C345" t="str">
            <v>设备线夹-压缩型设备线夹-型号:SY-70/10A</v>
          </cell>
          <cell r="D345" t="str">
            <v>付</v>
          </cell>
          <cell r="E345">
            <v>2311</v>
          </cell>
          <cell r="F345">
            <v>6</v>
          </cell>
        </row>
        <row r="346">
          <cell r="B346" t="str">
            <v>耐张线夹-集束型,JNE-1</v>
          </cell>
          <cell r="C346" t="str">
            <v>耐张线夹-集束型-型号:JNE-1</v>
          </cell>
          <cell r="D346" t="str">
            <v>付</v>
          </cell>
          <cell r="E346">
            <v>100</v>
          </cell>
          <cell r="F346">
            <v>13</v>
          </cell>
        </row>
        <row r="347">
          <cell r="B347" t="str">
            <v>耐张线夹-集束型,JNE-4</v>
          </cell>
          <cell r="C347" t="str">
            <v>耐张线夹-集束型-型号:JNE-4</v>
          </cell>
          <cell r="D347" t="str">
            <v>付</v>
          </cell>
          <cell r="E347">
            <v>1115</v>
          </cell>
          <cell r="F347">
            <v>28</v>
          </cell>
        </row>
        <row r="348">
          <cell r="B348" t="str">
            <v>耐张线夹-集束型,JNE-3</v>
          </cell>
          <cell r="C348" t="str">
            <v>耐张线夹-集束型-型号:JNE-3</v>
          </cell>
          <cell r="D348" t="str">
            <v>付</v>
          </cell>
          <cell r="E348">
            <v>1500</v>
          </cell>
          <cell r="F348">
            <v>21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R981822"/>
  <sheetViews>
    <sheetView zoomScale="85" zoomScaleNormal="85" workbookViewId="0">
      <selection activeCell="M2" sqref="M2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5" width="20" style="1" customWidth="1"/>
    <col min="6" max="6" width="38" style="1" customWidth="1"/>
    <col min="7" max="7" width="6" style="1"/>
    <col min="8" max="8" width="8.71666666666667" style="1"/>
    <col min="9" max="9" width="15" style="1" hidden="1" customWidth="1"/>
    <col min="10" max="10" width="6.10833333333333" style="1" hidden="1" customWidth="1"/>
    <col min="11" max="11" width="12.5583333333333" style="1" customWidth="1"/>
    <col min="12" max="13" width="15" style="1"/>
    <col min="14" max="14" width="35.9416666666667" style="1" customWidth="1"/>
    <col min="15" max="16384" width="8.71666666666667" style="1"/>
  </cols>
  <sheetData>
    <row r="1" s="1" customFormat="1" ht="1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</row>
    <row r="2" s="1" customFormat="1" ht="48" spans="1:14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>
        <v>4642</v>
      </c>
      <c r="I2" s="4" t="s">
        <v>21</v>
      </c>
      <c r="J2" s="4" t="s">
        <v>22</v>
      </c>
      <c r="K2" s="6">
        <f>VLOOKUP(B2:B88,[1]Sheet1!$B$3:$F$348,5,0)</f>
        <v>8.6</v>
      </c>
      <c r="L2" s="6">
        <f>K2*1.33/10000/1.13</f>
        <v>0.00101221238938053</v>
      </c>
      <c r="M2" s="6">
        <f>L2*H2*1.13</f>
        <v>5.3095196</v>
      </c>
      <c r="N2" s="4" t="s">
        <v>23</v>
      </c>
    </row>
    <row r="3" s="1" customFormat="1" ht="48" spans="1:14">
      <c r="A3" s="3" t="s">
        <v>14</v>
      </c>
      <c r="B3" s="4" t="s">
        <v>24</v>
      </c>
      <c r="C3" s="4" t="s">
        <v>16</v>
      </c>
      <c r="D3" s="4" t="s">
        <v>17</v>
      </c>
      <c r="E3" s="4" t="s">
        <v>18</v>
      </c>
      <c r="F3" s="4" t="s">
        <v>25</v>
      </c>
      <c r="G3" s="4" t="s">
        <v>20</v>
      </c>
      <c r="H3" s="4">
        <v>4642</v>
      </c>
      <c r="I3" s="4" t="s">
        <v>21</v>
      </c>
      <c r="J3" s="4" t="s">
        <v>22</v>
      </c>
      <c r="K3" s="6">
        <f>VLOOKUP(B3:B89,[1]Sheet1!$B$3:$F$348,5,0)</f>
        <v>5.8</v>
      </c>
      <c r="L3" s="6">
        <f t="shared" ref="L3:L34" si="0">K3*1.33/10000/1.13</f>
        <v>0.000682654867256637</v>
      </c>
      <c r="M3" s="6">
        <f t="shared" ref="M3:M34" si="1">L3*H3*1.13</f>
        <v>3.5808388</v>
      </c>
      <c r="N3" s="4" t="s">
        <v>23</v>
      </c>
    </row>
    <row r="4" s="1" customFormat="1" ht="48" spans="1:14">
      <c r="A4" s="3" t="s">
        <v>14</v>
      </c>
      <c r="B4" s="4" t="s">
        <v>26</v>
      </c>
      <c r="C4" s="4" t="s">
        <v>16</v>
      </c>
      <c r="D4" s="4" t="s">
        <v>17</v>
      </c>
      <c r="E4" s="4" t="s">
        <v>18</v>
      </c>
      <c r="F4" s="4" t="s">
        <v>27</v>
      </c>
      <c r="G4" s="4" t="s">
        <v>20</v>
      </c>
      <c r="H4" s="4">
        <v>4642</v>
      </c>
      <c r="I4" s="4" t="s">
        <v>21</v>
      </c>
      <c r="J4" s="4" t="s">
        <v>22</v>
      </c>
      <c r="K4" s="6">
        <f>VLOOKUP(B4:B90,[1]Sheet1!$B$3:$F$348,5,0)</f>
        <v>4.2</v>
      </c>
      <c r="L4" s="6">
        <f t="shared" si="0"/>
        <v>0.000494336283185841</v>
      </c>
      <c r="M4" s="6">
        <f t="shared" si="1"/>
        <v>2.5930212</v>
      </c>
      <c r="N4" s="4" t="s">
        <v>23</v>
      </c>
    </row>
    <row r="5" s="1" customFormat="1" ht="48" spans="1:14">
      <c r="A5" s="3" t="s">
        <v>14</v>
      </c>
      <c r="B5" s="4" t="s">
        <v>28</v>
      </c>
      <c r="C5" s="4" t="s">
        <v>16</v>
      </c>
      <c r="D5" s="4" t="s">
        <v>17</v>
      </c>
      <c r="E5" s="4" t="s">
        <v>18</v>
      </c>
      <c r="F5" s="4" t="s">
        <v>29</v>
      </c>
      <c r="G5" s="4" t="s">
        <v>20</v>
      </c>
      <c r="H5" s="4">
        <v>4642</v>
      </c>
      <c r="I5" s="4" t="s">
        <v>21</v>
      </c>
      <c r="J5" s="4" t="s">
        <v>22</v>
      </c>
      <c r="K5" s="6">
        <f>VLOOKUP(B5:B91,[1]Sheet1!$B$3:$F$348,5,0)</f>
        <v>5.6</v>
      </c>
      <c r="L5" s="6">
        <f t="shared" si="0"/>
        <v>0.000659115044247788</v>
      </c>
      <c r="M5" s="6">
        <f t="shared" si="1"/>
        <v>3.4573616</v>
      </c>
      <c r="N5" s="4" t="s">
        <v>23</v>
      </c>
    </row>
    <row r="6" s="1" customFormat="1" ht="48" spans="1:14">
      <c r="A6" s="3" t="s">
        <v>14</v>
      </c>
      <c r="B6" s="4" t="s">
        <v>30</v>
      </c>
      <c r="C6" s="4" t="s">
        <v>16</v>
      </c>
      <c r="D6" s="4" t="s">
        <v>17</v>
      </c>
      <c r="E6" s="4" t="s">
        <v>18</v>
      </c>
      <c r="F6" s="4" t="s">
        <v>31</v>
      </c>
      <c r="G6" s="4" t="s">
        <v>20</v>
      </c>
      <c r="H6" s="4">
        <v>4642</v>
      </c>
      <c r="I6" s="4" t="s">
        <v>21</v>
      </c>
      <c r="J6" s="4" t="s">
        <v>22</v>
      </c>
      <c r="K6" s="6">
        <f>VLOOKUP(B6:B92,[1]Sheet1!$B$3:$F$348,5,0)</f>
        <v>4.6</v>
      </c>
      <c r="L6" s="6">
        <f t="shared" si="0"/>
        <v>0.00054141592920354</v>
      </c>
      <c r="M6" s="6">
        <f t="shared" si="1"/>
        <v>2.8399756</v>
      </c>
      <c r="N6" s="4" t="s">
        <v>23</v>
      </c>
    </row>
    <row r="7" s="1" customFormat="1" ht="48" spans="1:14">
      <c r="A7" s="3" t="s">
        <v>14</v>
      </c>
      <c r="B7" s="4" t="s">
        <v>32</v>
      </c>
      <c r="C7" s="4" t="s">
        <v>16</v>
      </c>
      <c r="D7" s="4" t="s">
        <v>17</v>
      </c>
      <c r="E7" s="4" t="s">
        <v>18</v>
      </c>
      <c r="F7" s="4" t="s">
        <v>33</v>
      </c>
      <c r="G7" s="4" t="s">
        <v>34</v>
      </c>
      <c r="H7" s="4">
        <v>4642</v>
      </c>
      <c r="I7" s="4" t="s">
        <v>21</v>
      </c>
      <c r="J7" s="4" t="s">
        <v>22</v>
      </c>
      <c r="K7" s="6">
        <f>VLOOKUP(B7:B93,[1]Sheet1!$B$3:$F$348,5,0)</f>
        <v>25</v>
      </c>
      <c r="L7" s="6">
        <f t="shared" si="0"/>
        <v>0.00294247787610619</v>
      </c>
      <c r="M7" s="6">
        <f t="shared" si="1"/>
        <v>15.43465</v>
      </c>
      <c r="N7" s="4" t="s">
        <v>23</v>
      </c>
    </row>
    <row r="8" s="1" customFormat="1" ht="48" spans="1:14">
      <c r="A8" s="3" t="s">
        <v>14</v>
      </c>
      <c r="B8" s="4" t="s">
        <v>35</v>
      </c>
      <c r="C8" s="4" t="s">
        <v>16</v>
      </c>
      <c r="D8" s="4" t="s">
        <v>17</v>
      </c>
      <c r="E8" s="4" t="s">
        <v>18</v>
      </c>
      <c r="F8" s="4" t="s">
        <v>36</v>
      </c>
      <c r="G8" s="4" t="s">
        <v>37</v>
      </c>
      <c r="H8" s="4">
        <v>4642</v>
      </c>
      <c r="I8" s="4" t="s">
        <v>21</v>
      </c>
      <c r="J8" s="4" t="s">
        <v>22</v>
      </c>
      <c r="K8" s="6">
        <f>VLOOKUP(B8:B94,[1]Sheet1!$B$3:$F$348,5,0)</f>
        <v>19</v>
      </c>
      <c r="L8" s="6">
        <f t="shared" si="0"/>
        <v>0.00223628318584071</v>
      </c>
      <c r="M8" s="6">
        <f t="shared" si="1"/>
        <v>11.730334</v>
      </c>
      <c r="N8" s="4" t="s">
        <v>23</v>
      </c>
    </row>
    <row r="9" s="1" customFormat="1" ht="48" spans="1:14">
      <c r="A9" s="3" t="s">
        <v>14</v>
      </c>
      <c r="B9" s="4" t="s">
        <v>38</v>
      </c>
      <c r="C9" s="4" t="s">
        <v>16</v>
      </c>
      <c r="D9" s="4" t="s">
        <v>17</v>
      </c>
      <c r="E9" s="4" t="s">
        <v>18</v>
      </c>
      <c r="F9" s="4" t="s">
        <v>39</v>
      </c>
      <c r="G9" s="4" t="s">
        <v>37</v>
      </c>
      <c r="H9" s="4">
        <v>4642</v>
      </c>
      <c r="I9" s="4" t="s">
        <v>21</v>
      </c>
      <c r="J9" s="4" t="s">
        <v>22</v>
      </c>
      <c r="K9" s="6">
        <f>VLOOKUP(B9:B95,[1]Sheet1!$B$3:$F$348,5,0)</f>
        <v>7.5</v>
      </c>
      <c r="L9" s="6">
        <f t="shared" si="0"/>
        <v>0.000882743362831859</v>
      </c>
      <c r="M9" s="6">
        <f t="shared" si="1"/>
        <v>4.630395</v>
      </c>
      <c r="N9" s="4" t="s">
        <v>23</v>
      </c>
    </row>
    <row r="10" s="1" customFormat="1" ht="48" spans="1:14">
      <c r="A10" s="3" t="s">
        <v>14</v>
      </c>
      <c r="B10" s="4" t="s">
        <v>40</v>
      </c>
      <c r="C10" s="4" t="s">
        <v>16</v>
      </c>
      <c r="D10" s="4" t="s">
        <v>17</v>
      </c>
      <c r="E10" s="4" t="s">
        <v>18</v>
      </c>
      <c r="F10" s="4" t="s">
        <v>41</v>
      </c>
      <c r="G10" s="4" t="s">
        <v>37</v>
      </c>
      <c r="H10" s="4">
        <v>4642</v>
      </c>
      <c r="I10" s="4" t="s">
        <v>21</v>
      </c>
      <c r="J10" s="4" t="s">
        <v>22</v>
      </c>
      <c r="K10" s="6">
        <f>VLOOKUP(B10:B96,[1]Sheet1!$B$3:$F$348,5,0)</f>
        <v>8.5</v>
      </c>
      <c r="L10" s="6">
        <f t="shared" si="0"/>
        <v>0.00100044247787611</v>
      </c>
      <c r="M10" s="6">
        <f t="shared" si="1"/>
        <v>5.247781</v>
      </c>
      <c r="N10" s="4" t="s">
        <v>23</v>
      </c>
    </row>
    <row r="11" s="1" customFormat="1" ht="48" spans="1:14">
      <c r="A11" s="3" t="s">
        <v>14</v>
      </c>
      <c r="B11" s="4" t="s">
        <v>42</v>
      </c>
      <c r="C11" s="4" t="s">
        <v>16</v>
      </c>
      <c r="D11" s="4" t="s">
        <v>17</v>
      </c>
      <c r="E11" s="4" t="s">
        <v>18</v>
      </c>
      <c r="F11" s="4" t="s">
        <v>43</v>
      </c>
      <c r="G11" s="4" t="s">
        <v>37</v>
      </c>
      <c r="H11" s="4">
        <v>4642</v>
      </c>
      <c r="I11" s="4" t="s">
        <v>21</v>
      </c>
      <c r="J11" s="4" t="s">
        <v>22</v>
      </c>
      <c r="K11" s="6">
        <f>VLOOKUP(B11:B97,[1]Sheet1!$B$3:$F$348,5,0)</f>
        <v>16</v>
      </c>
      <c r="L11" s="6">
        <f t="shared" si="0"/>
        <v>0.00188318584070796</v>
      </c>
      <c r="M11" s="6">
        <f t="shared" si="1"/>
        <v>9.878176</v>
      </c>
      <c r="N11" s="4" t="s">
        <v>23</v>
      </c>
    </row>
    <row r="12" s="1" customFormat="1" ht="48" spans="1:14">
      <c r="A12" s="3" t="s">
        <v>14</v>
      </c>
      <c r="B12" s="4" t="s">
        <v>42</v>
      </c>
      <c r="C12" s="4" t="s">
        <v>16</v>
      </c>
      <c r="D12" s="4" t="s">
        <v>17</v>
      </c>
      <c r="E12" s="4" t="s">
        <v>18</v>
      </c>
      <c r="F12" s="4" t="s">
        <v>43</v>
      </c>
      <c r="G12" s="4" t="s">
        <v>37</v>
      </c>
      <c r="H12" s="4">
        <v>4642</v>
      </c>
      <c r="I12" s="4" t="s">
        <v>21</v>
      </c>
      <c r="J12" s="4" t="s">
        <v>22</v>
      </c>
      <c r="K12" s="6">
        <f>VLOOKUP(B12:B98,[1]Sheet1!$B$3:$F$348,5,0)</f>
        <v>16</v>
      </c>
      <c r="L12" s="6">
        <f t="shared" si="0"/>
        <v>0.00188318584070796</v>
      </c>
      <c r="M12" s="6">
        <f t="shared" si="1"/>
        <v>9.878176</v>
      </c>
      <c r="N12" s="4" t="s">
        <v>23</v>
      </c>
    </row>
    <row r="13" s="1" customFormat="1" ht="48" spans="1:14">
      <c r="A13" s="3" t="s">
        <v>14</v>
      </c>
      <c r="B13" s="4" t="s">
        <v>42</v>
      </c>
      <c r="C13" s="4" t="s">
        <v>16</v>
      </c>
      <c r="D13" s="4" t="s">
        <v>17</v>
      </c>
      <c r="E13" s="4" t="s">
        <v>18</v>
      </c>
      <c r="F13" s="4" t="s">
        <v>43</v>
      </c>
      <c r="G13" s="4" t="s">
        <v>37</v>
      </c>
      <c r="H13" s="4">
        <v>4642</v>
      </c>
      <c r="I13" s="4" t="s">
        <v>21</v>
      </c>
      <c r="J13" s="4" t="s">
        <v>22</v>
      </c>
      <c r="K13" s="6">
        <f>VLOOKUP(B13:B99,[1]Sheet1!$B$3:$F$348,5,0)</f>
        <v>16</v>
      </c>
      <c r="L13" s="6">
        <f t="shared" si="0"/>
        <v>0.00188318584070796</v>
      </c>
      <c r="M13" s="6">
        <f t="shared" si="1"/>
        <v>9.878176</v>
      </c>
      <c r="N13" s="4" t="s">
        <v>23</v>
      </c>
    </row>
    <row r="14" s="1" customFormat="1" ht="48" spans="1:14">
      <c r="A14" s="3" t="s">
        <v>14</v>
      </c>
      <c r="B14" s="4" t="s">
        <v>44</v>
      </c>
      <c r="C14" s="4" t="s">
        <v>16</v>
      </c>
      <c r="D14" s="4" t="s">
        <v>17</v>
      </c>
      <c r="E14" s="4" t="s">
        <v>18</v>
      </c>
      <c r="F14" s="4" t="s">
        <v>45</v>
      </c>
      <c r="G14" s="4" t="s">
        <v>37</v>
      </c>
      <c r="H14" s="4">
        <v>4642</v>
      </c>
      <c r="I14" s="4" t="s">
        <v>21</v>
      </c>
      <c r="J14" s="4" t="s">
        <v>22</v>
      </c>
      <c r="K14" s="6">
        <f>VLOOKUP(B14:B100,[1]Sheet1!$B$3:$F$348,5,0)</f>
        <v>27</v>
      </c>
      <c r="L14" s="6">
        <f t="shared" si="0"/>
        <v>0.00317787610619469</v>
      </c>
      <c r="M14" s="6">
        <f t="shared" si="1"/>
        <v>16.669422</v>
      </c>
      <c r="N14" s="4" t="s">
        <v>23</v>
      </c>
    </row>
    <row r="15" s="1" customFormat="1" ht="48" spans="1:14">
      <c r="A15" s="3" t="s">
        <v>14</v>
      </c>
      <c r="B15" s="4" t="s">
        <v>46</v>
      </c>
      <c r="C15" s="4" t="s">
        <v>16</v>
      </c>
      <c r="D15" s="4" t="s">
        <v>17</v>
      </c>
      <c r="E15" s="4" t="s">
        <v>18</v>
      </c>
      <c r="F15" s="4" t="s">
        <v>47</v>
      </c>
      <c r="G15" s="4" t="s">
        <v>37</v>
      </c>
      <c r="H15" s="4">
        <v>4642</v>
      </c>
      <c r="I15" s="4" t="s">
        <v>21</v>
      </c>
      <c r="J15" s="4" t="s">
        <v>22</v>
      </c>
      <c r="K15" s="6">
        <f>VLOOKUP(B15:B101,[1]Sheet1!$B$3:$F$348,5,0)</f>
        <v>28</v>
      </c>
      <c r="L15" s="6">
        <f t="shared" si="0"/>
        <v>0.00329557522123894</v>
      </c>
      <c r="M15" s="6">
        <f t="shared" si="1"/>
        <v>17.286808</v>
      </c>
      <c r="N15" s="4" t="s">
        <v>23</v>
      </c>
    </row>
    <row r="16" s="1" customFormat="1" ht="48" spans="1:14">
      <c r="A16" s="3" t="s">
        <v>14</v>
      </c>
      <c r="B16" s="4" t="s">
        <v>48</v>
      </c>
      <c r="C16" s="4" t="s">
        <v>16</v>
      </c>
      <c r="D16" s="4" t="s">
        <v>17</v>
      </c>
      <c r="E16" s="4" t="s">
        <v>18</v>
      </c>
      <c r="F16" s="4" t="s">
        <v>49</v>
      </c>
      <c r="G16" s="4" t="s">
        <v>37</v>
      </c>
      <c r="H16" s="4">
        <v>4642</v>
      </c>
      <c r="I16" s="4" t="s">
        <v>21</v>
      </c>
      <c r="J16" s="4" t="s">
        <v>22</v>
      </c>
      <c r="K16" s="6">
        <f>VLOOKUP(B16:B102,[1]Sheet1!$B$3:$F$348,5,0)</f>
        <v>46</v>
      </c>
      <c r="L16" s="6">
        <f t="shared" si="0"/>
        <v>0.0054141592920354</v>
      </c>
      <c r="M16" s="6">
        <f t="shared" si="1"/>
        <v>28.399756</v>
      </c>
      <c r="N16" s="4" t="s">
        <v>23</v>
      </c>
    </row>
    <row r="17" s="1" customFormat="1" ht="48" spans="1:14">
      <c r="A17" s="3" t="s">
        <v>14</v>
      </c>
      <c r="B17" s="4" t="s">
        <v>50</v>
      </c>
      <c r="C17" s="4" t="s">
        <v>16</v>
      </c>
      <c r="D17" s="4" t="s">
        <v>17</v>
      </c>
      <c r="E17" s="4" t="s">
        <v>18</v>
      </c>
      <c r="F17" s="4" t="s">
        <v>51</v>
      </c>
      <c r="G17" s="4" t="s">
        <v>37</v>
      </c>
      <c r="H17" s="4">
        <v>4642</v>
      </c>
      <c r="I17" s="4" t="s">
        <v>21</v>
      </c>
      <c r="J17" s="4" t="s">
        <v>22</v>
      </c>
      <c r="K17" s="6">
        <f>VLOOKUP(B17:B103,[1]Sheet1!$B$3:$F$348,5,0)</f>
        <v>14</v>
      </c>
      <c r="L17" s="6">
        <f t="shared" si="0"/>
        <v>0.00164778761061947</v>
      </c>
      <c r="M17" s="6">
        <f t="shared" si="1"/>
        <v>8.643404</v>
      </c>
      <c r="N17" s="4" t="s">
        <v>23</v>
      </c>
    </row>
    <row r="18" s="1" customFormat="1" ht="48" spans="1:14">
      <c r="A18" s="3" t="s">
        <v>14</v>
      </c>
      <c r="B18" s="4" t="s">
        <v>40</v>
      </c>
      <c r="C18" s="4" t="s">
        <v>16</v>
      </c>
      <c r="D18" s="4" t="s">
        <v>17</v>
      </c>
      <c r="E18" s="4" t="s">
        <v>18</v>
      </c>
      <c r="F18" s="4" t="s">
        <v>41</v>
      </c>
      <c r="G18" s="4" t="s">
        <v>37</v>
      </c>
      <c r="H18" s="4">
        <v>4642</v>
      </c>
      <c r="I18" s="4" t="s">
        <v>21</v>
      </c>
      <c r="J18" s="4" t="s">
        <v>22</v>
      </c>
      <c r="K18" s="6">
        <f>VLOOKUP(B18:B104,[1]Sheet1!$B$3:$F$348,5,0)</f>
        <v>8.5</v>
      </c>
      <c r="L18" s="6">
        <f t="shared" si="0"/>
        <v>0.00100044247787611</v>
      </c>
      <c r="M18" s="6">
        <f t="shared" si="1"/>
        <v>5.247781</v>
      </c>
      <c r="N18" s="4" t="s">
        <v>23</v>
      </c>
    </row>
    <row r="19" s="1" customFormat="1" ht="48" spans="1:14">
      <c r="A19" s="3" t="s">
        <v>14</v>
      </c>
      <c r="B19" s="4" t="s">
        <v>40</v>
      </c>
      <c r="C19" s="4" t="s">
        <v>16</v>
      </c>
      <c r="D19" s="4" t="s">
        <v>17</v>
      </c>
      <c r="E19" s="4" t="s">
        <v>18</v>
      </c>
      <c r="F19" s="4" t="s">
        <v>41</v>
      </c>
      <c r="G19" s="4" t="s">
        <v>37</v>
      </c>
      <c r="H19" s="4">
        <v>4642</v>
      </c>
      <c r="I19" s="4" t="s">
        <v>21</v>
      </c>
      <c r="J19" s="4" t="s">
        <v>22</v>
      </c>
      <c r="K19" s="6">
        <f>VLOOKUP(B19:B105,[1]Sheet1!$B$3:$F$348,5,0)</f>
        <v>8.5</v>
      </c>
      <c r="L19" s="6">
        <f t="shared" si="0"/>
        <v>0.00100044247787611</v>
      </c>
      <c r="M19" s="6">
        <f t="shared" si="1"/>
        <v>5.247781</v>
      </c>
      <c r="N19" s="4" t="s">
        <v>23</v>
      </c>
    </row>
    <row r="20" s="1" customFormat="1" ht="48" spans="1:14">
      <c r="A20" s="3" t="s">
        <v>14</v>
      </c>
      <c r="B20" s="4" t="s">
        <v>52</v>
      </c>
      <c r="C20" s="4" t="s">
        <v>16</v>
      </c>
      <c r="D20" s="4" t="s">
        <v>17</v>
      </c>
      <c r="E20" s="4" t="s">
        <v>18</v>
      </c>
      <c r="F20" s="4" t="s">
        <v>53</v>
      </c>
      <c r="G20" s="4" t="s">
        <v>37</v>
      </c>
      <c r="H20" s="4">
        <v>4642</v>
      </c>
      <c r="I20" s="4" t="s">
        <v>21</v>
      </c>
      <c r="J20" s="4" t="s">
        <v>22</v>
      </c>
      <c r="K20" s="6">
        <f>VLOOKUP(B20:B106,[1]Sheet1!$B$3:$F$348,5,0)</f>
        <v>12</v>
      </c>
      <c r="L20" s="6">
        <f t="shared" si="0"/>
        <v>0.00141238938053097</v>
      </c>
      <c r="M20" s="6">
        <f t="shared" si="1"/>
        <v>7.408632</v>
      </c>
      <c r="N20" s="4" t="s">
        <v>23</v>
      </c>
    </row>
    <row r="21" s="1" customFormat="1" ht="48" spans="1:14">
      <c r="A21" s="3" t="s">
        <v>14</v>
      </c>
      <c r="B21" s="4" t="s">
        <v>54</v>
      </c>
      <c r="C21" s="4" t="s">
        <v>16</v>
      </c>
      <c r="D21" s="4" t="s">
        <v>17</v>
      </c>
      <c r="E21" s="4" t="s">
        <v>18</v>
      </c>
      <c r="F21" s="4" t="s">
        <v>55</v>
      </c>
      <c r="G21" s="4" t="s">
        <v>37</v>
      </c>
      <c r="H21" s="4">
        <v>4642</v>
      </c>
      <c r="I21" s="4" t="s">
        <v>21</v>
      </c>
      <c r="J21" s="4" t="s">
        <v>22</v>
      </c>
      <c r="K21" s="6">
        <f>VLOOKUP(B21:B107,[1]Sheet1!$B$3:$F$348,5,0)</f>
        <v>15</v>
      </c>
      <c r="L21" s="6">
        <f t="shared" si="0"/>
        <v>0.00176548672566372</v>
      </c>
      <c r="M21" s="6">
        <f t="shared" si="1"/>
        <v>9.26079</v>
      </c>
      <c r="N21" s="4" t="s">
        <v>23</v>
      </c>
    </row>
    <row r="22" s="1" customFormat="1" ht="48" spans="1:14">
      <c r="A22" s="3" t="s">
        <v>14</v>
      </c>
      <c r="B22" s="4" t="s">
        <v>56</v>
      </c>
      <c r="C22" s="4" t="s">
        <v>16</v>
      </c>
      <c r="D22" s="4" t="s">
        <v>17</v>
      </c>
      <c r="E22" s="4" t="s">
        <v>18</v>
      </c>
      <c r="F22" s="4" t="s">
        <v>57</v>
      </c>
      <c r="G22" s="4" t="s">
        <v>37</v>
      </c>
      <c r="H22" s="4">
        <v>4642</v>
      </c>
      <c r="I22" s="4" t="s">
        <v>21</v>
      </c>
      <c r="J22" s="4" t="s">
        <v>22</v>
      </c>
      <c r="K22" s="6">
        <f>VLOOKUP(B22:B108,[1]Sheet1!$B$3:$F$348,5,0)</f>
        <v>20</v>
      </c>
      <c r="L22" s="6">
        <f t="shared" si="0"/>
        <v>0.00235398230088496</v>
      </c>
      <c r="M22" s="6">
        <f t="shared" si="1"/>
        <v>12.34772</v>
      </c>
      <c r="N22" s="4" t="s">
        <v>23</v>
      </c>
    </row>
    <row r="23" s="1" customFormat="1" ht="48" spans="1:14">
      <c r="A23" s="3" t="s">
        <v>14</v>
      </c>
      <c r="B23" s="4" t="s">
        <v>58</v>
      </c>
      <c r="C23" s="4" t="s">
        <v>16</v>
      </c>
      <c r="D23" s="4" t="s">
        <v>17</v>
      </c>
      <c r="E23" s="4" t="s">
        <v>18</v>
      </c>
      <c r="F23" s="4" t="s">
        <v>59</v>
      </c>
      <c r="G23" s="4" t="s">
        <v>37</v>
      </c>
      <c r="H23" s="4">
        <v>4642</v>
      </c>
      <c r="I23" s="4" t="s">
        <v>21</v>
      </c>
      <c r="J23" s="4" t="s">
        <v>22</v>
      </c>
      <c r="K23" s="6">
        <f>VLOOKUP(B23:B109,[1]Sheet1!$B$3:$F$348,5,0)</f>
        <v>27</v>
      </c>
      <c r="L23" s="6">
        <f t="shared" si="0"/>
        <v>0.00317787610619469</v>
      </c>
      <c r="M23" s="6">
        <f t="shared" si="1"/>
        <v>16.669422</v>
      </c>
      <c r="N23" s="4" t="s">
        <v>23</v>
      </c>
    </row>
    <row r="24" s="1" customFormat="1" ht="48" spans="1:14">
      <c r="A24" s="3" t="s">
        <v>14</v>
      </c>
      <c r="B24" s="4" t="s">
        <v>60</v>
      </c>
      <c r="C24" s="4" t="s">
        <v>16</v>
      </c>
      <c r="D24" s="4" t="s">
        <v>17</v>
      </c>
      <c r="E24" s="4" t="s">
        <v>18</v>
      </c>
      <c r="F24" s="4" t="s">
        <v>61</v>
      </c>
      <c r="G24" s="4" t="s">
        <v>37</v>
      </c>
      <c r="H24" s="4">
        <v>4642</v>
      </c>
      <c r="I24" s="4" t="s">
        <v>21</v>
      </c>
      <c r="J24" s="4" t="s">
        <v>22</v>
      </c>
      <c r="K24" s="6">
        <f>VLOOKUP(B24:B110,[1]Sheet1!$B$3:$F$348,5,0)</f>
        <v>9</v>
      </c>
      <c r="L24" s="6">
        <f t="shared" si="0"/>
        <v>0.00105929203539823</v>
      </c>
      <c r="M24" s="6">
        <f t="shared" si="1"/>
        <v>5.556474</v>
      </c>
      <c r="N24" s="4" t="s">
        <v>23</v>
      </c>
    </row>
    <row r="25" s="1" customFormat="1" ht="48" spans="1:14">
      <c r="A25" s="3" t="s">
        <v>14</v>
      </c>
      <c r="B25" s="4" t="s">
        <v>62</v>
      </c>
      <c r="C25" s="4" t="s">
        <v>16</v>
      </c>
      <c r="D25" s="4" t="s">
        <v>17</v>
      </c>
      <c r="E25" s="4" t="s">
        <v>18</v>
      </c>
      <c r="F25" s="4" t="s">
        <v>63</v>
      </c>
      <c r="G25" s="4" t="s">
        <v>37</v>
      </c>
      <c r="H25" s="4">
        <v>4642</v>
      </c>
      <c r="I25" s="4" t="s">
        <v>21</v>
      </c>
      <c r="J25" s="4" t="s">
        <v>22</v>
      </c>
      <c r="K25" s="6">
        <f>VLOOKUP(B25:B111,[1]Sheet1!$B$3:$F$348,5,0)</f>
        <v>7</v>
      </c>
      <c r="L25" s="6">
        <f t="shared" si="0"/>
        <v>0.000823893805309735</v>
      </c>
      <c r="M25" s="6">
        <f t="shared" si="1"/>
        <v>4.321702</v>
      </c>
      <c r="N25" s="4" t="s">
        <v>23</v>
      </c>
    </row>
    <row r="26" s="1" customFormat="1" ht="48" spans="1:14">
      <c r="A26" s="3" t="s">
        <v>14</v>
      </c>
      <c r="B26" s="4" t="s">
        <v>64</v>
      </c>
      <c r="C26" s="4" t="s">
        <v>16</v>
      </c>
      <c r="D26" s="4" t="s">
        <v>17</v>
      </c>
      <c r="E26" s="4" t="s">
        <v>18</v>
      </c>
      <c r="F26" s="4" t="s">
        <v>65</v>
      </c>
      <c r="G26" s="4" t="s">
        <v>37</v>
      </c>
      <c r="H26" s="4">
        <v>4642</v>
      </c>
      <c r="I26" s="4" t="s">
        <v>21</v>
      </c>
      <c r="J26" s="4" t="s">
        <v>22</v>
      </c>
      <c r="K26" s="6">
        <f>VLOOKUP(B26:B112,[1]Sheet1!$B$3:$F$348,5,0)</f>
        <v>15</v>
      </c>
      <c r="L26" s="6">
        <f t="shared" si="0"/>
        <v>0.00176548672566372</v>
      </c>
      <c r="M26" s="6">
        <f t="shared" si="1"/>
        <v>9.26079</v>
      </c>
      <c r="N26" s="4" t="s">
        <v>23</v>
      </c>
    </row>
    <row r="27" s="1" customFormat="1" ht="48" spans="1:14">
      <c r="A27" s="3" t="s">
        <v>14</v>
      </c>
      <c r="B27" s="4" t="s">
        <v>42</v>
      </c>
      <c r="C27" s="4" t="s">
        <v>16</v>
      </c>
      <c r="D27" s="4" t="s">
        <v>17</v>
      </c>
      <c r="E27" s="4" t="s">
        <v>18</v>
      </c>
      <c r="F27" s="4" t="s">
        <v>43</v>
      </c>
      <c r="G27" s="4" t="s">
        <v>37</v>
      </c>
      <c r="H27" s="4">
        <v>4642</v>
      </c>
      <c r="I27" s="4" t="s">
        <v>21</v>
      </c>
      <c r="J27" s="4" t="s">
        <v>22</v>
      </c>
      <c r="K27" s="6">
        <f>VLOOKUP(B27:B113,[1]Sheet1!$B$3:$F$348,5,0)</f>
        <v>16</v>
      </c>
      <c r="L27" s="6">
        <f t="shared" si="0"/>
        <v>0.00188318584070796</v>
      </c>
      <c r="M27" s="6">
        <f t="shared" si="1"/>
        <v>9.878176</v>
      </c>
      <c r="N27" s="4" t="s">
        <v>23</v>
      </c>
    </row>
    <row r="28" s="1" customFormat="1" ht="48" spans="1:14">
      <c r="A28" s="3" t="s">
        <v>14</v>
      </c>
      <c r="B28" s="4" t="s">
        <v>66</v>
      </c>
      <c r="C28" s="4" t="s">
        <v>16</v>
      </c>
      <c r="D28" s="4" t="s">
        <v>17</v>
      </c>
      <c r="E28" s="4" t="s">
        <v>18</v>
      </c>
      <c r="F28" s="4" t="s">
        <v>67</v>
      </c>
      <c r="G28" s="4" t="s">
        <v>37</v>
      </c>
      <c r="H28" s="4">
        <v>4642</v>
      </c>
      <c r="I28" s="4" t="s">
        <v>21</v>
      </c>
      <c r="J28" s="4" t="s">
        <v>22</v>
      </c>
      <c r="K28" s="6">
        <f>VLOOKUP(B28:B114,[1]Sheet1!$B$3:$F$348,5,0)</f>
        <v>6</v>
      </c>
      <c r="L28" s="6">
        <f t="shared" si="0"/>
        <v>0.000706194690265487</v>
      </c>
      <c r="M28" s="6">
        <f t="shared" si="1"/>
        <v>3.704316</v>
      </c>
      <c r="N28" s="4" t="s">
        <v>23</v>
      </c>
    </row>
    <row r="29" s="1" customFormat="1" ht="48" spans="1:14">
      <c r="A29" s="3" t="s">
        <v>14</v>
      </c>
      <c r="B29" s="4" t="s">
        <v>68</v>
      </c>
      <c r="C29" s="4" t="s">
        <v>16</v>
      </c>
      <c r="D29" s="4" t="s">
        <v>17</v>
      </c>
      <c r="E29" s="4" t="s">
        <v>18</v>
      </c>
      <c r="F29" s="4" t="s">
        <v>69</v>
      </c>
      <c r="G29" s="4" t="s">
        <v>37</v>
      </c>
      <c r="H29" s="4">
        <v>4642</v>
      </c>
      <c r="I29" s="4" t="s">
        <v>21</v>
      </c>
      <c r="J29" s="4" t="s">
        <v>22</v>
      </c>
      <c r="K29" s="6">
        <f>VLOOKUP(B29:B115,[1]Sheet1!$B$3:$F$348,5,0)</f>
        <v>4.5</v>
      </c>
      <c r="L29" s="6">
        <f t="shared" si="0"/>
        <v>0.000529646017699115</v>
      </c>
      <c r="M29" s="6">
        <f t="shared" si="1"/>
        <v>2.778237</v>
      </c>
      <c r="N29" s="4" t="s">
        <v>23</v>
      </c>
    </row>
    <row r="30" s="1" customFormat="1" ht="48" spans="1:14">
      <c r="A30" s="3" t="s">
        <v>14</v>
      </c>
      <c r="B30" s="4" t="s">
        <v>70</v>
      </c>
      <c r="C30" s="4" t="s">
        <v>16</v>
      </c>
      <c r="D30" s="4" t="s">
        <v>17</v>
      </c>
      <c r="E30" s="4" t="s">
        <v>18</v>
      </c>
      <c r="F30" s="4" t="s">
        <v>71</v>
      </c>
      <c r="G30" s="4" t="s">
        <v>37</v>
      </c>
      <c r="H30" s="4">
        <v>4642</v>
      </c>
      <c r="I30" s="4" t="s">
        <v>21</v>
      </c>
      <c r="J30" s="4" t="s">
        <v>22</v>
      </c>
      <c r="K30" s="6">
        <f>VLOOKUP(B30:B116,[1]Sheet1!$B$3:$F$348,5,0)</f>
        <v>6</v>
      </c>
      <c r="L30" s="6">
        <f t="shared" si="0"/>
        <v>0.000706194690265487</v>
      </c>
      <c r="M30" s="6">
        <f t="shared" si="1"/>
        <v>3.704316</v>
      </c>
      <c r="N30" s="4" t="s">
        <v>23</v>
      </c>
    </row>
    <row r="31" s="1" customFormat="1" ht="48" spans="1:14">
      <c r="A31" s="3" t="s">
        <v>14</v>
      </c>
      <c r="B31" s="4" t="s">
        <v>72</v>
      </c>
      <c r="C31" s="4" t="s">
        <v>16</v>
      </c>
      <c r="D31" s="4" t="s">
        <v>17</v>
      </c>
      <c r="E31" s="4" t="s">
        <v>18</v>
      </c>
      <c r="F31" s="4" t="s">
        <v>73</v>
      </c>
      <c r="G31" s="4" t="s">
        <v>37</v>
      </c>
      <c r="H31" s="4">
        <v>4642</v>
      </c>
      <c r="I31" s="4" t="s">
        <v>21</v>
      </c>
      <c r="J31" s="4" t="s">
        <v>22</v>
      </c>
      <c r="K31" s="6">
        <f>VLOOKUP(B31:B117,[1]Sheet1!$B$3:$F$348,5,0)</f>
        <v>4.5</v>
      </c>
      <c r="L31" s="6">
        <f t="shared" si="0"/>
        <v>0.000529646017699115</v>
      </c>
      <c r="M31" s="6">
        <f t="shared" si="1"/>
        <v>2.778237</v>
      </c>
      <c r="N31" s="4" t="s">
        <v>23</v>
      </c>
    </row>
    <row r="32" s="1" customFormat="1" ht="48" spans="1:14">
      <c r="A32" s="3" t="s">
        <v>14</v>
      </c>
      <c r="B32" s="4" t="s">
        <v>74</v>
      </c>
      <c r="C32" s="4" t="s">
        <v>16</v>
      </c>
      <c r="D32" s="4" t="s">
        <v>17</v>
      </c>
      <c r="E32" s="4" t="s">
        <v>18</v>
      </c>
      <c r="F32" s="4" t="s">
        <v>75</v>
      </c>
      <c r="G32" s="4" t="s">
        <v>37</v>
      </c>
      <c r="H32" s="4">
        <v>4642</v>
      </c>
      <c r="I32" s="4" t="s">
        <v>21</v>
      </c>
      <c r="J32" s="4" t="s">
        <v>22</v>
      </c>
      <c r="K32" s="6">
        <f>VLOOKUP(B32:B118,[1]Sheet1!$B$3:$F$348,5,0)</f>
        <v>4</v>
      </c>
      <c r="L32" s="6">
        <f t="shared" si="0"/>
        <v>0.000470796460176991</v>
      </c>
      <c r="M32" s="6">
        <f t="shared" si="1"/>
        <v>2.469544</v>
      </c>
      <c r="N32" s="4" t="s">
        <v>23</v>
      </c>
    </row>
    <row r="33" s="1" customFormat="1" ht="48" spans="1:14">
      <c r="A33" s="3" t="s">
        <v>14</v>
      </c>
      <c r="B33" s="4" t="s">
        <v>76</v>
      </c>
      <c r="C33" s="4" t="s">
        <v>16</v>
      </c>
      <c r="D33" s="4" t="s">
        <v>17</v>
      </c>
      <c r="E33" s="4" t="s">
        <v>18</v>
      </c>
      <c r="F33" s="4" t="s">
        <v>77</v>
      </c>
      <c r="G33" s="4" t="s">
        <v>37</v>
      </c>
      <c r="H33" s="4">
        <v>4642</v>
      </c>
      <c r="I33" s="4" t="s">
        <v>21</v>
      </c>
      <c r="J33" s="4" t="s">
        <v>22</v>
      </c>
      <c r="K33" s="6">
        <f>VLOOKUP(B33:B119,[1]Sheet1!$B$3:$F$348,5,0)</f>
        <v>7</v>
      </c>
      <c r="L33" s="6">
        <f t="shared" si="0"/>
        <v>0.000823893805309735</v>
      </c>
      <c r="M33" s="6">
        <f t="shared" si="1"/>
        <v>4.321702</v>
      </c>
      <c r="N33" s="4" t="s">
        <v>23</v>
      </c>
    </row>
    <row r="34" s="1" customFormat="1" ht="48" spans="1:14">
      <c r="A34" s="3" t="s">
        <v>14</v>
      </c>
      <c r="B34" s="4" t="s">
        <v>78</v>
      </c>
      <c r="C34" s="4" t="s">
        <v>16</v>
      </c>
      <c r="D34" s="4" t="s">
        <v>17</v>
      </c>
      <c r="E34" s="4" t="s">
        <v>18</v>
      </c>
      <c r="F34" s="4" t="s">
        <v>79</v>
      </c>
      <c r="G34" s="4" t="s">
        <v>37</v>
      </c>
      <c r="H34" s="4">
        <v>4642</v>
      </c>
      <c r="I34" s="4" t="s">
        <v>21</v>
      </c>
      <c r="J34" s="4" t="s">
        <v>22</v>
      </c>
      <c r="K34" s="6">
        <f>VLOOKUP(B34:B120,[1]Sheet1!$B$3:$F$348,5,0)</f>
        <v>22</v>
      </c>
      <c r="L34" s="6">
        <f t="shared" si="0"/>
        <v>0.00258938053097345</v>
      </c>
      <c r="M34" s="6">
        <f t="shared" si="1"/>
        <v>13.582492</v>
      </c>
      <c r="N34" s="4" t="s">
        <v>23</v>
      </c>
    </row>
    <row r="35" s="1" customFormat="1" ht="48" spans="1:14">
      <c r="A35" s="3" t="s">
        <v>14</v>
      </c>
      <c r="B35" s="4" t="s">
        <v>80</v>
      </c>
      <c r="C35" s="4" t="s">
        <v>16</v>
      </c>
      <c r="D35" s="4" t="s">
        <v>17</v>
      </c>
      <c r="E35" s="4" t="s">
        <v>18</v>
      </c>
      <c r="F35" s="4" t="s">
        <v>81</v>
      </c>
      <c r="G35" s="4" t="s">
        <v>37</v>
      </c>
      <c r="H35" s="4">
        <v>4642</v>
      </c>
      <c r="I35" s="4" t="s">
        <v>21</v>
      </c>
      <c r="J35" s="4" t="s">
        <v>22</v>
      </c>
      <c r="K35" s="6">
        <f>VLOOKUP(B35:B121,[1]Sheet1!$B$3:$F$348,5,0)</f>
        <v>27</v>
      </c>
      <c r="L35" s="6">
        <f t="shared" ref="L35:L66" si="2">K35*1.33/10000/1.13</f>
        <v>0.00317787610619469</v>
      </c>
      <c r="M35" s="6">
        <f t="shared" ref="M35:M66" si="3">L35*H35*1.13</f>
        <v>16.669422</v>
      </c>
      <c r="N35" s="4" t="s">
        <v>23</v>
      </c>
    </row>
    <row r="36" s="1" customFormat="1" ht="48" spans="1:14">
      <c r="A36" s="3" t="s">
        <v>14</v>
      </c>
      <c r="B36" s="4" t="s">
        <v>82</v>
      </c>
      <c r="C36" s="4" t="s">
        <v>16</v>
      </c>
      <c r="D36" s="4" t="s">
        <v>17</v>
      </c>
      <c r="E36" s="4" t="s">
        <v>18</v>
      </c>
      <c r="F36" s="4" t="s">
        <v>83</v>
      </c>
      <c r="G36" s="4" t="s">
        <v>20</v>
      </c>
      <c r="H36" s="4">
        <v>4642</v>
      </c>
      <c r="I36" s="4" t="s">
        <v>21</v>
      </c>
      <c r="J36" s="4" t="s">
        <v>22</v>
      </c>
      <c r="K36" s="6">
        <f>VLOOKUP(B36:B122,[1]Sheet1!$B$3:$F$348,5,0)</f>
        <v>3.8</v>
      </c>
      <c r="L36" s="6">
        <f t="shared" si="2"/>
        <v>0.000447256637168142</v>
      </c>
      <c r="M36" s="6">
        <f t="shared" si="3"/>
        <v>2.3460668</v>
      </c>
      <c r="N36" s="4" t="s">
        <v>23</v>
      </c>
    </row>
    <row r="37" s="1" customFormat="1" ht="48" spans="1:14">
      <c r="A37" s="3" t="s">
        <v>14</v>
      </c>
      <c r="B37" s="4" t="s">
        <v>84</v>
      </c>
      <c r="C37" s="4" t="s">
        <v>16</v>
      </c>
      <c r="D37" s="4" t="s">
        <v>17</v>
      </c>
      <c r="E37" s="4" t="s">
        <v>18</v>
      </c>
      <c r="F37" s="4" t="s">
        <v>85</v>
      </c>
      <c r="G37" s="4" t="s">
        <v>20</v>
      </c>
      <c r="H37" s="4">
        <v>4642</v>
      </c>
      <c r="I37" s="4" t="s">
        <v>21</v>
      </c>
      <c r="J37" s="4" t="s">
        <v>22</v>
      </c>
      <c r="K37" s="6">
        <f>VLOOKUP(B37:B123,[1]Sheet1!$B$3:$F$348,5,0)</f>
        <v>11</v>
      </c>
      <c r="L37" s="6">
        <f t="shared" si="2"/>
        <v>0.00129469026548673</v>
      </c>
      <c r="M37" s="6">
        <f t="shared" si="3"/>
        <v>6.791246</v>
      </c>
      <c r="N37" s="4" t="s">
        <v>23</v>
      </c>
    </row>
    <row r="38" s="1" customFormat="1" ht="48" spans="1:14">
      <c r="A38" s="3" t="s">
        <v>14</v>
      </c>
      <c r="B38" s="4" t="s">
        <v>86</v>
      </c>
      <c r="C38" s="4" t="s">
        <v>16</v>
      </c>
      <c r="D38" s="4" t="s">
        <v>17</v>
      </c>
      <c r="E38" s="4" t="s">
        <v>18</v>
      </c>
      <c r="F38" s="4" t="s">
        <v>87</v>
      </c>
      <c r="G38" s="4" t="s">
        <v>37</v>
      </c>
      <c r="H38" s="4">
        <v>4642</v>
      </c>
      <c r="I38" s="4" t="s">
        <v>21</v>
      </c>
      <c r="J38" s="4" t="s">
        <v>22</v>
      </c>
      <c r="K38" s="6">
        <f>VLOOKUP(B38:B124,[1]Sheet1!$B$3:$F$348,5,0)</f>
        <v>14</v>
      </c>
      <c r="L38" s="6">
        <f t="shared" si="2"/>
        <v>0.00164778761061947</v>
      </c>
      <c r="M38" s="6">
        <f t="shared" si="3"/>
        <v>8.643404</v>
      </c>
      <c r="N38" s="4" t="s">
        <v>23</v>
      </c>
    </row>
    <row r="39" s="1" customFormat="1" ht="48" spans="1:14">
      <c r="A39" s="3" t="s">
        <v>14</v>
      </c>
      <c r="B39" s="4" t="s">
        <v>88</v>
      </c>
      <c r="C39" s="4" t="s">
        <v>16</v>
      </c>
      <c r="D39" s="4" t="s">
        <v>17</v>
      </c>
      <c r="E39" s="4" t="s">
        <v>18</v>
      </c>
      <c r="F39" s="4" t="s">
        <v>89</v>
      </c>
      <c r="G39" s="4" t="s">
        <v>37</v>
      </c>
      <c r="H39" s="4">
        <v>4642</v>
      </c>
      <c r="I39" s="4" t="s">
        <v>21</v>
      </c>
      <c r="J39" s="4" t="s">
        <v>22</v>
      </c>
      <c r="K39" s="6">
        <f>VLOOKUP(B39:B125,[1]Sheet1!$B$3:$F$348,5,0)</f>
        <v>8.2</v>
      </c>
      <c r="L39" s="6">
        <f t="shared" si="2"/>
        <v>0.000965132743362832</v>
      </c>
      <c r="M39" s="6">
        <f t="shared" si="3"/>
        <v>5.0625652</v>
      </c>
      <c r="N39" s="4" t="s">
        <v>23</v>
      </c>
    </row>
    <row r="40" s="1" customFormat="1" ht="48" spans="1:14">
      <c r="A40" s="3" t="s">
        <v>14</v>
      </c>
      <c r="B40" s="4" t="s">
        <v>90</v>
      </c>
      <c r="C40" s="4" t="s">
        <v>16</v>
      </c>
      <c r="D40" s="4" t="s">
        <v>17</v>
      </c>
      <c r="E40" s="4" t="s">
        <v>18</v>
      </c>
      <c r="F40" s="4" t="s">
        <v>91</v>
      </c>
      <c r="G40" s="4" t="s">
        <v>37</v>
      </c>
      <c r="H40" s="4">
        <v>4642</v>
      </c>
      <c r="I40" s="4" t="s">
        <v>21</v>
      </c>
      <c r="J40" s="4" t="s">
        <v>22</v>
      </c>
      <c r="K40" s="6">
        <f>VLOOKUP(B40:B126,[1]Sheet1!$B$3:$F$348,5,0)</f>
        <v>23</v>
      </c>
      <c r="L40" s="6">
        <f t="shared" si="2"/>
        <v>0.0027070796460177</v>
      </c>
      <c r="M40" s="6">
        <f t="shared" si="3"/>
        <v>14.199878</v>
      </c>
      <c r="N40" s="4" t="s">
        <v>23</v>
      </c>
    </row>
    <row r="41" s="1" customFormat="1" ht="48" spans="1:14">
      <c r="A41" s="3" t="s">
        <v>14</v>
      </c>
      <c r="B41" s="4" t="s">
        <v>92</v>
      </c>
      <c r="C41" s="4" t="s">
        <v>16</v>
      </c>
      <c r="D41" s="4" t="s">
        <v>17</v>
      </c>
      <c r="E41" s="4" t="s">
        <v>18</v>
      </c>
      <c r="F41" s="4" t="s">
        <v>93</v>
      </c>
      <c r="G41" s="4" t="s">
        <v>37</v>
      </c>
      <c r="H41" s="4">
        <v>4642</v>
      </c>
      <c r="I41" s="4" t="s">
        <v>21</v>
      </c>
      <c r="J41" s="4" t="s">
        <v>22</v>
      </c>
      <c r="K41" s="6">
        <f>VLOOKUP(B41:B127,[1]Sheet1!$B$3:$F$348,5,0)</f>
        <v>7.5</v>
      </c>
      <c r="L41" s="6">
        <f t="shared" si="2"/>
        <v>0.000882743362831859</v>
      </c>
      <c r="M41" s="6">
        <f t="shared" si="3"/>
        <v>4.630395</v>
      </c>
      <c r="N41" s="4" t="s">
        <v>23</v>
      </c>
    </row>
    <row r="42" s="1" customFormat="1" ht="48" spans="1:14">
      <c r="A42" s="3" t="s">
        <v>14</v>
      </c>
      <c r="B42" s="4" t="s">
        <v>94</v>
      </c>
      <c r="C42" s="4" t="s">
        <v>16</v>
      </c>
      <c r="D42" s="4" t="s">
        <v>17</v>
      </c>
      <c r="E42" s="4" t="s">
        <v>18</v>
      </c>
      <c r="F42" s="4" t="s">
        <v>95</v>
      </c>
      <c r="G42" s="4" t="s">
        <v>37</v>
      </c>
      <c r="H42" s="4">
        <v>4642</v>
      </c>
      <c r="I42" s="4" t="s">
        <v>21</v>
      </c>
      <c r="J42" s="4" t="s">
        <v>22</v>
      </c>
      <c r="K42" s="6">
        <f>VLOOKUP(B42:B128,[1]Sheet1!$B$3:$F$348,5,0)</f>
        <v>18</v>
      </c>
      <c r="L42" s="6">
        <f t="shared" si="2"/>
        <v>0.00211858407079646</v>
      </c>
      <c r="M42" s="6">
        <f t="shared" si="3"/>
        <v>11.112948</v>
      </c>
      <c r="N42" s="4" t="s">
        <v>23</v>
      </c>
    </row>
    <row r="43" s="1" customFormat="1" ht="48" spans="1:14">
      <c r="A43" s="3" t="s">
        <v>14</v>
      </c>
      <c r="B43" s="4" t="s">
        <v>96</v>
      </c>
      <c r="C43" s="4" t="s">
        <v>16</v>
      </c>
      <c r="D43" s="4" t="s">
        <v>17</v>
      </c>
      <c r="E43" s="4" t="s">
        <v>18</v>
      </c>
      <c r="F43" s="4" t="s">
        <v>97</v>
      </c>
      <c r="G43" s="4" t="s">
        <v>37</v>
      </c>
      <c r="H43" s="4">
        <v>4642</v>
      </c>
      <c r="I43" s="4" t="s">
        <v>21</v>
      </c>
      <c r="J43" s="4" t="s">
        <v>22</v>
      </c>
      <c r="K43" s="6">
        <f>VLOOKUP(B43:B129,[1]Sheet1!$B$3:$F$348,5,0)</f>
        <v>6</v>
      </c>
      <c r="L43" s="6">
        <f t="shared" si="2"/>
        <v>0.000706194690265487</v>
      </c>
      <c r="M43" s="6">
        <f t="shared" si="3"/>
        <v>3.704316</v>
      </c>
      <c r="N43" s="4" t="s">
        <v>23</v>
      </c>
    </row>
    <row r="44" s="1" customFormat="1" ht="48" spans="1:14">
      <c r="A44" s="3" t="s">
        <v>14</v>
      </c>
      <c r="B44" s="4" t="s">
        <v>98</v>
      </c>
      <c r="C44" s="4" t="s">
        <v>16</v>
      </c>
      <c r="D44" s="4" t="s">
        <v>17</v>
      </c>
      <c r="E44" s="4" t="s">
        <v>18</v>
      </c>
      <c r="F44" s="4" t="s">
        <v>99</v>
      </c>
      <c r="G44" s="4" t="s">
        <v>37</v>
      </c>
      <c r="H44" s="4">
        <v>4642</v>
      </c>
      <c r="I44" s="4" t="s">
        <v>21</v>
      </c>
      <c r="J44" s="4" t="s">
        <v>22</v>
      </c>
      <c r="K44" s="6">
        <f>VLOOKUP(B44:B130,[1]Sheet1!$B$3:$F$348,5,0)</f>
        <v>8.5</v>
      </c>
      <c r="L44" s="6">
        <f t="shared" si="2"/>
        <v>0.00100044247787611</v>
      </c>
      <c r="M44" s="6">
        <f t="shared" si="3"/>
        <v>5.247781</v>
      </c>
      <c r="N44" s="4" t="s">
        <v>23</v>
      </c>
    </row>
    <row r="45" s="1" customFormat="1" ht="48" spans="1:14">
      <c r="A45" s="3" t="s">
        <v>14</v>
      </c>
      <c r="B45" s="4" t="s">
        <v>100</v>
      </c>
      <c r="C45" s="4" t="s">
        <v>16</v>
      </c>
      <c r="D45" s="4" t="s">
        <v>17</v>
      </c>
      <c r="E45" s="4" t="s">
        <v>18</v>
      </c>
      <c r="F45" s="4" t="s">
        <v>101</v>
      </c>
      <c r="G45" s="4" t="s">
        <v>20</v>
      </c>
      <c r="H45" s="4">
        <v>4642</v>
      </c>
      <c r="I45" s="4" t="s">
        <v>21</v>
      </c>
      <c r="J45" s="4" t="s">
        <v>22</v>
      </c>
      <c r="K45" s="6">
        <f>VLOOKUP(B45:B131,[1]Sheet1!$B$3:$F$348,5,0)</f>
        <v>8.6</v>
      </c>
      <c r="L45" s="6">
        <f t="shared" si="2"/>
        <v>0.00101221238938053</v>
      </c>
      <c r="M45" s="6">
        <f t="shared" si="3"/>
        <v>5.3095196</v>
      </c>
      <c r="N45" s="4" t="s">
        <v>23</v>
      </c>
    </row>
    <row r="46" s="1" customFormat="1" ht="48" spans="1:14">
      <c r="A46" s="3" t="s">
        <v>14</v>
      </c>
      <c r="B46" s="4" t="s">
        <v>102</v>
      </c>
      <c r="C46" s="4" t="s">
        <v>16</v>
      </c>
      <c r="D46" s="4" t="s">
        <v>17</v>
      </c>
      <c r="E46" s="4" t="s">
        <v>18</v>
      </c>
      <c r="F46" s="4" t="s">
        <v>103</v>
      </c>
      <c r="G46" s="4" t="s">
        <v>20</v>
      </c>
      <c r="H46" s="4">
        <v>4642</v>
      </c>
      <c r="I46" s="4" t="s">
        <v>21</v>
      </c>
      <c r="J46" s="4" t="s">
        <v>22</v>
      </c>
      <c r="K46" s="6">
        <f>VLOOKUP(B46:B132,[1]Sheet1!$B$3:$F$348,5,0)</f>
        <v>5.5</v>
      </c>
      <c r="L46" s="6">
        <f t="shared" si="2"/>
        <v>0.000647345132743363</v>
      </c>
      <c r="M46" s="6">
        <f t="shared" si="3"/>
        <v>3.395623</v>
      </c>
      <c r="N46" s="4" t="s">
        <v>23</v>
      </c>
    </row>
    <row r="47" s="1" customFormat="1" ht="48" spans="1:14">
      <c r="A47" s="3" t="s">
        <v>14</v>
      </c>
      <c r="B47" s="4" t="s">
        <v>104</v>
      </c>
      <c r="C47" s="4" t="s">
        <v>16</v>
      </c>
      <c r="D47" s="4" t="s">
        <v>17</v>
      </c>
      <c r="E47" s="4" t="s">
        <v>18</v>
      </c>
      <c r="F47" s="4" t="s">
        <v>105</v>
      </c>
      <c r="G47" s="4" t="s">
        <v>106</v>
      </c>
      <c r="H47" s="4">
        <v>4642</v>
      </c>
      <c r="I47" s="4" t="s">
        <v>21</v>
      </c>
      <c r="J47" s="4" t="s">
        <v>22</v>
      </c>
      <c r="K47" s="6">
        <f>VLOOKUP(B47:B133,[1]Sheet1!$B$3:$F$348,5,0)</f>
        <v>0.7</v>
      </c>
      <c r="L47" s="6">
        <f t="shared" si="2"/>
        <v>8.23893805309735e-5</v>
      </c>
      <c r="M47" s="6">
        <f t="shared" si="3"/>
        <v>0.4321702</v>
      </c>
      <c r="N47" s="4" t="s">
        <v>23</v>
      </c>
    </row>
    <row r="48" s="1" customFormat="1" ht="48" spans="1:14">
      <c r="A48" s="3" t="s">
        <v>14</v>
      </c>
      <c r="B48" s="4" t="s">
        <v>107</v>
      </c>
      <c r="C48" s="4" t="s">
        <v>16</v>
      </c>
      <c r="D48" s="4" t="s">
        <v>17</v>
      </c>
      <c r="E48" s="4" t="s">
        <v>18</v>
      </c>
      <c r="F48" s="4" t="s">
        <v>108</v>
      </c>
      <c r="G48" s="4" t="s">
        <v>37</v>
      </c>
      <c r="H48" s="4">
        <v>4642</v>
      </c>
      <c r="I48" s="4" t="s">
        <v>21</v>
      </c>
      <c r="J48" s="4" t="s">
        <v>22</v>
      </c>
      <c r="K48" s="6">
        <f>VLOOKUP(B48:B134,[1]Sheet1!$B$3:$F$348,5,0)</f>
        <v>7.5</v>
      </c>
      <c r="L48" s="6">
        <f t="shared" si="2"/>
        <v>0.000882743362831859</v>
      </c>
      <c r="M48" s="6">
        <f t="shared" si="3"/>
        <v>4.630395</v>
      </c>
      <c r="N48" s="4" t="s">
        <v>23</v>
      </c>
    </row>
    <row r="49" s="1" customFormat="1" ht="48" spans="1:14">
      <c r="A49" s="3" t="s">
        <v>14</v>
      </c>
      <c r="B49" s="4" t="s">
        <v>38</v>
      </c>
      <c r="C49" s="4" t="s">
        <v>16</v>
      </c>
      <c r="D49" s="4" t="s">
        <v>17</v>
      </c>
      <c r="E49" s="4" t="s">
        <v>18</v>
      </c>
      <c r="F49" s="4" t="s">
        <v>39</v>
      </c>
      <c r="G49" s="4" t="s">
        <v>37</v>
      </c>
      <c r="H49" s="4">
        <v>4642</v>
      </c>
      <c r="I49" s="4" t="s">
        <v>21</v>
      </c>
      <c r="J49" s="4" t="s">
        <v>22</v>
      </c>
      <c r="K49" s="6">
        <f>VLOOKUP(B49:B135,[1]Sheet1!$B$3:$F$348,5,0)</f>
        <v>7.5</v>
      </c>
      <c r="L49" s="6">
        <f t="shared" si="2"/>
        <v>0.000882743362831859</v>
      </c>
      <c r="M49" s="6">
        <f t="shared" si="3"/>
        <v>4.630395</v>
      </c>
      <c r="N49" s="4" t="s">
        <v>23</v>
      </c>
    </row>
    <row r="50" s="1" customFormat="1" ht="48" spans="1:14">
      <c r="A50" s="3" t="s">
        <v>14</v>
      </c>
      <c r="B50" s="4" t="s">
        <v>109</v>
      </c>
      <c r="C50" s="4" t="s">
        <v>16</v>
      </c>
      <c r="D50" s="4" t="s">
        <v>17</v>
      </c>
      <c r="E50" s="4" t="s">
        <v>18</v>
      </c>
      <c r="F50" s="4" t="s">
        <v>110</v>
      </c>
      <c r="G50" s="4" t="s">
        <v>37</v>
      </c>
      <c r="H50" s="4">
        <v>4642</v>
      </c>
      <c r="I50" s="4" t="s">
        <v>21</v>
      </c>
      <c r="J50" s="4" t="s">
        <v>22</v>
      </c>
      <c r="K50" s="6">
        <f>VLOOKUP(B50:B136,[1]Sheet1!$B$3:$F$348,5,0)</f>
        <v>17</v>
      </c>
      <c r="L50" s="6">
        <f t="shared" si="2"/>
        <v>0.00200088495575221</v>
      </c>
      <c r="M50" s="6">
        <f t="shared" si="3"/>
        <v>10.495562</v>
      </c>
      <c r="N50" s="4" t="s">
        <v>23</v>
      </c>
    </row>
    <row r="51" s="1" customFormat="1" ht="48" spans="1:14">
      <c r="A51" s="3" t="s">
        <v>14</v>
      </c>
      <c r="B51" s="4" t="s">
        <v>111</v>
      </c>
      <c r="C51" s="4" t="s">
        <v>16</v>
      </c>
      <c r="D51" s="4" t="s">
        <v>17</v>
      </c>
      <c r="E51" s="4" t="s">
        <v>18</v>
      </c>
      <c r="F51" s="4" t="s">
        <v>112</v>
      </c>
      <c r="G51" s="4" t="s">
        <v>37</v>
      </c>
      <c r="H51" s="4">
        <v>4642</v>
      </c>
      <c r="I51" s="4" t="s">
        <v>21</v>
      </c>
      <c r="J51" s="4" t="s">
        <v>22</v>
      </c>
      <c r="K51" s="6">
        <f>VLOOKUP(B51:B137,[1]Sheet1!$B$3:$F$348,5,0)</f>
        <v>17</v>
      </c>
      <c r="L51" s="6">
        <f t="shared" si="2"/>
        <v>0.00200088495575221</v>
      </c>
      <c r="M51" s="6">
        <f t="shared" si="3"/>
        <v>10.495562</v>
      </c>
      <c r="N51" s="4" t="s">
        <v>23</v>
      </c>
    </row>
    <row r="52" s="1" customFormat="1" ht="48" spans="1:14">
      <c r="A52" s="3" t="s">
        <v>14</v>
      </c>
      <c r="B52" s="4" t="s">
        <v>113</v>
      </c>
      <c r="C52" s="4" t="s">
        <v>16</v>
      </c>
      <c r="D52" s="4" t="s">
        <v>17</v>
      </c>
      <c r="E52" s="4" t="s">
        <v>18</v>
      </c>
      <c r="F52" s="4" t="s">
        <v>114</v>
      </c>
      <c r="G52" s="4" t="s">
        <v>37</v>
      </c>
      <c r="H52" s="4">
        <v>4642</v>
      </c>
      <c r="I52" s="4" t="s">
        <v>21</v>
      </c>
      <c r="J52" s="4" t="s">
        <v>22</v>
      </c>
      <c r="K52" s="6">
        <f>VLOOKUP(B52:B138,[1]Sheet1!$B$3:$F$348,5,0)</f>
        <v>26</v>
      </c>
      <c r="L52" s="6">
        <f t="shared" si="2"/>
        <v>0.00306017699115044</v>
      </c>
      <c r="M52" s="6">
        <f t="shared" si="3"/>
        <v>16.052036</v>
      </c>
      <c r="N52" s="4" t="s">
        <v>23</v>
      </c>
    </row>
    <row r="53" s="1" customFormat="1" ht="48" spans="1:14">
      <c r="A53" s="3" t="s">
        <v>14</v>
      </c>
      <c r="B53" s="4" t="s">
        <v>115</v>
      </c>
      <c r="C53" s="4" t="s">
        <v>16</v>
      </c>
      <c r="D53" s="4" t="s">
        <v>17</v>
      </c>
      <c r="E53" s="4" t="s">
        <v>18</v>
      </c>
      <c r="F53" s="4" t="s">
        <v>116</v>
      </c>
      <c r="G53" s="4" t="s">
        <v>37</v>
      </c>
      <c r="H53" s="4">
        <v>4642</v>
      </c>
      <c r="I53" s="4" t="s">
        <v>21</v>
      </c>
      <c r="J53" s="4" t="s">
        <v>22</v>
      </c>
      <c r="K53" s="6">
        <f>VLOOKUP(B53:B139,[1]Sheet1!$B$3:$F$348,5,0)</f>
        <v>15</v>
      </c>
      <c r="L53" s="6">
        <f t="shared" si="2"/>
        <v>0.00176548672566372</v>
      </c>
      <c r="M53" s="6">
        <f t="shared" si="3"/>
        <v>9.26079</v>
      </c>
      <c r="N53" s="4" t="s">
        <v>23</v>
      </c>
    </row>
    <row r="54" s="1" customFormat="1" ht="48" spans="1:14">
      <c r="A54" s="3" t="s">
        <v>14</v>
      </c>
      <c r="B54" s="4" t="s">
        <v>117</v>
      </c>
      <c r="C54" s="4" t="s">
        <v>16</v>
      </c>
      <c r="D54" s="4" t="s">
        <v>17</v>
      </c>
      <c r="E54" s="4" t="s">
        <v>18</v>
      </c>
      <c r="F54" s="4" t="s">
        <v>118</v>
      </c>
      <c r="G54" s="4" t="s">
        <v>37</v>
      </c>
      <c r="H54" s="4">
        <v>4642</v>
      </c>
      <c r="I54" s="4" t="s">
        <v>21</v>
      </c>
      <c r="J54" s="4" t="s">
        <v>22</v>
      </c>
      <c r="K54" s="6">
        <f>VLOOKUP(B54:B140,[1]Sheet1!$B$3:$F$348,5,0)</f>
        <v>35</v>
      </c>
      <c r="L54" s="6">
        <f t="shared" si="2"/>
        <v>0.00411946902654867</v>
      </c>
      <c r="M54" s="6">
        <f t="shared" si="3"/>
        <v>21.60851</v>
      </c>
      <c r="N54" s="4" t="s">
        <v>23</v>
      </c>
    </row>
    <row r="55" s="1" customFormat="1" ht="48" spans="1:14">
      <c r="A55" s="3" t="s">
        <v>14</v>
      </c>
      <c r="B55" s="4" t="s">
        <v>119</v>
      </c>
      <c r="C55" s="4" t="s">
        <v>16</v>
      </c>
      <c r="D55" s="4" t="s">
        <v>17</v>
      </c>
      <c r="E55" s="4" t="s">
        <v>18</v>
      </c>
      <c r="F55" s="4" t="s">
        <v>120</v>
      </c>
      <c r="G55" s="4" t="s">
        <v>20</v>
      </c>
      <c r="H55" s="4">
        <v>4642</v>
      </c>
      <c r="I55" s="4" t="s">
        <v>21</v>
      </c>
      <c r="J55" s="4" t="s">
        <v>22</v>
      </c>
      <c r="K55" s="6">
        <f>VLOOKUP(B55:B141,[1]Sheet1!$B$3:$F$348,5,0)</f>
        <v>3</v>
      </c>
      <c r="L55" s="6">
        <f t="shared" si="2"/>
        <v>0.000353097345132743</v>
      </c>
      <c r="M55" s="6">
        <f t="shared" si="3"/>
        <v>1.852158</v>
      </c>
      <c r="N55" s="4" t="s">
        <v>23</v>
      </c>
    </row>
    <row r="56" s="1" customFormat="1" ht="48" spans="1:14">
      <c r="A56" s="3" t="s">
        <v>14</v>
      </c>
      <c r="B56" s="4" t="s">
        <v>121</v>
      </c>
      <c r="C56" s="4" t="s">
        <v>16</v>
      </c>
      <c r="D56" s="4" t="s">
        <v>17</v>
      </c>
      <c r="E56" s="4" t="s">
        <v>18</v>
      </c>
      <c r="F56" s="4" t="s">
        <v>122</v>
      </c>
      <c r="G56" s="4" t="s">
        <v>20</v>
      </c>
      <c r="H56" s="4">
        <v>4642</v>
      </c>
      <c r="I56" s="4" t="s">
        <v>21</v>
      </c>
      <c r="J56" s="4" t="s">
        <v>22</v>
      </c>
      <c r="K56" s="6">
        <f>VLOOKUP(B56:B142,[1]Sheet1!$B$3:$F$348,5,0)</f>
        <v>2.3</v>
      </c>
      <c r="L56" s="6">
        <f t="shared" si="2"/>
        <v>0.00027070796460177</v>
      </c>
      <c r="M56" s="6">
        <f t="shared" si="3"/>
        <v>1.4199878</v>
      </c>
      <c r="N56" s="4" t="s">
        <v>23</v>
      </c>
    </row>
    <row r="57" s="1" customFormat="1" ht="48" spans="1:14">
      <c r="A57" s="3" t="s">
        <v>14</v>
      </c>
      <c r="B57" s="4" t="s">
        <v>123</v>
      </c>
      <c r="C57" s="4" t="s">
        <v>16</v>
      </c>
      <c r="D57" s="4" t="s">
        <v>17</v>
      </c>
      <c r="E57" s="4" t="s">
        <v>18</v>
      </c>
      <c r="F57" s="4" t="s">
        <v>124</v>
      </c>
      <c r="G57" s="4" t="s">
        <v>20</v>
      </c>
      <c r="H57" s="4">
        <v>4642</v>
      </c>
      <c r="I57" s="4" t="s">
        <v>21</v>
      </c>
      <c r="J57" s="4" t="s">
        <v>22</v>
      </c>
      <c r="K57" s="6">
        <f>VLOOKUP(B57:B143,[1]Sheet1!$B$3:$F$348,5,0)</f>
        <v>6.5</v>
      </c>
      <c r="L57" s="6">
        <f t="shared" si="2"/>
        <v>0.000765044247787611</v>
      </c>
      <c r="M57" s="6">
        <f t="shared" si="3"/>
        <v>4.013009</v>
      </c>
      <c r="N57" s="4" t="s">
        <v>23</v>
      </c>
    </row>
    <row r="58" s="1" customFormat="1" ht="48" spans="1:14">
      <c r="A58" s="3" t="s">
        <v>14</v>
      </c>
      <c r="B58" s="4" t="s">
        <v>125</v>
      </c>
      <c r="C58" s="4" t="s">
        <v>16</v>
      </c>
      <c r="D58" s="4" t="s">
        <v>17</v>
      </c>
      <c r="E58" s="4" t="s">
        <v>18</v>
      </c>
      <c r="F58" s="4" t="s">
        <v>126</v>
      </c>
      <c r="G58" s="4" t="s">
        <v>20</v>
      </c>
      <c r="H58" s="4">
        <v>4642</v>
      </c>
      <c r="I58" s="4" t="s">
        <v>21</v>
      </c>
      <c r="J58" s="4" t="s">
        <v>22</v>
      </c>
      <c r="K58" s="6">
        <f>VLOOKUP(B58:B144,[1]Sheet1!$B$3:$F$348,5,0)</f>
        <v>7.5</v>
      </c>
      <c r="L58" s="6">
        <f t="shared" si="2"/>
        <v>0.000882743362831859</v>
      </c>
      <c r="M58" s="6">
        <f t="shared" si="3"/>
        <v>4.630395</v>
      </c>
      <c r="N58" s="4" t="s">
        <v>23</v>
      </c>
    </row>
    <row r="59" s="1" customFormat="1" ht="48" spans="1:14">
      <c r="A59" s="3" t="s">
        <v>14</v>
      </c>
      <c r="B59" s="4" t="s">
        <v>127</v>
      </c>
      <c r="C59" s="4" t="s">
        <v>16</v>
      </c>
      <c r="D59" s="4" t="s">
        <v>17</v>
      </c>
      <c r="E59" s="4" t="s">
        <v>18</v>
      </c>
      <c r="F59" s="4" t="s">
        <v>128</v>
      </c>
      <c r="G59" s="4" t="s">
        <v>20</v>
      </c>
      <c r="H59" s="4">
        <v>4642</v>
      </c>
      <c r="I59" s="4" t="s">
        <v>21</v>
      </c>
      <c r="J59" s="4" t="s">
        <v>22</v>
      </c>
      <c r="K59" s="6">
        <f>VLOOKUP(B59:B145,[1]Sheet1!$B$3:$F$348,5,0)</f>
        <v>6</v>
      </c>
      <c r="L59" s="6">
        <f t="shared" si="2"/>
        <v>0.000706194690265487</v>
      </c>
      <c r="M59" s="6">
        <f t="shared" si="3"/>
        <v>3.704316</v>
      </c>
      <c r="N59" s="4" t="s">
        <v>23</v>
      </c>
    </row>
    <row r="60" s="1" customFormat="1" ht="48" spans="1:14">
      <c r="A60" s="3" t="s">
        <v>14</v>
      </c>
      <c r="B60" s="4" t="s">
        <v>129</v>
      </c>
      <c r="C60" s="4" t="s">
        <v>16</v>
      </c>
      <c r="D60" s="4" t="s">
        <v>17</v>
      </c>
      <c r="E60" s="4" t="s">
        <v>18</v>
      </c>
      <c r="F60" s="4" t="s">
        <v>130</v>
      </c>
      <c r="G60" s="4" t="s">
        <v>20</v>
      </c>
      <c r="H60" s="4">
        <v>4642</v>
      </c>
      <c r="I60" s="4" t="s">
        <v>21</v>
      </c>
      <c r="J60" s="4" t="s">
        <v>22</v>
      </c>
      <c r="K60" s="6">
        <f>VLOOKUP(B60:B146,[1]Sheet1!$B$3:$F$348,5,0)</f>
        <v>4</v>
      </c>
      <c r="L60" s="6">
        <f t="shared" si="2"/>
        <v>0.000470796460176991</v>
      </c>
      <c r="M60" s="6">
        <f t="shared" si="3"/>
        <v>2.469544</v>
      </c>
      <c r="N60" s="4" t="s">
        <v>23</v>
      </c>
    </row>
    <row r="61" s="1" customFormat="1" ht="48" spans="1:14">
      <c r="A61" s="3" t="s">
        <v>14</v>
      </c>
      <c r="B61" s="4" t="s">
        <v>131</v>
      </c>
      <c r="C61" s="4" t="s">
        <v>16</v>
      </c>
      <c r="D61" s="4" t="s">
        <v>17</v>
      </c>
      <c r="E61" s="4" t="s">
        <v>18</v>
      </c>
      <c r="F61" s="4" t="s">
        <v>132</v>
      </c>
      <c r="G61" s="4" t="s">
        <v>20</v>
      </c>
      <c r="H61" s="4">
        <v>4642</v>
      </c>
      <c r="I61" s="4" t="s">
        <v>21</v>
      </c>
      <c r="J61" s="4" t="s">
        <v>22</v>
      </c>
      <c r="K61" s="6">
        <f>VLOOKUP(B61:B147,[1]Sheet1!$B$3:$F$348,5,0)</f>
        <v>6</v>
      </c>
      <c r="L61" s="6">
        <f t="shared" si="2"/>
        <v>0.000706194690265487</v>
      </c>
      <c r="M61" s="6">
        <f t="shared" si="3"/>
        <v>3.704316</v>
      </c>
      <c r="N61" s="4" t="s">
        <v>23</v>
      </c>
    </row>
    <row r="62" s="1" customFormat="1" ht="48" spans="1:14">
      <c r="A62" s="3" t="s">
        <v>14</v>
      </c>
      <c r="B62" s="4" t="s">
        <v>133</v>
      </c>
      <c r="C62" s="4" t="s">
        <v>16</v>
      </c>
      <c r="D62" s="4" t="s">
        <v>17</v>
      </c>
      <c r="E62" s="4" t="s">
        <v>18</v>
      </c>
      <c r="F62" s="4" t="s">
        <v>134</v>
      </c>
      <c r="G62" s="4" t="s">
        <v>20</v>
      </c>
      <c r="H62" s="4">
        <v>4642</v>
      </c>
      <c r="I62" s="4" t="s">
        <v>21</v>
      </c>
      <c r="J62" s="4" t="s">
        <v>22</v>
      </c>
      <c r="K62" s="6">
        <f>VLOOKUP(B62:B148,[1]Sheet1!$B$3:$F$348,5,0)</f>
        <v>7.5</v>
      </c>
      <c r="L62" s="6">
        <f t="shared" si="2"/>
        <v>0.000882743362831859</v>
      </c>
      <c r="M62" s="6">
        <f t="shared" si="3"/>
        <v>4.630395</v>
      </c>
      <c r="N62" s="4" t="s">
        <v>23</v>
      </c>
    </row>
    <row r="63" s="1" customFormat="1" ht="48" spans="1:14">
      <c r="A63" s="3" t="s">
        <v>14</v>
      </c>
      <c r="B63" s="4" t="s">
        <v>135</v>
      </c>
      <c r="C63" s="4" t="s">
        <v>16</v>
      </c>
      <c r="D63" s="4" t="s">
        <v>17</v>
      </c>
      <c r="E63" s="4" t="s">
        <v>18</v>
      </c>
      <c r="F63" s="4" t="s">
        <v>136</v>
      </c>
      <c r="G63" s="4" t="s">
        <v>20</v>
      </c>
      <c r="H63" s="4">
        <v>4642</v>
      </c>
      <c r="I63" s="4" t="s">
        <v>21</v>
      </c>
      <c r="J63" s="4" t="s">
        <v>22</v>
      </c>
      <c r="K63" s="6">
        <f>VLOOKUP(B63:B149,[1]Sheet1!$B$3:$F$348,5,0)</f>
        <v>7.6</v>
      </c>
      <c r="L63" s="6">
        <f t="shared" si="2"/>
        <v>0.000894513274336283</v>
      </c>
      <c r="M63" s="6">
        <f t="shared" si="3"/>
        <v>4.6921336</v>
      </c>
      <c r="N63" s="4" t="s">
        <v>23</v>
      </c>
    </row>
    <row r="64" s="1" customFormat="1" ht="48" spans="1:14">
      <c r="A64" s="3" t="s">
        <v>14</v>
      </c>
      <c r="B64" s="4" t="s">
        <v>137</v>
      </c>
      <c r="C64" s="4" t="s">
        <v>16</v>
      </c>
      <c r="D64" s="4" t="s">
        <v>17</v>
      </c>
      <c r="E64" s="4" t="s">
        <v>18</v>
      </c>
      <c r="F64" s="4" t="s">
        <v>138</v>
      </c>
      <c r="G64" s="4" t="s">
        <v>20</v>
      </c>
      <c r="H64" s="4">
        <v>4642</v>
      </c>
      <c r="I64" s="4" t="s">
        <v>21</v>
      </c>
      <c r="J64" s="4" t="s">
        <v>22</v>
      </c>
      <c r="K64" s="6">
        <f>VLOOKUP(B64:B150,[1]Sheet1!$B$3:$F$348,5,0)</f>
        <v>5.5</v>
      </c>
      <c r="L64" s="6">
        <f t="shared" si="2"/>
        <v>0.000647345132743363</v>
      </c>
      <c r="M64" s="6">
        <f t="shared" si="3"/>
        <v>3.395623</v>
      </c>
      <c r="N64" s="4" t="s">
        <v>23</v>
      </c>
    </row>
    <row r="65" s="1" customFormat="1" ht="48" spans="1:14">
      <c r="A65" s="3" t="s">
        <v>14</v>
      </c>
      <c r="B65" s="4" t="s">
        <v>139</v>
      </c>
      <c r="C65" s="4" t="s">
        <v>16</v>
      </c>
      <c r="D65" s="4" t="s">
        <v>17</v>
      </c>
      <c r="E65" s="4" t="s">
        <v>18</v>
      </c>
      <c r="F65" s="4" t="s">
        <v>140</v>
      </c>
      <c r="G65" s="4" t="s">
        <v>20</v>
      </c>
      <c r="H65" s="4">
        <v>4642</v>
      </c>
      <c r="I65" s="4" t="s">
        <v>21</v>
      </c>
      <c r="J65" s="4" t="s">
        <v>22</v>
      </c>
      <c r="K65" s="6">
        <f>VLOOKUP(B65:B151,[1]Sheet1!$B$3:$F$348,5,0)</f>
        <v>3.3</v>
      </c>
      <c r="L65" s="6">
        <f t="shared" si="2"/>
        <v>0.000388407079646018</v>
      </c>
      <c r="M65" s="6">
        <f t="shared" si="3"/>
        <v>2.0373738</v>
      </c>
      <c r="N65" s="4" t="s">
        <v>23</v>
      </c>
    </row>
    <row r="66" s="1" customFormat="1" ht="48" spans="1:14">
      <c r="A66" s="3" t="s">
        <v>14</v>
      </c>
      <c r="B66" s="4" t="s">
        <v>141</v>
      </c>
      <c r="C66" s="4" t="s">
        <v>16</v>
      </c>
      <c r="D66" s="4" t="s">
        <v>17</v>
      </c>
      <c r="E66" s="4" t="s">
        <v>18</v>
      </c>
      <c r="F66" s="4" t="s">
        <v>142</v>
      </c>
      <c r="G66" s="4" t="s">
        <v>20</v>
      </c>
      <c r="H66" s="4">
        <v>4642</v>
      </c>
      <c r="I66" s="4" t="s">
        <v>21</v>
      </c>
      <c r="J66" s="4" t="s">
        <v>22</v>
      </c>
      <c r="K66" s="6">
        <f>VLOOKUP(B66:B152,[1]Sheet1!$B$3:$F$348,5,0)</f>
        <v>5.2</v>
      </c>
      <c r="L66" s="6">
        <f t="shared" si="2"/>
        <v>0.000612035398230089</v>
      </c>
      <c r="M66" s="6">
        <f t="shared" si="3"/>
        <v>3.2104072</v>
      </c>
      <c r="N66" s="4" t="s">
        <v>23</v>
      </c>
    </row>
    <row r="67" s="1" customFormat="1" ht="48" spans="1:14">
      <c r="A67" s="3" t="s">
        <v>14</v>
      </c>
      <c r="B67" s="4" t="s">
        <v>143</v>
      </c>
      <c r="C67" s="4" t="s">
        <v>16</v>
      </c>
      <c r="D67" s="4" t="s">
        <v>17</v>
      </c>
      <c r="E67" s="4" t="s">
        <v>18</v>
      </c>
      <c r="F67" s="4" t="s">
        <v>144</v>
      </c>
      <c r="G67" s="4" t="s">
        <v>34</v>
      </c>
      <c r="H67" s="4">
        <v>4642</v>
      </c>
      <c r="I67" s="4" t="s">
        <v>21</v>
      </c>
      <c r="J67" s="4" t="s">
        <v>22</v>
      </c>
      <c r="K67" s="6">
        <f>VLOOKUP(B67:B153,[1]Sheet1!$B$3:$F$348,5,0)</f>
        <v>16.5</v>
      </c>
      <c r="L67" s="6">
        <f t="shared" ref="L67:L88" si="4">K67*1.33/10000/1.13</f>
        <v>0.00194203539823009</v>
      </c>
      <c r="M67" s="6">
        <f t="shared" ref="M67:M89" si="5">L67*H67*1.13</f>
        <v>10.186869</v>
      </c>
      <c r="N67" s="4" t="s">
        <v>23</v>
      </c>
    </row>
    <row r="68" s="1" customFormat="1" ht="48" spans="1:14">
      <c r="A68" s="3" t="s">
        <v>14</v>
      </c>
      <c r="B68" s="4" t="s">
        <v>145</v>
      </c>
      <c r="C68" s="4" t="s">
        <v>16</v>
      </c>
      <c r="D68" s="4" t="s">
        <v>17</v>
      </c>
      <c r="E68" s="4" t="s">
        <v>18</v>
      </c>
      <c r="F68" s="4" t="s">
        <v>146</v>
      </c>
      <c r="G68" s="4" t="s">
        <v>37</v>
      </c>
      <c r="H68" s="4">
        <v>4642</v>
      </c>
      <c r="I68" s="4" t="s">
        <v>21</v>
      </c>
      <c r="J68" s="4" t="s">
        <v>22</v>
      </c>
      <c r="K68" s="6">
        <f>VLOOKUP(B68:B154,[1]Sheet1!$B$3:$F$348,5,0)</f>
        <v>6.8</v>
      </c>
      <c r="L68" s="6">
        <f t="shared" si="4"/>
        <v>0.000800353982300885</v>
      </c>
      <c r="M68" s="6">
        <f t="shared" si="5"/>
        <v>4.1982248</v>
      </c>
      <c r="N68" s="4" t="s">
        <v>23</v>
      </c>
    </row>
    <row r="69" s="1" customFormat="1" ht="48" spans="1:14">
      <c r="A69" s="3" t="s">
        <v>14</v>
      </c>
      <c r="B69" s="4" t="s">
        <v>147</v>
      </c>
      <c r="C69" s="4" t="s">
        <v>16</v>
      </c>
      <c r="D69" s="4" t="s">
        <v>17</v>
      </c>
      <c r="E69" s="4" t="s">
        <v>18</v>
      </c>
      <c r="F69" s="4" t="s">
        <v>148</v>
      </c>
      <c r="G69" s="4" t="s">
        <v>37</v>
      </c>
      <c r="H69" s="4">
        <v>4642</v>
      </c>
      <c r="I69" s="4" t="s">
        <v>21</v>
      </c>
      <c r="J69" s="4" t="s">
        <v>22</v>
      </c>
      <c r="K69" s="6">
        <f>VLOOKUP(B69:B155,[1]Sheet1!$B$3:$F$348,5,0)</f>
        <v>14</v>
      </c>
      <c r="L69" s="6">
        <f t="shared" si="4"/>
        <v>0.00164778761061947</v>
      </c>
      <c r="M69" s="6">
        <f t="shared" si="5"/>
        <v>8.643404</v>
      </c>
      <c r="N69" s="4" t="s">
        <v>23</v>
      </c>
    </row>
    <row r="70" s="1" customFormat="1" ht="48" spans="1:14">
      <c r="A70" s="3" t="s">
        <v>14</v>
      </c>
      <c r="B70" s="4" t="s">
        <v>149</v>
      </c>
      <c r="C70" s="4" t="s">
        <v>16</v>
      </c>
      <c r="D70" s="4" t="s">
        <v>17</v>
      </c>
      <c r="E70" s="4" t="s">
        <v>18</v>
      </c>
      <c r="F70" s="4" t="s">
        <v>150</v>
      </c>
      <c r="G70" s="4" t="s">
        <v>37</v>
      </c>
      <c r="H70" s="4">
        <v>4642</v>
      </c>
      <c r="I70" s="4" t="s">
        <v>21</v>
      </c>
      <c r="J70" s="4" t="s">
        <v>22</v>
      </c>
      <c r="K70" s="6">
        <f>VLOOKUP(B70:B156,[1]Sheet1!$B$3:$F$348,5,0)</f>
        <v>42</v>
      </c>
      <c r="L70" s="6">
        <f t="shared" si="4"/>
        <v>0.00494336283185841</v>
      </c>
      <c r="M70" s="6">
        <f t="shared" si="5"/>
        <v>25.930212</v>
      </c>
      <c r="N70" s="4" t="s">
        <v>23</v>
      </c>
    </row>
    <row r="71" s="1" customFormat="1" ht="48" spans="1:14">
      <c r="A71" s="3" t="s">
        <v>14</v>
      </c>
      <c r="B71" s="4" t="s">
        <v>151</v>
      </c>
      <c r="C71" s="4" t="s">
        <v>16</v>
      </c>
      <c r="D71" s="4" t="s">
        <v>17</v>
      </c>
      <c r="E71" s="4" t="s">
        <v>18</v>
      </c>
      <c r="F71" s="4" t="s">
        <v>152</v>
      </c>
      <c r="G71" s="4" t="s">
        <v>37</v>
      </c>
      <c r="H71" s="4">
        <v>4642</v>
      </c>
      <c r="I71" s="4" t="s">
        <v>21</v>
      </c>
      <c r="J71" s="4" t="s">
        <v>22</v>
      </c>
      <c r="K71" s="6">
        <f>VLOOKUP(B71:B157,[1]Sheet1!$B$3:$F$348,5,0)</f>
        <v>13.5</v>
      </c>
      <c r="L71" s="6">
        <f t="shared" si="4"/>
        <v>0.00158893805309735</v>
      </c>
      <c r="M71" s="6">
        <f t="shared" si="5"/>
        <v>8.334711</v>
      </c>
      <c r="N71" s="4" t="s">
        <v>23</v>
      </c>
    </row>
    <row r="72" s="1" customFormat="1" ht="48" spans="1:14">
      <c r="A72" s="3" t="s">
        <v>14</v>
      </c>
      <c r="B72" s="4" t="s">
        <v>153</v>
      </c>
      <c r="C72" s="4" t="s">
        <v>16</v>
      </c>
      <c r="D72" s="4" t="s">
        <v>17</v>
      </c>
      <c r="E72" s="4" t="s">
        <v>18</v>
      </c>
      <c r="F72" s="4" t="s">
        <v>154</v>
      </c>
      <c r="G72" s="4" t="s">
        <v>37</v>
      </c>
      <c r="H72" s="4">
        <v>4642</v>
      </c>
      <c r="I72" s="4" t="s">
        <v>21</v>
      </c>
      <c r="J72" s="4" t="s">
        <v>22</v>
      </c>
      <c r="K72" s="6">
        <f>VLOOKUP(B72:B158,[1]Sheet1!$B$3:$F$348,5,0)</f>
        <v>19</v>
      </c>
      <c r="L72" s="6">
        <f t="shared" si="4"/>
        <v>0.00223628318584071</v>
      </c>
      <c r="M72" s="6">
        <f t="shared" si="5"/>
        <v>11.730334</v>
      </c>
      <c r="N72" s="4" t="s">
        <v>23</v>
      </c>
    </row>
    <row r="73" s="1" customFormat="1" ht="48" spans="1:14">
      <c r="A73" s="3" t="s">
        <v>14</v>
      </c>
      <c r="B73" s="4" t="s">
        <v>155</v>
      </c>
      <c r="C73" s="4" t="s">
        <v>16</v>
      </c>
      <c r="D73" s="4" t="s">
        <v>17</v>
      </c>
      <c r="E73" s="4" t="s">
        <v>18</v>
      </c>
      <c r="F73" s="4" t="s">
        <v>156</v>
      </c>
      <c r="G73" s="4" t="s">
        <v>20</v>
      </c>
      <c r="H73" s="4">
        <v>4642</v>
      </c>
      <c r="I73" s="4" t="s">
        <v>21</v>
      </c>
      <c r="J73" s="4" t="s">
        <v>22</v>
      </c>
      <c r="K73" s="6">
        <f>VLOOKUP(B73:B159,[1]Sheet1!$B$3:$F$348,5,0)</f>
        <v>4.4</v>
      </c>
      <c r="L73" s="6">
        <f t="shared" si="4"/>
        <v>0.00051787610619469</v>
      </c>
      <c r="M73" s="6">
        <f t="shared" si="5"/>
        <v>2.7164984</v>
      </c>
      <c r="N73" s="4" t="s">
        <v>23</v>
      </c>
    </row>
    <row r="74" s="1" customFormat="1" ht="48" spans="1:14">
      <c r="A74" s="3" t="s">
        <v>14</v>
      </c>
      <c r="B74" s="4" t="s">
        <v>157</v>
      </c>
      <c r="C74" s="4" t="s">
        <v>16</v>
      </c>
      <c r="D74" s="4" t="s">
        <v>17</v>
      </c>
      <c r="E74" s="4" t="s">
        <v>18</v>
      </c>
      <c r="F74" s="4" t="s">
        <v>158</v>
      </c>
      <c r="G74" s="4" t="s">
        <v>37</v>
      </c>
      <c r="H74" s="4">
        <v>4642</v>
      </c>
      <c r="I74" s="4" t="s">
        <v>21</v>
      </c>
      <c r="J74" s="4" t="s">
        <v>22</v>
      </c>
      <c r="K74" s="6">
        <f>VLOOKUP(B74:B160,[1]Sheet1!$B$3:$F$348,5,0)</f>
        <v>32</v>
      </c>
      <c r="L74" s="6">
        <f t="shared" si="4"/>
        <v>0.00376637168141593</v>
      </c>
      <c r="M74" s="6">
        <f t="shared" si="5"/>
        <v>19.756352</v>
      </c>
      <c r="N74" s="4" t="s">
        <v>23</v>
      </c>
    </row>
    <row r="75" s="1" customFormat="1" ht="48" spans="1:14">
      <c r="A75" s="3" t="s">
        <v>14</v>
      </c>
      <c r="B75" s="4" t="s">
        <v>159</v>
      </c>
      <c r="C75" s="4" t="s">
        <v>16</v>
      </c>
      <c r="D75" s="4" t="s">
        <v>17</v>
      </c>
      <c r="E75" s="4" t="s">
        <v>18</v>
      </c>
      <c r="F75" s="4" t="s">
        <v>160</v>
      </c>
      <c r="G75" s="4" t="s">
        <v>20</v>
      </c>
      <c r="H75" s="4">
        <v>4642</v>
      </c>
      <c r="I75" s="4" t="s">
        <v>21</v>
      </c>
      <c r="J75" s="4" t="s">
        <v>22</v>
      </c>
      <c r="K75" s="6">
        <f>VLOOKUP(B75:B161,[1]Sheet1!$B$3:$F$348,5,0)</f>
        <v>1.8</v>
      </c>
      <c r="L75" s="6">
        <f t="shared" si="4"/>
        <v>0.000211858407079646</v>
      </c>
      <c r="M75" s="6">
        <f t="shared" si="5"/>
        <v>1.1112948</v>
      </c>
      <c r="N75" s="4" t="s">
        <v>23</v>
      </c>
    </row>
    <row r="76" s="1" customFormat="1" ht="48" spans="1:14">
      <c r="A76" s="3" t="s">
        <v>14</v>
      </c>
      <c r="B76" s="4" t="s">
        <v>161</v>
      </c>
      <c r="C76" s="4" t="s">
        <v>16</v>
      </c>
      <c r="D76" s="4" t="s">
        <v>17</v>
      </c>
      <c r="E76" s="4" t="s">
        <v>18</v>
      </c>
      <c r="F76" s="4" t="s">
        <v>162</v>
      </c>
      <c r="G76" s="4" t="s">
        <v>20</v>
      </c>
      <c r="H76" s="4">
        <v>4642</v>
      </c>
      <c r="I76" s="4" t="s">
        <v>21</v>
      </c>
      <c r="J76" s="4" t="s">
        <v>22</v>
      </c>
      <c r="K76" s="6">
        <f>VLOOKUP(B76:B162,[1]Sheet1!$B$3:$F$348,5,0)</f>
        <v>2.8</v>
      </c>
      <c r="L76" s="6">
        <f t="shared" si="4"/>
        <v>0.000329557522123894</v>
      </c>
      <c r="M76" s="6">
        <f t="shared" si="5"/>
        <v>1.7286808</v>
      </c>
      <c r="N76" s="4" t="s">
        <v>23</v>
      </c>
    </row>
    <row r="77" s="1" customFormat="1" ht="48" spans="1:14">
      <c r="A77" s="3" t="s">
        <v>14</v>
      </c>
      <c r="B77" s="4" t="s">
        <v>163</v>
      </c>
      <c r="C77" s="4" t="s">
        <v>16</v>
      </c>
      <c r="D77" s="4" t="s">
        <v>17</v>
      </c>
      <c r="E77" s="4" t="s">
        <v>18</v>
      </c>
      <c r="F77" s="4" t="s">
        <v>164</v>
      </c>
      <c r="G77" s="4" t="s">
        <v>37</v>
      </c>
      <c r="H77" s="4">
        <v>4642</v>
      </c>
      <c r="I77" s="4" t="s">
        <v>21</v>
      </c>
      <c r="J77" s="4" t="s">
        <v>22</v>
      </c>
      <c r="K77" s="6">
        <f>VLOOKUP(B77:B163,[1]Sheet1!$B$3:$F$348,5,0)</f>
        <v>22</v>
      </c>
      <c r="L77" s="6">
        <f t="shared" si="4"/>
        <v>0.00258938053097345</v>
      </c>
      <c r="M77" s="6">
        <f t="shared" si="5"/>
        <v>13.582492</v>
      </c>
      <c r="N77" s="4" t="s">
        <v>23</v>
      </c>
    </row>
    <row r="78" s="1" customFormat="1" ht="48" spans="1:14">
      <c r="A78" s="3" t="s">
        <v>14</v>
      </c>
      <c r="B78" s="4" t="s">
        <v>165</v>
      </c>
      <c r="C78" s="4" t="s">
        <v>16</v>
      </c>
      <c r="D78" s="4" t="s">
        <v>17</v>
      </c>
      <c r="E78" s="4" t="s">
        <v>18</v>
      </c>
      <c r="F78" s="4" t="s">
        <v>166</v>
      </c>
      <c r="G78" s="4" t="s">
        <v>37</v>
      </c>
      <c r="H78" s="4">
        <v>4642</v>
      </c>
      <c r="I78" s="4" t="s">
        <v>21</v>
      </c>
      <c r="J78" s="4" t="s">
        <v>22</v>
      </c>
      <c r="K78" s="6">
        <f>VLOOKUP(B78:B164,[1]Sheet1!$B$3:$F$348,5,0)</f>
        <v>20</v>
      </c>
      <c r="L78" s="6">
        <f t="shared" si="4"/>
        <v>0.00235398230088496</v>
      </c>
      <c r="M78" s="6">
        <f t="shared" si="5"/>
        <v>12.34772</v>
      </c>
      <c r="N78" s="4" t="s">
        <v>23</v>
      </c>
    </row>
    <row r="79" s="1" customFormat="1" ht="48" spans="1:14">
      <c r="A79" s="3" t="s">
        <v>14</v>
      </c>
      <c r="B79" s="4" t="s">
        <v>167</v>
      </c>
      <c r="C79" s="4" t="s">
        <v>16</v>
      </c>
      <c r="D79" s="4" t="s">
        <v>17</v>
      </c>
      <c r="E79" s="4" t="s">
        <v>18</v>
      </c>
      <c r="F79" s="4" t="s">
        <v>168</v>
      </c>
      <c r="G79" s="4" t="s">
        <v>37</v>
      </c>
      <c r="H79" s="4">
        <v>4642</v>
      </c>
      <c r="I79" s="4" t="s">
        <v>21</v>
      </c>
      <c r="J79" s="4" t="s">
        <v>22</v>
      </c>
      <c r="K79" s="6">
        <f>VLOOKUP(B79:B165,[1]Sheet1!$B$3:$F$348,5,0)</f>
        <v>23</v>
      </c>
      <c r="L79" s="6">
        <f t="shared" si="4"/>
        <v>0.0027070796460177</v>
      </c>
      <c r="M79" s="6">
        <f t="shared" si="5"/>
        <v>14.199878</v>
      </c>
      <c r="N79" s="4" t="s">
        <v>23</v>
      </c>
    </row>
    <row r="80" s="1" customFormat="1" ht="48" spans="1:14">
      <c r="A80" s="3" t="s">
        <v>14</v>
      </c>
      <c r="B80" s="4" t="s">
        <v>169</v>
      </c>
      <c r="C80" s="4" t="s">
        <v>16</v>
      </c>
      <c r="D80" s="4" t="s">
        <v>17</v>
      </c>
      <c r="E80" s="4" t="s">
        <v>18</v>
      </c>
      <c r="F80" s="4" t="s">
        <v>170</v>
      </c>
      <c r="G80" s="4" t="s">
        <v>37</v>
      </c>
      <c r="H80" s="4">
        <v>4642</v>
      </c>
      <c r="I80" s="4" t="s">
        <v>21</v>
      </c>
      <c r="J80" s="4" t="s">
        <v>22</v>
      </c>
      <c r="K80" s="6">
        <f>VLOOKUP(B80:B166,[1]Sheet1!$B$3:$F$348,5,0)</f>
        <v>20</v>
      </c>
      <c r="L80" s="6">
        <f t="shared" si="4"/>
        <v>0.00235398230088496</v>
      </c>
      <c r="M80" s="6">
        <f t="shared" si="5"/>
        <v>12.34772</v>
      </c>
      <c r="N80" s="4" t="s">
        <v>23</v>
      </c>
    </row>
    <row r="81" s="1" customFormat="1" ht="48" spans="1:14">
      <c r="A81" s="3" t="s">
        <v>14</v>
      </c>
      <c r="B81" s="4" t="s">
        <v>171</v>
      </c>
      <c r="C81" s="4" t="s">
        <v>16</v>
      </c>
      <c r="D81" s="4" t="s">
        <v>17</v>
      </c>
      <c r="E81" s="4" t="s">
        <v>18</v>
      </c>
      <c r="F81" s="4" t="s">
        <v>172</v>
      </c>
      <c r="G81" s="4" t="s">
        <v>37</v>
      </c>
      <c r="H81" s="4">
        <v>4642</v>
      </c>
      <c r="I81" s="4" t="s">
        <v>21</v>
      </c>
      <c r="J81" s="4" t="s">
        <v>22</v>
      </c>
      <c r="K81" s="6">
        <f>VLOOKUP(B81:B167,[1]Sheet1!$B$3:$F$348,5,0)</f>
        <v>23</v>
      </c>
      <c r="L81" s="6">
        <f t="shared" si="4"/>
        <v>0.0027070796460177</v>
      </c>
      <c r="M81" s="6">
        <f t="shared" si="5"/>
        <v>14.199878</v>
      </c>
      <c r="N81" s="4" t="s">
        <v>23</v>
      </c>
    </row>
    <row r="82" s="1" customFormat="1" ht="48" spans="1:14">
      <c r="A82" s="3" t="s">
        <v>14</v>
      </c>
      <c r="B82" s="4" t="s">
        <v>173</v>
      </c>
      <c r="C82" s="4" t="s">
        <v>16</v>
      </c>
      <c r="D82" s="4" t="s">
        <v>17</v>
      </c>
      <c r="E82" s="4" t="s">
        <v>18</v>
      </c>
      <c r="F82" s="4" t="s">
        <v>174</v>
      </c>
      <c r="G82" s="4" t="s">
        <v>37</v>
      </c>
      <c r="H82" s="4">
        <v>4642</v>
      </c>
      <c r="I82" s="4" t="s">
        <v>21</v>
      </c>
      <c r="J82" s="4" t="s">
        <v>22</v>
      </c>
      <c r="K82" s="6">
        <f>VLOOKUP(B82:B168,[1]Sheet1!$B$3:$F$348,5,0)</f>
        <v>31</v>
      </c>
      <c r="L82" s="6">
        <f t="shared" si="4"/>
        <v>0.00364867256637168</v>
      </c>
      <c r="M82" s="6">
        <f t="shared" si="5"/>
        <v>19.138966</v>
      </c>
      <c r="N82" s="4" t="s">
        <v>23</v>
      </c>
    </row>
    <row r="83" s="1" customFormat="1" ht="48" spans="1:14">
      <c r="A83" s="3" t="s">
        <v>14</v>
      </c>
      <c r="B83" s="4" t="s">
        <v>175</v>
      </c>
      <c r="C83" s="4" t="s">
        <v>16</v>
      </c>
      <c r="D83" s="4" t="s">
        <v>17</v>
      </c>
      <c r="E83" s="4" t="s">
        <v>18</v>
      </c>
      <c r="F83" s="4" t="s">
        <v>176</v>
      </c>
      <c r="G83" s="4" t="s">
        <v>37</v>
      </c>
      <c r="H83" s="4">
        <v>4642</v>
      </c>
      <c r="I83" s="4" t="s">
        <v>21</v>
      </c>
      <c r="J83" s="4" t="s">
        <v>22</v>
      </c>
      <c r="K83" s="6">
        <f>VLOOKUP(B83:B169,[1]Sheet1!$B$3:$F$348,5,0)</f>
        <v>20</v>
      </c>
      <c r="L83" s="6">
        <f t="shared" si="4"/>
        <v>0.00235398230088496</v>
      </c>
      <c r="M83" s="6">
        <f t="shared" si="5"/>
        <v>12.34772</v>
      </c>
      <c r="N83" s="4" t="s">
        <v>23</v>
      </c>
    </row>
    <row r="84" s="1" customFormat="1" ht="48" spans="1:14">
      <c r="A84" s="3" t="s">
        <v>14</v>
      </c>
      <c r="B84" s="4" t="s">
        <v>177</v>
      </c>
      <c r="C84" s="4" t="s">
        <v>16</v>
      </c>
      <c r="D84" s="4" t="s">
        <v>17</v>
      </c>
      <c r="E84" s="4" t="s">
        <v>18</v>
      </c>
      <c r="F84" s="4" t="s">
        <v>178</v>
      </c>
      <c r="G84" s="4" t="s">
        <v>20</v>
      </c>
      <c r="H84" s="4">
        <v>4642</v>
      </c>
      <c r="I84" s="4" t="s">
        <v>21</v>
      </c>
      <c r="J84" s="4" t="s">
        <v>22</v>
      </c>
      <c r="K84" s="6">
        <f>VLOOKUP(B84:B170,[1]Sheet1!$B$3:$F$348,5,0)</f>
        <v>12</v>
      </c>
      <c r="L84" s="6">
        <f t="shared" si="4"/>
        <v>0.00141238938053097</v>
      </c>
      <c r="M84" s="6">
        <f t="shared" si="5"/>
        <v>7.408632</v>
      </c>
      <c r="N84" s="4" t="s">
        <v>23</v>
      </c>
    </row>
    <row r="85" s="1" customFormat="1" ht="48" spans="1:14">
      <c r="A85" s="3" t="s">
        <v>14</v>
      </c>
      <c r="B85" s="4" t="s">
        <v>179</v>
      </c>
      <c r="C85" s="4" t="s">
        <v>16</v>
      </c>
      <c r="D85" s="4" t="s">
        <v>17</v>
      </c>
      <c r="E85" s="4" t="s">
        <v>18</v>
      </c>
      <c r="F85" s="4" t="s">
        <v>180</v>
      </c>
      <c r="G85" s="4" t="s">
        <v>20</v>
      </c>
      <c r="H85" s="4">
        <v>4642</v>
      </c>
      <c r="I85" s="4" t="s">
        <v>21</v>
      </c>
      <c r="J85" s="4" t="s">
        <v>22</v>
      </c>
      <c r="K85" s="6">
        <f>VLOOKUP(B85:B171,[1]Sheet1!$B$3:$F$348,5,0)</f>
        <v>8.6</v>
      </c>
      <c r="L85" s="6">
        <f t="shared" si="4"/>
        <v>0.00101221238938053</v>
      </c>
      <c r="M85" s="6">
        <f t="shared" si="5"/>
        <v>5.3095196</v>
      </c>
      <c r="N85" s="4" t="s">
        <v>23</v>
      </c>
    </row>
    <row r="86" s="1" customFormat="1" ht="48" spans="1:14">
      <c r="A86" s="3" t="s">
        <v>14</v>
      </c>
      <c r="B86" s="4" t="s">
        <v>181</v>
      </c>
      <c r="C86" s="4" t="s">
        <v>16</v>
      </c>
      <c r="D86" s="4" t="s">
        <v>17</v>
      </c>
      <c r="E86" s="4" t="s">
        <v>18</v>
      </c>
      <c r="F86" s="4" t="s">
        <v>182</v>
      </c>
      <c r="G86" s="4" t="s">
        <v>20</v>
      </c>
      <c r="H86" s="4">
        <v>4642</v>
      </c>
      <c r="I86" s="4" t="s">
        <v>21</v>
      </c>
      <c r="J86" s="4" t="s">
        <v>22</v>
      </c>
      <c r="K86" s="6">
        <f>VLOOKUP(B86:B172,[1]Sheet1!$B$3:$F$348,5,0)</f>
        <v>3.1</v>
      </c>
      <c r="L86" s="6">
        <f t="shared" si="4"/>
        <v>0.000364867256637168</v>
      </c>
      <c r="M86" s="6">
        <f t="shared" si="5"/>
        <v>1.9138966</v>
      </c>
      <c r="N86" s="4" t="s">
        <v>23</v>
      </c>
    </row>
    <row r="87" s="1" customFormat="1" ht="48" spans="1:14">
      <c r="A87" s="3" t="s">
        <v>14</v>
      </c>
      <c r="B87" s="4" t="s">
        <v>183</v>
      </c>
      <c r="C87" s="4" t="s">
        <v>16</v>
      </c>
      <c r="D87" s="4" t="s">
        <v>17</v>
      </c>
      <c r="E87" s="4" t="s">
        <v>18</v>
      </c>
      <c r="F87" s="4" t="s">
        <v>184</v>
      </c>
      <c r="G87" s="4" t="s">
        <v>20</v>
      </c>
      <c r="H87" s="4">
        <v>4642</v>
      </c>
      <c r="I87" s="4" t="s">
        <v>21</v>
      </c>
      <c r="J87" s="4" t="s">
        <v>22</v>
      </c>
      <c r="K87" s="6">
        <f>VLOOKUP(B87:B173,[1]Sheet1!$B$3:$F$348,5,0)</f>
        <v>9.5</v>
      </c>
      <c r="L87" s="6">
        <f t="shared" si="4"/>
        <v>0.00111814159292035</v>
      </c>
      <c r="M87" s="6">
        <f t="shared" si="5"/>
        <v>5.865167</v>
      </c>
      <c r="N87" s="4" t="s">
        <v>23</v>
      </c>
    </row>
    <row r="88" s="1" customFormat="1" ht="48" spans="1:14">
      <c r="A88" s="3" t="s">
        <v>14</v>
      </c>
      <c r="B88" s="4" t="s">
        <v>185</v>
      </c>
      <c r="C88" s="4" t="s">
        <v>16</v>
      </c>
      <c r="D88" s="4" t="s">
        <v>17</v>
      </c>
      <c r="E88" s="4" t="s">
        <v>18</v>
      </c>
      <c r="F88" s="4" t="s">
        <v>186</v>
      </c>
      <c r="G88" s="4" t="s">
        <v>20</v>
      </c>
      <c r="H88" s="4">
        <v>4642</v>
      </c>
      <c r="I88" s="4" t="s">
        <v>21</v>
      </c>
      <c r="J88" s="4" t="s">
        <v>22</v>
      </c>
      <c r="K88" s="6">
        <f>VLOOKUP(B88:B174,[1]Sheet1!$B$3:$F$348,5,0)</f>
        <v>5.8</v>
      </c>
      <c r="L88" s="6">
        <f t="shared" si="4"/>
        <v>0.000682654867256637</v>
      </c>
      <c r="M88" s="6">
        <f t="shared" si="5"/>
        <v>3.5808388</v>
      </c>
      <c r="N88" s="4" t="s">
        <v>23</v>
      </c>
    </row>
    <row r="89" s="1" customFormat="1" spans="8:13">
      <c r="H89" s="1">
        <f>SUM(H2:H88)</f>
        <v>403854</v>
      </c>
      <c r="L89" s="6"/>
      <c r="M89" s="6">
        <f>SUM(M2:M88)</f>
        <v>695.0531588</v>
      </c>
    </row>
  </sheetData>
  <mergeCells count="960">
    <mergeCell ref="F64318:I64318"/>
    <mergeCell ref="JC64318:JF64318"/>
    <mergeCell ref="SY64318:TB64318"/>
    <mergeCell ref="ACU64318:ACX64318"/>
    <mergeCell ref="AMQ64318:AMT64318"/>
    <mergeCell ref="AWM64318:AWP64318"/>
    <mergeCell ref="BGI64318:BGL64318"/>
    <mergeCell ref="BQE64318:BQH64318"/>
    <mergeCell ref="CAA64318:CAD64318"/>
    <mergeCell ref="CJW64318:CJZ64318"/>
    <mergeCell ref="CTS64318:CTV64318"/>
    <mergeCell ref="DDO64318:DDR64318"/>
    <mergeCell ref="DNK64318:DNN64318"/>
    <mergeCell ref="DXG64318:DXJ64318"/>
    <mergeCell ref="EHC64318:EHF64318"/>
    <mergeCell ref="EQY64318:ERB64318"/>
    <mergeCell ref="FAU64318:FAX64318"/>
    <mergeCell ref="FKQ64318:FKT64318"/>
    <mergeCell ref="FUM64318:FUP64318"/>
    <mergeCell ref="GEI64318:GEL64318"/>
    <mergeCell ref="GOE64318:GOH64318"/>
    <mergeCell ref="GYA64318:GYD64318"/>
    <mergeCell ref="HHW64318:HHZ64318"/>
    <mergeCell ref="HRS64318:HRV64318"/>
    <mergeCell ref="IBO64318:IBR64318"/>
    <mergeCell ref="ILK64318:ILN64318"/>
    <mergeCell ref="IVG64318:IVJ64318"/>
    <mergeCell ref="JFC64318:JFF64318"/>
    <mergeCell ref="JOY64318:JPB64318"/>
    <mergeCell ref="JYU64318:JYX64318"/>
    <mergeCell ref="KIQ64318:KIT64318"/>
    <mergeCell ref="KSM64318:KSP64318"/>
    <mergeCell ref="LCI64318:LCL64318"/>
    <mergeCell ref="LME64318:LMH64318"/>
    <mergeCell ref="LWA64318:LWD64318"/>
    <mergeCell ref="MFW64318:MFZ64318"/>
    <mergeCell ref="MPS64318:MPV64318"/>
    <mergeCell ref="MZO64318:MZR64318"/>
    <mergeCell ref="NJK64318:NJN64318"/>
    <mergeCell ref="NTG64318:NTJ64318"/>
    <mergeCell ref="ODC64318:ODF64318"/>
    <mergeCell ref="OMY64318:ONB64318"/>
    <mergeCell ref="OWU64318:OWX64318"/>
    <mergeCell ref="PGQ64318:PGT64318"/>
    <mergeCell ref="PQM64318:PQP64318"/>
    <mergeCell ref="QAI64318:QAL64318"/>
    <mergeCell ref="QKE64318:QKH64318"/>
    <mergeCell ref="QUA64318:QUD64318"/>
    <mergeCell ref="RDW64318:RDZ64318"/>
    <mergeCell ref="RNS64318:RNV64318"/>
    <mergeCell ref="RXO64318:RXR64318"/>
    <mergeCell ref="SHK64318:SHN64318"/>
    <mergeCell ref="SRG64318:SRJ64318"/>
    <mergeCell ref="TBC64318:TBF64318"/>
    <mergeCell ref="TKY64318:TLB64318"/>
    <mergeCell ref="TUU64318:TUX64318"/>
    <mergeCell ref="UEQ64318:UET64318"/>
    <mergeCell ref="UOM64318:UOP64318"/>
    <mergeCell ref="UYI64318:UYL64318"/>
    <mergeCell ref="VIE64318:VIH64318"/>
    <mergeCell ref="VSA64318:VSD64318"/>
    <mergeCell ref="WBW64318:WBZ64318"/>
    <mergeCell ref="WLS64318:WLV64318"/>
    <mergeCell ref="WVO64318:WVR64318"/>
    <mergeCell ref="F129854:I129854"/>
    <mergeCell ref="JC129854:JF129854"/>
    <mergeCell ref="SY129854:TB129854"/>
    <mergeCell ref="ACU129854:ACX129854"/>
    <mergeCell ref="AMQ129854:AMT129854"/>
    <mergeCell ref="AWM129854:AWP129854"/>
    <mergeCell ref="BGI129854:BGL129854"/>
    <mergeCell ref="BQE129854:BQH129854"/>
    <mergeCell ref="CAA129854:CAD129854"/>
    <mergeCell ref="CJW129854:CJZ129854"/>
    <mergeCell ref="CTS129854:CTV129854"/>
    <mergeCell ref="DDO129854:DDR129854"/>
    <mergeCell ref="DNK129854:DNN129854"/>
    <mergeCell ref="DXG129854:DXJ129854"/>
    <mergeCell ref="EHC129854:EHF129854"/>
    <mergeCell ref="EQY129854:ERB129854"/>
    <mergeCell ref="FAU129854:FAX129854"/>
    <mergeCell ref="FKQ129854:FKT129854"/>
    <mergeCell ref="FUM129854:FUP129854"/>
    <mergeCell ref="GEI129854:GEL129854"/>
    <mergeCell ref="GOE129854:GOH129854"/>
    <mergeCell ref="GYA129854:GYD129854"/>
    <mergeCell ref="HHW129854:HHZ129854"/>
    <mergeCell ref="HRS129854:HRV129854"/>
    <mergeCell ref="IBO129854:IBR129854"/>
    <mergeCell ref="ILK129854:ILN129854"/>
    <mergeCell ref="IVG129854:IVJ129854"/>
    <mergeCell ref="JFC129854:JFF129854"/>
    <mergeCell ref="JOY129854:JPB129854"/>
    <mergeCell ref="JYU129854:JYX129854"/>
    <mergeCell ref="KIQ129854:KIT129854"/>
    <mergeCell ref="KSM129854:KSP129854"/>
    <mergeCell ref="LCI129854:LCL129854"/>
    <mergeCell ref="LME129854:LMH129854"/>
    <mergeCell ref="LWA129854:LWD129854"/>
    <mergeCell ref="MFW129854:MFZ129854"/>
    <mergeCell ref="MPS129854:MPV129854"/>
    <mergeCell ref="MZO129854:MZR129854"/>
    <mergeCell ref="NJK129854:NJN129854"/>
    <mergeCell ref="NTG129854:NTJ129854"/>
    <mergeCell ref="ODC129854:ODF129854"/>
    <mergeCell ref="OMY129854:ONB129854"/>
    <mergeCell ref="OWU129854:OWX129854"/>
    <mergeCell ref="PGQ129854:PGT129854"/>
    <mergeCell ref="PQM129854:PQP129854"/>
    <mergeCell ref="QAI129854:QAL129854"/>
    <mergeCell ref="QKE129854:QKH129854"/>
    <mergeCell ref="QUA129854:QUD129854"/>
    <mergeCell ref="RDW129854:RDZ129854"/>
    <mergeCell ref="RNS129854:RNV129854"/>
    <mergeCell ref="RXO129854:RXR129854"/>
    <mergeCell ref="SHK129854:SHN129854"/>
    <mergeCell ref="SRG129854:SRJ129854"/>
    <mergeCell ref="TBC129854:TBF129854"/>
    <mergeCell ref="TKY129854:TLB129854"/>
    <mergeCell ref="TUU129854:TUX129854"/>
    <mergeCell ref="UEQ129854:UET129854"/>
    <mergeCell ref="UOM129854:UOP129854"/>
    <mergeCell ref="UYI129854:UYL129854"/>
    <mergeCell ref="VIE129854:VIH129854"/>
    <mergeCell ref="VSA129854:VSD129854"/>
    <mergeCell ref="WBW129854:WBZ129854"/>
    <mergeCell ref="WLS129854:WLV129854"/>
    <mergeCell ref="WVO129854:WVR129854"/>
    <mergeCell ref="F195390:I195390"/>
    <mergeCell ref="JC195390:JF195390"/>
    <mergeCell ref="SY195390:TB195390"/>
    <mergeCell ref="ACU195390:ACX195390"/>
    <mergeCell ref="AMQ195390:AMT195390"/>
    <mergeCell ref="AWM195390:AWP195390"/>
    <mergeCell ref="BGI195390:BGL195390"/>
    <mergeCell ref="BQE195390:BQH195390"/>
    <mergeCell ref="CAA195390:CAD195390"/>
    <mergeCell ref="CJW195390:CJZ195390"/>
    <mergeCell ref="CTS195390:CTV195390"/>
    <mergeCell ref="DDO195390:DDR195390"/>
    <mergeCell ref="DNK195390:DNN195390"/>
    <mergeCell ref="DXG195390:DXJ195390"/>
    <mergeCell ref="EHC195390:EHF195390"/>
    <mergeCell ref="EQY195390:ERB195390"/>
    <mergeCell ref="FAU195390:FAX195390"/>
    <mergeCell ref="FKQ195390:FKT195390"/>
    <mergeCell ref="FUM195390:FUP195390"/>
    <mergeCell ref="GEI195390:GEL195390"/>
    <mergeCell ref="GOE195390:GOH195390"/>
    <mergeCell ref="GYA195390:GYD195390"/>
    <mergeCell ref="HHW195390:HHZ195390"/>
    <mergeCell ref="HRS195390:HRV195390"/>
    <mergeCell ref="IBO195390:IBR195390"/>
    <mergeCell ref="ILK195390:ILN195390"/>
    <mergeCell ref="IVG195390:IVJ195390"/>
    <mergeCell ref="JFC195390:JFF195390"/>
    <mergeCell ref="JOY195390:JPB195390"/>
    <mergeCell ref="JYU195390:JYX195390"/>
    <mergeCell ref="KIQ195390:KIT195390"/>
    <mergeCell ref="KSM195390:KSP195390"/>
    <mergeCell ref="LCI195390:LCL195390"/>
    <mergeCell ref="LME195390:LMH195390"/>
    <mergeCell ref="LWA195390:LWD195390"/>
    <mergeCell ref="MFW195390:MFZ195390"/>
    <mergeCell ref="MPS195390:MPV195390"/>
    <mergeCell ref="MZO195390:MZR195390"/>
    <mergeCell ref="NJK195390:NJN195390"/>
    <mergeCell ref="NTG195390:NTJ195390"/>
    <mergeCell ref="ODC195390:ODF195390"/>
    <mergeCell ref="OMY195390:ONB195390"/>
    <mergeCell ref="OWU195390:OWX195390"/>
    <mergeCell ref="PGQ195390:PGT195390"/>
    <mergeCell ref="PQM195390:PQP195390"/>
    <mergeCell ref="QAI195390:QAL195390"/>
    <mergeCell ref="QKE195390:QKH195390"/>
    <mergeCell ref="QUA195390:QUD195390"/>
    <mergeCell ref="RDW195390:RDZ195390"/>
    <mergeCell ref="RNS195390:RNV195390"/>
    <mergeCell ref="RXO195390:RXR195390"/>
    <mergeCell ref="SHK195390:SHN195390"/>
    <mergeCell ref="SRG195390:SRJ195390"/>
    <mergeCell ref="TBC195390:TBF195390"/>
    <mergeCell ref="TKY195390:TLB195390"/>
    <mergeCell ref="TUU195390:TUX195390"/>
    <mergeCell ref="UEQ195390:UET195390"/>
    <mergeCell ref="UOM195390:UOP195390"/>
    <mergeCell ref="UYI195390:UYL195390"/>
    <mergeCell ref="VIE195390:VIH195390"/>
    <mergeCell ref="VSA195390:VSD195390"/>
    <mergeCell ref="WBW195390:WBZ195390"/>
    <mergeCell ref="WLS195390:WLV195390"/>
    <mergeCell ref="WVO195390:WVR195390"/>
    <mergeCell ref="F260926:I260926"/>
    <mergeCell ref="JC260926:JF260926"/>
    <mergeCell ref="SY260926:TB260926"/>
    <mergeCell ref="ACU260926:ACX260926"/>
    <mergeCell ref="AMQ260926:AMT260926"/>
    <mergeCell ref="AWM260926:AWP260926"/>
    <mergeCell ref="BGI260926:BGL260926"/>
    <mergeCell ref="BQE260926:BQH260926"/>
    <mergeCell ref="CAA260926:CAD260926"/>
    <mergeCell ref="CJW260926:CJZ260926"/>
    <mergeCell ref="CTS260926:CTV260926"/>
    <mergeCell ref="DDO260926:DDR260926"/>
    <mergeCell ref="DNK260926:DNN260926"/>
    <mergeCell ref="DXG260926:DXJ260926"/>
    <mergeCell ref="EHC260926:EHF260926"/>
    <mergeCell ref="EQY260926:ERB260926"/>
    <mergeCell ref="FAU260926:FAX260926"/>
    <mergeCell ref="FKQ260926:FKT260926"/>
    <mergeCell ref="FUM260926:FUP260926"/>
    <mergeCell ref="GEI260926:GEL260926"/>
    <mergeCell ref="GOE260926:GOH260926"/>
    <mergeCell ref="GYA260926:GYD260926"/>
    <mergeCell ref="HHW260926:HHZ260926"/>
    <mergeCell ref="HRS260926:HRV260926"/>
    <mergeCell ref="IBO260926:IBR260926"/>
    <mergeCell ref="ILK260926:ILN260926"/>
    <mergeCell ref="IVG260926:IVJ260926"/>
    <mergeCell ref="JFC260926:JFF260926"/>
    <mergeCell ref="JOY260926:JPB260926"/>
    <mergeCell ref="JYU260926:JYX260926"/>
    <mergeCell ref="KIQ260926:KIT260926"/>
    <mergeCell ref="KSM260926:KSP260926"/>
    <mergeCell ref="LCI260926:LCL260926"/>
    <mergeCell ref="LME260926:LMH260926"/>
    <mergeCell ref="LWA260926:LWD260926"/>
    <mergeCell ref="MFW260926:MFZ260926"/>
    <mergeCell ref="MPS260926:MPV260926"/>
    <mergeCell ref="MZO260926:MZR260926"/>
    <mergeCell ref="NJK260926:NJN260926"/>
    <mergeCell ref="NTG260926:NTJ260926"/>
    <mergeCell ref="ODC260926:ODF260926"/>
    <mergeCell ref="OMY260926:ONB260926"/>
    <mergeCell ref="OWU260926:OWX260926"/>
    <mergeCell ref="PGQ260926:PGT260926"/>
    <mergeCell ref="PQM260926:PQP260926"/>
    <mergeCell ref="QAI260926:QAL260926"/>
    <mergeCell ref="QKE260926:QKH260926"/>
    <mergeCell ref="QUA260926:QUD260926"/>
    <mergeCell ref="RDW260926:RDZ260926"/>
    <mergeCell ref="RNS260926:RNV260926"/>
    <mergeCell ref="RXO260926:RXR260926"/>
    <mergeCell ref="SHK260926:SHN260926"/>
    <mergeCell ref="SRG260926:SRJ260926"/>
    <mergeCell ref="TBC260926:TBF260926"/>
    <mergeCell ref="TKY260926:TLB260926"/>
    <mergeCell ref="TUU260926:TUX260926"/>
    <mergeCell ref="UEQ260926:UET260926"/>
    <mergeCell ref="UOM260926:UOP260926"/>
    <mergeCell ref="UYI260926:UYL260926"/>
    <mergeCell ref="VIE260926:VIH260926"/>
    <mergeCell ref="VSA260926:VSD260926"/>
    <mergeCell ref="WBW260926:WBZ260926"/>
    <mergeCell ref="WLS260926:WLV260926"/>
    <mergeCell ref="WVO260926:WVR260926"/>
    <mergeCell ref="F326462:I326462"/>
    <mergeCell ref="JC326462:JF326462"/>
    <mergeCell ref="SY326462:TB326462"/>
    <mergeCell ref="ACU326462:ACX326462"/>
    <mergeCell ref="AMQ326462:AMT326462"/>
    <mergeCell ref="AWM326462:AWP326462"/>
    <mergeCell ref="BGI326462:BGL326462"/>
    <mergeCell ref="BQE326462:BQH326462"/>
    <mergeCell ref="CAA326462:CAD326462"/>
    <mergeCell ref="CJW326462:CJZ326462"/>
    <mergeCell ref="CTS326462:CTV326462"/>
    <mergeCell ref="DDO326462:DDR326462"/>
    <mergeCell ref="DNK326462:DNN326462"/>
    <mergeCell ref="DXG326462:DXJ326462"/>
    <mergeCell ref="EHC326462:EHF326462"/>
    <mergeCell ref="EQY326462:ERB326462"/>
    <mergeCell ref="FAU326462:FAX326462"/>
    <mergeCell ref="FKQ326462:FKT326462"/>
    <mergeCell ref="FUM326462:FUP326462"/>
    <mergeCell ref="GEI326462:GEL326462"/>
    <mergeCell ref="GOE326462:GOH326462"/>
    <mergeCell ref="GYA326462:GYD326462"/>
    <mergeCell ref="HHW326462:HHZ326462"/>
    <mergeCell ref="HRS326462:HRV326462"/>
    <mergeCell ref="IBO326462:IBR326462"/>
    <mergeCell ref="ILK326462:ILN326462"/>
    <mergeCell ref="IVG326462:IVJ326462"/>
    <mergeCell ref="JFC326462:JFF326462"/>
    <mergeCell ref="JOY326462:JPB326462"/>
    <mergeCell ref="JYU326462:JYX326462"/>
    <mergeCell ref="KIQ326462:KIT326462"/>
    <mergeCell ref="KSM326462:KSP326462"/>
    <mergeCell ref="LCI326462:LCL326462"/>
    <mergeCell ref="LME326462:LMH326462"/>
    <mergeCell ref="LWA326462:LWD326462"/>
    <mergeCell ref="MFW326462:MFZ326462"/>
    <mergeCell ref="MPS326462:MPV326462"/>
    <mergeCell ref="MZO326462:MZR326462"/>
    <mergeCell ref="NJK326462:NJN326462"/>
    <mergeCell ref="NTG326462:NTJ326462"/>
    <mergeCell ref="ODC326462:ODF326462"/>
    <mergeCell ref="OMY326462:ONB326462"/>
    <mergeCell ref="OWU326462:OWX326462"/>
    <mergeCell ref="PGQ326462:PGT326462"/>
    <mergeCell ref="PQM326462:PQP326462"/>
    <mergeCell ref="QAI326462:QAL326462"/>
    <mergeCell ref="QKE326462:QKH326462"/>
    <mergeCell ref="QUA326462:QUD326462"/>
    <mergeCell ref="RDW326462:RDZ326462"/>
    <mergeCell ref="RNS326462:RNV326462"/>
    <mergeCell ref="RXO326462:RXR326462"/>
    <mergeCell ref="SHK326462:SHN326462"/>
    <mergeCell ref="SRG326462:SRJ326462"/>
    <mergeCell ref="TBC326462:TBF326462"/>
    <mergeCell ref="TKY326462:TLB326462"/>
    <mergeCell ref="TUU326462:TUX326462"/>
    <mergeCell ref="UEQ326462:UET326462"/>
    <mergeCell ref="UOM326462:UOP326462"/>
    <mergeCell ref="UYI326462:UYL326462"/>
    <mergeCell ref="VIE326462:VIH326462"/>
    <mergeCell ref="VSA326462:VSD326462"/>
    <mergeCell ref="WBW326462:WBZ326462"/>
    <mergeCell ref="WLS326462:WLV326462"/>
    <mergeCell ref="WVO326462:WVR326462"/>
    <mergeCell ref="F391998:I391998"/>
    <mergeCell ref="JC391998:JF391998"/>
    <mergeCell ref="SY391998:TB391998"/>
    <mergeCell ref="ACU391998:ACX391998"/>
    <mergeCell ref="AMQ391998:AMT391998"/>
    <mergeCell ref="AWM391998:AWP391998"/>
    <mergeCell ref="BGI391998:BGL391998"/>
    <mergeCell ref="BQE391998:BQH391998"/>
    <mergeCell ref="CAA391998:CAD391998"/>
    <mergeCell ref="CJW391998:CJZ391998"/>
    <mergeCell ref="CTS391998:CTV391998"/>
    <mergeCell ref="DDO391998:DDR391998"/>
    <mergeCell ref="DNK391998:DNN391998"/>
    <mergeCell ref="DXG391998:DXJ391998"/>
    <mergeCell ref="EHC391998:EHF391998"/>
    <mergeCell ref="EQY391998:ERB391998"/>
    <mergeCell ref="FAU391998:FAX391998"/>
    <mergeCell ref="FKQ391998:FKT391998"/>
    <mergeCell ref="FUM391998:FUP391998"/>
    <mergeCell ref="GEI391998:GEL391998"/>
    <mergeCell ref="GOE391998:GOH391998"/>
    <mergeCell ref="GYA391998:GYD391998"/>
    <mergeCell ref="HHW391998:HHZ391998"/>
    <mergeCell ref="HRS391998:HRV391998"/>
    <mergeCell ref="IBO391998:IBR391998"/>
    <mergeCell ref="ILK391998:ILN391998"/>
    <mergeCell ref="IVG391998:IVJ391998"/>
    <mergeCell ref="JFC391998:JFF391998"/>
    <mergeCell ref="JOY391998:JPB391998"/>
    <mergeCell ref="JYU391998:JYX391998"/>
    <mergeCell ref="KIQ391998:KIT391998"/>
    <mergeCell ref="KSM391998:KSP391998"/>
    <mergeCell ref="LCI391998:LCL391998"/>
    <mergeCell ref="LME391998:LMH391998"/>
    <mergeCell ref="LWA391998:LWD391998"/>
    <mergeCell ref="MFW391998:MFZ391998"/>
    <mergeCell ref="MPS391998:MPV391998"/>
    <mergeCell ref="MZO391998:MZR391998"/>
    <mergeCell ref="NJK391998:NJN391998"/>
    <mergeCell ref="NTG391998:NTJ391998"/>
    <mergeCell ref="ODC391998:ODF391998"/>
    <mergeCell ref="OMY391998:ONB391998"/>
    <mergeCell ref="OWU391998:OWX391998"/>
    <mergeCell ref="PGQ391998:PGT391998"/>
    <mergeCell ref="PQM391998:PQP391998"/>
    <mergeCell ref="QAI391998:QAL391998"/>
    <mergeCell ref="QKE391998:QKH391998"/>
    <mergeCell ref="QUA391998:QUD391998"/>
    <mergeCell ref="RDW391998:RDZ391998"/>
    <mergeCell ref="RNS391998:RNV391998"/>
    <mergeCell ref="RXO391998:RXR391998"/>
    <mergeCell ref="SHK391998:SHN391998"/>
    <mergeCell ref="SRG391998:SRJ391998"/>
    <mergeCell ref="TBC391998:TBF391998"/>
    <mergeCell ref="TKY391998:TLB391998"/>
    <mergeCell ref="TUU391998:TUX391998"/>
    <mergeCell ref="UEQ391998:UET391998"/>
    <mergeCell ref="UOM391998:UOP391998"/>
    <mergeCell ref="UYI391998:UYL391998"/>
    <mergeCell ref="VIE391998:VIH391998"/>
    <mergeCell ref="VSA391998:VSD391998"/>
    <mergeCell ref="WBW391998:WBZ391998"/>
    <mergeCell ref="WLS391998:WLV391998"/>
    <mergeCell ref="WVO391998:WVR391998"/>
    <mergeCell ref="F457534:I457534"/>
    <mergeCell ref="JC457534:JF457534"/>
    <mergeCell ref="SY457534:TB457534"/>
    <mergeCell ref="ACU457534:ACX457534"/>
    <mergeCell ref="AMQ457534:AMT457534"/>
    <mergeCell ref="AWM457534:AWP457534"/>
    <mergeCell ref="BGI457534:BGL457534"/>
    <mergeCell ref="BQE457534:BQH457534"/>
    <mergeCell ref="CAA457534:CAD457534"/>
    <mergeCell ref="CJW457534:CJZ457534"/>
    <mergeCell ref="CTS457534:CTV457534"/>
    <mergeCell ref="DDO457534:DDR457534"/>
    <mergeCell ref="DNK457534:DNN457534"/>
    <mergeCell ref="DXG457534:DXJ457534"/>
    <mergeCell ref="EHC457534:EHF457534"/>
    <mergeCell ref="EQY457534:ERB457534"/>
    <mergeCell ref="FAU457534:FAX457534"/>
    <mergeCell ref="FKQ457534:FKT457534"/>
    <mergeCell ref="FUM457534:FUP457534"/>
    <mergeCell ref="GEI457534:GEL457534"/>
    <mergeCell ref="GOE457534:GOH457534"/>
    <mergeCell ref="GYA457534:GYD457534"/>
    <mergeCell ref="HHW457534:HHZ457534"/>
    <mergeCell ref="HRS457534:HRV457534"/>
    <mergeCell ref="IBO457534:IBR457534"/>
    <mergeCell ref="ILK457534:ILN457534"/>
    <mergeCell ref="IVG457534:IVJ457534"/>
    <mergeCell ref="JFC457534:JFF457534"/>
    <mergeCell ref="JOY457534:JPB457534"/>
    <mergeCell ref="JYU457534:JYX457534"/>
    <mergeCell ref="KIQ457534:KIT457534"/>
    <mergeCell ref="KSM457534:KSP457534"/>
    <mergeCell ref="LCI457534:LCL457534"/>
    <mergeCell ref="LME457534:LMH457534"/>
    <mergeCell ref="LWA457534:LWD457534"/>
    <mergeCell ref="MFW457534:MFZ457534"/>
    <mergeCell ref="MPS457534:MPV457534"/>
    <mergeCell ref="MZO457534:MZR457534"/>
    <mergeCell ref="NJK457534:NJN457534"/>
    <mergeCell ref="NTG457534:NTJ457534"/>
    <mergeCell ref="ODC457534:ODF457534"/>
    <mergeCell ref="OMY457534:ONB457534"/>
    <mergeCell ref="OWU457534:OWX457534"/>
    <mergeCell ref="PGQ457534:PGT457534"/>
    <mergeCell ref="PQM457534:PQP457534"/>
    <mergeCell ref="QAI457534:QAL457534"/>
    <mergeCell ref="QKE457534:QKH457534"/>
    <mergeCell ref="QUA457534:QUD457534"/>
    <mergeCell ref="RDW457534:RDZ457534"/>
    <mergeCell ref="RNS457534:RNV457534"/>
    <mergeCell ref="RXO457534:RXR457534"/>
    <mergeCell ref="SHK457534:SHN457534"/>
    <mergeCell ref="SRG457534:SRJ457534"/>
    <mergeCell ref="TBC457534:TBF457534"/>
    <mergeCell ref="TKY457534:TLB457534"/>
    <mergeCell ref="TUU457534:TUX457534"/>
    <mergeCell ref="UEQ457534:UET457534"/>
    <mergeCell ref="UOM457534:UOP457534"/>
    <mergeCell ref="UYI457534:UYL457534"/>
    <mergeCell ref="VIE457534:VIH457534"/>
    <mergeCell ref="VSA457534:VSD457534"/>
    <mergeCell ref="WBW457534:WBZ457534"/>
    <mergeCell ref="WLS457534:WLV457534"/>
    <mergeCell ref="WVO457534:WVR457534"/>
    <mergeCell ref="F523070:I523070"/>
    <mergeCell ref="JC523070:JF523070"/>
    <mergeCell ref="SY523070:TB523070"/>
    <mergeCell ref="ACU523070:ACX523070"/>
    <mergeCell ref="AMQ523070:AMT523070"/>
    <mergeCell ref="AWM523070:AWP523070"/>
    <mergeCell ref="BGI523070:BGL523070"/>
    <mergeCell ref="BQE523070:BQH523070"/>
    <mergeCell ref="CAA523070:CAD523070"/>
    <mergeCell ref="CJW523070:CJZ523070"/>
    <mergeCell ref="CTS523070:CTV523070"/>
    <mergeCell ref="DDO523070:DDR523070"/>
    <mergeCell ref="DNK523070:DNN523070"/>
    <mergeCell ref="DXG523070:DXJ523070"/>
    <mergeCell ref="EHC523070:EHF523070"/>
    <mergeCell ref="EQY523070:ERB523070"/>
    <mergeCell ref="FAU523070:FAX523070"/>
    <mergeCell ref="FKQ523070:FKT523070"/>
    <mergeCell ref="FUM523070:FUP523070"/>
    <mergeCell ref="GEI523070:GEL523070"/>
    <mergeCell ref="GOE523070:GOH523070"/>
    <mergeCell ref="GYA523070:GYD523070"/>
    <mergeCell ref="HHW523070:HHZ523070"/>
    <mergeCell ref="HRS523070:HRV523070"/>
    <mergeCell ref="IBO523070:IBR523070"/>
    <mergeCell ref="ILK523070:ILN523070"/>
    <mergeCell ref="IVG523070:IVJ523070"/>
    <mergeCell ref="JFC523070:JFF523070"/>
    <mergeCell ref="JOY523070:JPB523070"/>
    <mergeCell ref="JYU523070:JYX523070"/>
    <mergeCell ref="KIQ523070:KIT523070"/>
    <mergeCell ref="KSM523070:KSP523070"/>
    <mergeCell ref="LCI523070:LCL523070"/>
    <mergeCell ref="LME523070:LMH523070"/>
    <mergeCell ref="LWA523070:LWD523070"/>
    <mergeCell ref="MFW523070:MFZ523070"/>
    <mergeCell ref="MPS523070:MPV523070"/>
    <mergeCell ref="MZO523070:MZR523070"/>
    <mergeCell ref="NJK523070:NJN523070"/>
    <mergeCell ref="NTG523070:NTJ523070"/>
    <mergeCell ref="ODC523070:ODF523070"/>
    <mergeCell ref="OMY523070:ONB523070"/>
    <mergeCell ref="OWU523070:OWX523070"/>
    <mergeCell ref="PGQ523070:PGT523070"/>
    <mergeCell ref="PQM523070:PQP523070"/>
    <mergeCell ref="QAI523070:QAL523070"/>
    <mergeCell ref="QKE523070:QKH523070"/>
    <mergeCell ref="QUA523070:QUD523070"/>
    <mergeCell ref="RDW523070:RDZ523070"/>
    <mergeCell ref="RNS523070:RNV523070"/>
    <mergeCell ref="RXO523070:RXR523070"/>
    <mergeCell ref="SHK523070:SHN523070"/>
    <mergeCell ref="SRG523070:SRJ523070"/>
    <mergeCell ref="TBC523070:TBF523070"/>
    <mergeCell ref="TKY523070:TLB523070"/>
    <mergeCell ref="TUU523070:TUX523070"/>
    <mergeCell ref="UEQ523070:UET523070"/>
    <mergeCell ref="UOM523070:UOP523070"/>
    <mergeCell ref="UYI523070:UYL523070"/>
    <mergeCell ref="VIE523070:VIH523070"/>
    <mergeCell ref="VSA523070:VSD523070"/>
    <mergeCell ref="WBW523070:WBZ523070"/>
    <mergeCell ref="WLS523070:WLV523070"/>
    <mergeCell ref="WVO523070:WVR523070"/>
    <mergeCell ref="F588606:I588606"/>
    <mergeCell ref="JC588606:JF588606"/>
    <mergeCell ref="SY588606:TB588606"/>
    <mergeCell ref="ACU588606:ACX588606"/>
    <mergeCell ref="AMQ588606:AMT588606"/>
    <mergeCell ref="AWM588606:AWP588606"/>
    <mergeCell ref="BGI588606:BGL588606"/>
    <mergeCell ref="BQE588606:BQH588606"/>
    <mergeCell ref="CAA588606:CAD588606"/>
    <mergeCell ref="CJW588606:CJZ588606"/>
    <mergeCell ref="CTS588606:CTV588606"/>
    <mergeCell ref="DDO588606:DDR588606"/>
    <mergeCell ref="DNK588606:DNN588606"/>
    <mergeCell ref="DXG588606:DXJ588606"/>
    <mergeCell ref="EHC588606:EHF588606"/>
    <mergeCell ref="EQY588606:ERB588606"/>
    <mergeCell ref="FAU588606:FAX588606"/>
    <mergeCell ref="FKQ588606:FKT588606"/>
    <mergeCell ref="FUM588606:FUP588606"/>
    <mergeCell ref="GEI588606:GEL588606"/>
    <mergeCell ref="GOE588606:GOH588606"/>
    <mergeCell ref="GYA588606:GYD588606"/>
    <mergeCell ref="HHW588606:HHZ588606"/>
    <mergeCell ref="HRS588606:HRV588606"/>
    <mergeCell ref="IBO588606:IBR588606"/>
    <mergeCell ref="ILK588606:ILN588606"/>
    <mergeCell ref="IVG588606:IVJ588606"/>
    <mergeCell ref="JFC588606:JFF588606"/>
    <mergeCell ref="JOY588606:JPB588606"/>
    <mergeCell ref="JYU588606:JYX588606"/>
    <mergeCell ref="KIQ588606:KIT588606"/>
    <mergeCell ref="KSM588606:KSP588606"/>
    <mergeCell ref="LCI588606:LCL588606"/>
    <mergeCell ref="LME588606:LMH588606"/>
    <mergeCell ref="LWA588606:LWD588606"/>
    <mergeCell ref="MFW588606:MFZ588606"/>
    <mergeCell ref="MPS588606:MPV588606"/>
    <mergeCell ref="MZO588606:MZR588606"/>
    <mergeCell ref="NJK588606:NJN588606"/>
    <mergeCell ref="NTG588606:NTJ588606"/>
    <mergeCell ref="ODC588606:ODF588606"/>
    <mergeCell ref="OMY588606:ONB588606"/>
    <mergeCell ref="OWU588606:OWX588606"/>
    <mergeCell ref="PGQ588606:PGT588606"/>
    <mergeCell ref="PQM588606:PQP588606"/>
    <mergeCell ref="QAI588606:QAL588606"/>
    <mergeCell ref="QKE588606:QKH588606"/>
    <mergeCell ref="QUA588606:QUD588606"/>
    <mergeCell ref="RDW588606:RDZ588606"/>
    <mergeCell ref="RNS588606:RNV588606"/>
    <mergeCell ref="RXO588606:RXR588606"/>
    <mergeCell ref="SHK588606:SHN588606"/>
    <mergeCell ref="SRG588606:SRJ588606"/>
    <mergeCell ref="TBC588606:TBF588606"/>
    <mergeCell ref="TKY588606:TLB588606"/>
    <mergeCell ref="TUU588606:TUX588606"/>
    <mergeCell ref="UEQ588606:UET588606"/>
    <mergeCell ref="UOM588606:UOP588606"/>
    <mergeCell ref="UYI588606:UYL588606"/>
    <mergeCell ref="VIE588606:VIH588606"/>
    <mergeCell ref="VSA588606:VSD588606"/>
    <mergeCell ref="WBW588606:WBZ588606"/>
    <mergeCell ref="WLS588606:WLV588606"/>
    <mergeCell ref="WVO588606:WVR588606"/>
    <mergeCell ref="F654142:I654142"/>
    <mergeCell ref="JC654142:JF654142"/>
    <mergeCell ref="SY654142:TB654142"/>
    <mergeCell ref="ACU654142:ACX654142"/>
    <mergeCell ref="AMQ654142:AMT654142"/>
    <mergeCell ref="AWM654142:AWP654142"/>
    <mergeCell ref="BGI654142:BGL654142"/>
    <mergeCell ref="BQE654142:BQH654142"/>
    <mergeCell ref="CAA654142:CAD654142"/>
    <mergeCell ref="CJW654142:CJZ654142"/>
    <mergeCell ref="CTS654142:CTV654142"/>
    <mergeCell ref="DDO654142:DDR654142"/>
    <mergeCell ref="DNK654142:DNN654142"/>
    <mergeCell ref="DXG654142:DXJ654142"/>
    <mergeCell ref="EHC654142:EHF654142"/>
    <mergeCell ref="EQY654142:ERB654142"/>
    <mergeCell ref="FAU654142:FAX654142"/>
    <mergeCell ref="FKQ654142:FKT654142"/>
    <mergeCell ref="FUM654142:FUP654142"/>
    <mergeCell ref="GEI654142:GEL654142"/>
    <mergeCell ref="GOE654142:GOH654142"/>
    <mergeCell ref="GYA654142:GYD654142"/>
    <mergeCell ref="HHW654142:HHZ654142"/>
    <mergeCell ref="HRS654142:HRV654142"/>
    <mergeCell ref="IBO654142:IBR654142"/>
    <mergeCell ref="ILK654142:ILN654142"/>
    <mergeCell ref="IVG654142:IVJ654142"/>
    <mergeCell ref="JFC654142:JFF654142"/>
    <mergeCell ref="JOY654142:JPB654142"/>
    <mergeCell ref="JYU654142:JYX654142"/>
    <mergeCell ref="KIQ654142:KIT654142"/>
    <mergeCell ref="KSM654142:KSP654142"/>
    <mergeCell ref="LCI654142:LCL654142"/>
    <mergeCell ref="LME654142:LMH654142"/>
    <mergeCell ref="LWA654142:LWD654142"/>
    <mergeCell ref="MFW654142:MFZ654142"/>
    <mergeCell ref="MPS654142:MPV654142"/>
    <mergeCell ref="MZO654142:MZR654142"/>
    <mergeCell ref="NJK654142:NJN654142"/>
    <mergeCell ref="NTG654142:NTJ654142"/>
    <mergeCell ref="ODC654142:ODF654142"/>
    <mergeCell ref="OMY654142:ONB654142"/>
    <mergeCell ref="OWU654142:OWX654142"/>
    <mergeCell ref="PGQ654142:PGT654142"/>
    <mergeCell ref="PQM654142:PQP654142"/>
    <mergeCell ref="QAI654142:QAL654142"/>
    <mergeCell ref="QKE654142:QKH654142"/>
    <mergeCell ref="QUA654142:QUD654142"/>
    <mergeCell ref="RDW654142:RDZ654142"/>
    <mergeCell ref="RNS654142:RNV654142"/>
    <mergeCell ref="RXO654142:RXR654142"/>
    <mergeCell ref="SHK654142:SHN654142"/>
    <mergeCell ref="SRG654142:SRJ654142"/>
    <mergeCell ref="TBC654142:TBF654142"/>
    <mergeCell ref="TKY654142:TLB654142"/>
    <mergeCell ref="TUU654142:TUX654142"/>
    <mergeCell ref="UEQ654142:UET654142"/>
    <mergeCell ref="UOM654142:UOP654142"/>
    <mergeCell ref="UYI654142:UYL654142"/>
    <mergeCell ref="VIE654142:VIH654142"/>
    <mergeCell ref="VSA654142:VSD654142"/>
    <mergeCell ref="WBW654142:WBZ654142"/>
    <mergeCell ref="WLS654142:WLV654142"/>
    <mergeCell ref="WVO654142:WVR654142"/>
    <mergeCell ref="F719678:I719678"/>
    <mergeCell ref="JC719678:JF719678"/>
    <mergeCell ref="SY719678:TB719678"/>
    <mergeCell ref="ACU719678:ACX719678"/>
    <mergeCell ref="AMQ719678:AMT719678"/>
    <mergeCell ref="AWM719678:AWP719678"/>
    <mergeCell ref="BGI719678:BGL719678"/>
    <mergeCell ref="BQE719678:BQH719678"/>
    <mergeCell ref="CAA719678:CAD719678"/>
    <mergeCell ref="CJW719678:CJZ719678"/>
    <mergeCell ref="CTS719678:CTV719678"/>
    <mergeCell ref="DDO719678:DDR719678"/>
    <mergeCell ref="DNK719678:DNN719678"/>
    <mergeCell ref="DXG719678:DXJ719678"/>
    <mergeCell ref="EHC719678:EHF719678"/>
    <mergeCell ref="EQY719678:ERB719678"/>
    <mergeCell ref="FAU719678:FAX719678"/>
    <mergeCell ref="FKQ719678:FKT719678"/>
    <mergeCell ref="FUM719678:FUP719678"/>
    <mergeCell ref="GEI719678:GEL719678"/>
    <mergeCell ref="GOE719678:GOH719678"/>
    <mergeCell ref="GYA719678:GYD719678"/>
    <mergeCell ref="HHW719678:HHZ719678"/>
    <mergeCell ref="HRS719678:HRV719678"/>
    <mergeCell ref="IBO719678:IBR719678"/>
    <mergeCell ref="ILK719678:ILN719678"/>
    <mergeCell ref="IVG719678:IVJ719678"/>
    <mergeCell ref="JFC719678:JFF719678"/>
    <mergeCell ref="JOY719678:JPB719678"/>
    <mergeCell ref="JYU719678:JYX719678"/>
    <mergeCell ref="KIQ719678:KIT719678"/>
    <mergeCell ref="KSM719678:KSP719678"/>
    <mergeCell ref="LCI719678:LCL719678"/>
    <mergeCell ref="LME719678:LMH719678"/>
    <mergeCell ref="LWA719678:LWD719678"/>
    <mergeCell ref="MFW719678:MFZ719678"/>
    <mergeCell ref="MPS719678:MPV719678"/>
    <mergeCell ref="MZO719678:MZR719678"/>
    <mergeCell ref="NJK719678:NJN719678"/>
    <mergeCell ref="NTG719678:NTJ719678"/>
    <mergeCell ref="ODC719678:ODF719678"/>
    <mergeCell ref="OMY719678:ONB719678"/>
    <mergeCell ref="OWU719678:OWX719678"/>
    <mergeCell ref="PGQ719678:PGT719678"/>
    <mergeCell ref="PQM719678:PQP719678"/>
    <mergeCell ref="QAI719678:QAL719678"/>
    <mergeCell ref="QKE719678:QKH719678"/>
    <mergeCell ref="QUA719678:QUD719678"/>
    <mergeCell ref="RDW719678:RDZ719678"/>
    <mergeCell ref="RNS719678:RNV719678"/>
    <mergeCell ref="RXO719678:RXR719678"/>
    <mergeCell ref="SHK719678:SHN719678"/>
    <mergeCell ref="SRG719678:SRJ719678"/>
    <mergeCell ref="TBC719678:TBF719678"/>
    <mergeCell ref="TKY719678:TLB719678"/>
    <mergeCell ref="TUU719678:TUX719678"/>
    <mergeCell ref="UEQ719678:UET719678"/>
    <mergeCell ref="UOM719678:UOP719678"/>
    <mergeCell ref="UYI719678:UYL719678"/>
    <mergeCell ref="VIE719678:VIH719678"/>
    <mergeCell ref="VSA719678:VSD719678"/>
    <mergeCell ref="WBW719678:WBZ719678"/>
    <mergeCell ref="WLS719678:WLV719678"/>
    <mergeCell ref="WVO719678:WVR719678"/>
    <mergeCell ref="F785214:I785214"/>
    <mergeCell ref="JC785214:JF785214"/>
    <mergeCell ref="SY785214:TB785214"/>
    <mergeCell ref="ACU785214:ACX785214"/>
    <mergeCell ref="AMQ785214:AMT785214"/>
    <mergeCell ref="AWM785214:AWP785214"/>
    <mergeCell ref="BGI785214:BGL785214"/>
    <mergeCell ref="BQE785214:BQH785214"/>
    <mergeCell ref="CAA785214:CAD785214"/>
    <mergeCell ref="CJW785214:CJZ785214"/>
    <mergeCell ref="CTS785214:CTV785214"/>
    <mergeCell ref="DDO785214:DDR785214"/>
    <mergeCell ref="DNK785214:DNN785214"/>
    <mergeCell ref="DXG785214:DXJ785214"/>
    <mergeCell ref="EHC785214:EHF785214"/>
    <mergeCell ref="EQY785214:ERB785214"/>
    <mergeCell ref="FAU785214:FAX785214"/>
    <mergeCell ref="FKQ785214:FKT785214"/>
    <mergeCell ref="FUM785214:FUP785214"/>
    <mergeCell ref="GEI785214:GEL785214"/>
    <mergeCell ref="GOE785214:GOH785214"/>
    <mergeCell ref="GYA785214:GYD785214"/>
    <mergeCell ref="HHW785214:HHZ785214"/>
    <mergeCell ref="HRS785214:HRV785214"/>
    <mergeCell ref="IBO785214:IBR785214"/>
    <mergeCell ref="ILK785214:ILN785214"/>
    <mergeCell ref="IVG785214:IVJ785214"/>
    <mergeCell ref="JFC785214:JFF785214"/>
    <mergeCell ref="JOY785214:JPB785214"/>
    <mergeCell ref="JYU785214:JYX785214"/>
    <mergeCell ref="KIQ785214:KIT785214"/>
    <mergeCell ref="KSM785214:KSP785214"/>
    <mergeCell ref="LCI785214:LCL785214"/>
    <mergeCell ref="LME785214:LMH785214"/>
    <mergeCell ref="LWA785214:LWD785214"/>
    <mergeCell ref="MFW785214:MFZ785214"/>
    <mergeCell ref="MPS785214:MPV785214"/>
    <mergeCell ref="MZO785214:MZR785214"/>
    <mergeCell ref="NJK785214:NJN785214"/>
    <mergeCell ref="NTG785214:NTJ785214"/>
    <mergeCell ref="ODC785214:ODF785214"/>
    <mergeCell ref="OMY785214:ONB785214"/>
    <mergeCell ref="OWU785214:OWX785214"/>
    <mergeCell ref="PGQ785214:PGT785214"/>
    <mergeCell ref="PQM785214:PQP785214"/>
    <mergeCell ref="QAI785214:QAL785214"/>
    <mergeCell ref="QKE785214:QKH785214"/>
    <mergeCell ref="QUA785214:QUD785214"/>
    <mergeCell ref="RDW785214:RDZ785214"/>
    <mergeCell ref="RNS785214:RNV785214"/>
    <mergeCell ref="RXO785214:RXR785214"/>
    <mergeCell ref="SHK785214:SHN785214"/>
    <mergeCell ref="SRG785214:SRJ785214"/>
    <mergeCell ref="TBC785214:TBF785214"/>
    <mergeCell ref="TKY785214:TLB785214"/>
    <mergeCell ref="TUU785214:TUX785214"/>
    <mergeCell ref="UEQ785214:UET785214"/>
    <mergeCell ref="UOM785214:UOP785214"/>
    <mergeCell ref="UYI785214:UYL785214"/>
    <mergeCell ref="VIE785214:VIH785214"/>
    <mergeCell ref="VSA785214:VSD785214"/>
    <mergeCell ref="WBW785214:WBZ785214"/>
    <mergeCell ref="WLS785214:WLV785214"/>
    <mergeCell ref="WVO785214:WVR785214"/>
    <mergeCell ref="F850750:I850750"/>
    <mergeCell ref="JC850750:JF850750"/>
    <mergeCell ref="SY850750:TB850750"/>
    <mergeCell ref="ACU850750:ACX850750"/>
    <mergeCell ref="AMQ850750:AMT850750"/>
    <mergeCell ref="AWM850750:AWP850750"/>
    <mergeCell ref="BGI850750:BGL850750"/>
    <mergeCell ref="BQE850750:BQH850750"/>
    <mergeCell ref="CAA850750:CAD850750"/>
    <mergeCell ref="CJW850750:CJZ850750"/>
    <mergeCell ref="CTS850750:CTV850750"/>
    <mergeCell ref="DDO850750:DDR850750"/>
    <mergeCell ref="DNK850750:DNN850750"/>
    <mergeCell ref="DXG850750:DXJ850750"/>
    <mergeCell ref="EHC850750:EHF850750"/>
    <mergeCell ref="EQY850750:ERB850750"/>
    <mergeCell ref="FAU850750:FAX850750"/>
    <mergeCell ref="FKQ850750:FKT850750"/>
    <mergeCell ref="FUM850750:FUP850750"/>
    <mergeCell ref="GEI850750:GEL850750"/>
    <mergeCell ref="GOE850750:GOH850750"/>
    <mergeCell ref="GYA850750:GYD850750"/>
    <mergeCell ref="HHW850750:HHZ850750"/>
    <mergeCell ref="HRS850750:HRV850750"/>
    <mergeCell ref="IBO850750:IBR850750"/>
    <mergeCell ref="ILK850750:ILN850750"/>
    <mergeCell ref="IVG850750:IVJ850750"/>
    <mergeCell ref="JFC850750:JFF850750"/>
    <mergeCell ref="JOY850750:JPB850750"/>
    <mergeCell ref="JYU850750:JYX850750"/>
    <mergeCell ref="KIQ850750:KIT850750"/>
    <mergeCell ref="KSM850750:KSP850750"/>
    <mergeCell ref="LCI850750:LCL850750"/>
    <mergeCell ref="LME850750:LMH850750"/>
    <mergeCell ref="LWA850750:LWD850750"/>
    <mergeCell ref="MFW850750:MFZ850750"/>
    <mergeCell ref="MPS850750:MPV850750"/>
    <mergeCell ref="MZO850750:MZR850750"/>
    <mergeCell ref="NJK850750:NJN850750"/>
    <mergeCell ref="NTG850750:NTJ850750"/>
    <mergeCell ref="ODC850750:ODF850750"/>
    <mergeCell ref="OMY850750:ONB850750"/>
    <mergeCell ref="OWU850750:OWX850750"/>
    <mergeCell ref="PGQ850750:PGT850750"/>
    <mergeCell ref="PQM850750:PQP850750"/>
    <mergeCell ref="QAI850750:QAL850750"/>
    <mergeCell ref="QKE850750:QKH850750"/>
    <mergeCell ref="QUA850750:QUD850750"/>
    <mergeCell ref="RDW850750:RDZ850750"/>
    <mergeCell ref="RNS850750:RNV850750"/>
    <mergeCell ref="RXO850750:RXR850750"/>
    <mergeCell ref="SHK850750:SHN850750"/>
    <mergeCell ref="SRG850750:SRJ850750"/>
    <mergeCell ref="TBC850750:TBF850750"/>
    <mergeCell ref="TKY850750:TLB850750"/>
    <mergeCell ref="TUU850750:TUX850750"/>
    <mergeCell ref="UEQ850750:UET850750"/>
    <mergeCell ref="UOM850750:UOP850750"/>
    <mergeCell ref="UYI850750:UYL850750"/>
    <mergeCell ref="VIE850750:VIH850750"/>
    <mergeCell ref="VSA850750:VSD850750"/>
    <mergeCell ref="WBW850750:WBZ850750"/>
    <mergeCell ref="WLS850750:WLV850750"/>
    <mergeCell ref="WVO850750:WVR850750"/>
    <mergeCell ref="F916286:I916286"/>
    <mergeCell ref="JC916286:JF916286"/>
    <mergeCell ref="SY916286:TB916286"/>
    <mergeCell ref="ACU916286:ACX916286"/>
    <mergeCell ref="AMQ916286:AMT916286"/>
    <mergeCell ref="AWM916286:AWP916286"/>
    <mergeCell ref="BGI916286:BGL916286"/>
    <mergeCell ref="BQE916286:BQH916286"/>
    <mergeCell ref="CAA916286:CAD916286"/>
    <mergeCell ref="CJW916286:CJZ916286"/>
    <mergeCell ref="CTS916286:CTV916286"/>
    <mergeCell ref="DDO916286:DDR916286"/>
    <mergeCell ref="DNK916286:DNN916286"/>
    <mergeCell ref="DXG916286:DXJ916286"/>
    <mergeCell ref="EHC916286:EHF916286"/>
    <mergeCell ref="EQY916286:ERB916286"/>
    <mergeCell ref="FAU916286:FAX916286"/>
    <mergeCell ref="FKQ916286:FKT916286"/>
    <mergeCell ref="FUM916286:FUP916286"/>
    <mergeCell ref="GEI916286:GEL916286"/>
    <mergeCell ref="GOE916286:GOH916286"/>
    <mergeCell ref="GYA916286:GYD916286"/>
    <mergeCell ref="HHW916286:HHZ916286"/>
    <mergeCell ref="HRS916286:HRV916286"/>
    <mergeCell ref="IBO916286:IBR916286"/>
    <mergeCell ref="ILK916286:ILN916286"/>
    <mergeCell ref="IVG916286:IVJ916286"/>
    <mergeCell ref="JFC916286:JFF916286"/>
    <mergeCell ref="JOY916286:JPB916286"/>
    <mergeCell ref="JYU916286:JYX916286"/>
    <mergeCell ref="KIQ916286:KIT916286"/>
    <mergeCell ref="KSM916286:KSP916286"/>
    <mergeCell ref="LCI916286:LCL916286"/>
    <mergeCell ref="LME916286:LMH916286"/>
    <mergeCell ref="LWA916286:LWD916286"/>
    <mergeCell ref="MFW916286:MFZ916286"/>
    <mergeCell ref="MPS916286:MPV916286"/>
    <mergeCell ref="MZO916286:MZR916286"/>
    <mergeCell ref="NJK916286:NJN916286"/>
    <mergeCell ref="NTG916286:NTJ916286"/>
    <mergeCell ref="ODC916286:ODF916286"/>
    <mergeCell ref="OMY916286:ONB916286"/>
    <mergeCell ref="OWU916286:OWX916286"/>
    <mergeCell ref="PGQ916286:PGT916286"/>
    <mergeCell ref="PQM916286:PQP916286"/>
    <mergeCell ref="QAI916286:QAL916286"/>
    <mergeCell ref="QKE916286:QKH916286"/>
    <mergeCell ref="QUA916286:QUD916286"/>
    <mergeCell ref="RDW916286:RDZ916286"/>
    <mergeCell ref="RNS916286:RNV916286"/>
    <mergeCell ref="RXO916286:RXR916286"/>
    <mergeCell ref="SHK916286:SHN916286"/>
    <mergeCell ref="SRG916286:SRJ916286"/>
    <mergeCell ref="TBC916286:TBF916286"/>
    <mergeCell ref="TKY916286:TLB916286"/>
    <mergeCell ref="TUU916286:TUX916286"/>
    <mergeCell ref="UEQ916286:UET916286"/>
    <mergeCell ref="UOM916286:UOP916286"/>
    <mergeCell ref="UYI916286:UYL916286"/>
    <mergeCell ref="VIE916286:VIH916286"/>
    <mergeCell ref="VSA916286:VSD916286"/>
    <mergeCell ref="WBW916286:WBZ916286"/>
    <mergeCell ref="WLS916286:WLV916286"/>
    <mergeCell ref="WVO916286:WVR916286"/>
    <mergeCell ref="F981822:I981822"/>
    <mergeCell ref="JC981822:JF981822"/>
    <mergeCell ref="SY981822:TB981822"/>
    <mergeCell ref="ACU981822:ACX981822"/>
    <mergeCell ref="AMQ981822:AMT981822"/>
    <mergeCell ref="AWM981822:AWP981822"/>
    <mergeCell ref="BGI981822:BGL981822"/>
    <mergeCell ref="BQE981822:BQH981822"/>
    <mergeCell ref="CAA981822:CAD981822"/>
    <mergeCell ref="CJW981822:CJZ981822"/>
    <mergeCell ref="CTS981822:CTV981822"/>
    <mergeCell ref="DDO981822:DDR981822"/>
    <mergeCell ref="DNK981822:DNN981822"/>
    <mergeCell ref="DXG981822:DXJ981822"/>
    <mergeCell ref="EHC981822:EHF981822"/>
    <mergeCell ref="EQY981822:ERB981822"/>
    <mergeCell ref="FAU981822:FAX981822"/>
    <mergeCell ref="FKQ981822:FKT981822"/>
    <mergeCell ref="FUM981822:FUP981822"/>
    <mergeCell ref="GEI981822:GEL981822"/>
    <mergeCell ref="GOE981822:GOH981822"/>
    <mergeCell ref="GYA981822:GYD981822"/>
    <mergeCell ref="HHW981822:HHZ981822"/>
    <mergeCell ref="HRS981822:HRV981822"/>
    <mergeCell ref="IBO981822:IBR981822"/>
    <mergeCell ref="ILK981822:ILN981822"/>
    <mergeCell ref="IVG981822:IVJ981822"/>
    <mergeCell ref="JFC981822:JFF981822"/>
    <mergeCell ref="JOY981822:JPB981822"/>
    <mergeCell ref="JYU981822:JYX981822"/>
    <mergeCell ref="KIQ981822:KIT981822"/>
    <mergeCell ref="KSM981822:KSP981822"/>
    <mergeCell ref="LCI981822:LCL981822"/>
    <mergeCell ref="LME981822:LMH981822"/>
    <mergeCell ref="LWA981822:LWD981822"/>
    <mergeCell ref="MFW981822:MFZ981822"/>
    <mergeCell ref="MPS981822:MPV981822"/>
    <mergeCell ref="MZO981822:MZR981822"/>
    <mergeCell ref="NJK981822:NJN981822"/>
    <mergeCell ref="NTG981822:NTJ981822"/>
    <mergeCell ref="ODC981822:ODF981822"/>
    <mergeCell ref="OMY981822:ONB981822"/>
    <mergeCell ref="OWU981822:OWX981822"/>
    <mergeCell ref="PGQ981822:PGT981822"/>
    <mergeCell ref="PQM981822:PQP981822"/>
    <mergeCell ref="QAI981822:QAL981822"/>
    <mergeCell ref="QKE981822:QKH981822"/>
    <mergeCell ref="QUA981822:QUD981822"/>
    <mergeCell ref="RDW981822:RDZ981822"/>
    <mergeCell ref="RNS981822:RNV981822"/>
    <mergeCell ref="RXO981822:RXR981822"/>
    <mergeCell ref="SHK981822:SHN981822"/>
    <mergeCell ref="SRG981822:SRJ981822"/>
    <mergeCell ref="TBC981822:TBF981822"/>
    <mergeCell ref="TKY981822:TLB981822"/>
    <mergeCell ref="TUU981822:TUX981822"/>
    <mergeCell ref="UEQ981822:UET981822"/>
    <mergeCell ref="UOM981822:UOP981822"/>
    <mergeCell ref="UYI981822:UYL981822"/>
    <mergeCell ref="VIE981822:VIH981822"/>
    <mergeCell ref="VSA981822:VSD981822"/>
    <mergeCell ref="WBW981822:WBZ981822"/>
    <mergeCell ref="WLS981822:WLV981822"/>
    <mergeCell ref="WVO981822:WVR981822"/>
  </mergeCells>
  <pageMargins left="0.75" right="0.75" top="1" bottom="1" header="0.5" footer="0.5"/>
  <pageSetup paperSize="9" fitToWidth="0" fitToHeight="0" orientation="portrait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D77" workbookViewId="0">
      <selection activeCell="N89" sqref="N89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190</v>
      </c>
      <c r="B2" s="4" t="s">
        <v>96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97</v>
      </c>
      <c r="H2" s="4" t="s">
        <v>37</v>
      </c>
      <c r="I2" s="4">
        <v>4597</v>
      </c>
      <c r="J2" s="4" t="s">
        <v>21</v>
      </c>
      <c r="K2" s="4" t="s">
        <v>22</v>
      </c>
      <c r="L2" s="6">
        <f>VLOOKUP(B2:B175,[1]Sheet1!$B$3:$F$348,5,0)</f>
        <v>6</v>
      </c>
      <c r="M2" s="6">
        <f>L2*1.3476/1.13/10000</f>
        <v>0.00071553982300885</v>
      </c>
      <c r="N2" s="6">
        <f>M2*I2*1.13</f>
        <v>3.71695032</v>
      </c>
      <c r="O2" s="4" t="s">
        <v>23</v>
      </c>
    </row>
    <row r="3" s="1" customFormat="1" ht="24" spans="1:15">
      <c r="A3" s="3" t="s">
        <v>190</v>
      </c>
      <c r="B3" s="4" t="s">
        <v>98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99</v>
      </c>
      <c r="H3" s="4" t="s">
        <v>37</v>
      </c>
      <c r="I3" s="4">
        <v>4597</v>
      </c>
      <c r="J3" s="4" t="s">
        <v>21</v>
      </c>
      <c r="K3" s="4" t="s">
        <v>22</v>
      </c>
      <c r="L3" s="6">
        <f>VLOOKUP(B3:B176,[1]Sheet1!$B$3:$F$348,5,0)</f>
        <v>8.5</v>
      </c>
      <c r="M3" s="6">
        <f t="shared" ref="M3:M34" si="0">L3*1.3476/1.13/10000</f>
        <v>0.0010136814159292</v>
      </c>
      <c r="N3" s="6">
        <f t="shared" ref="N3:N34" si="1">M3*I3*1.13</f>
        <v>5.26567962</v>
      </c>
      <c r="O3" s="4" t="s">
        <v>23</v>
      </c>
    </row>
    <row r="4" s="1" customFormat="1" ht="24" spans="1:15">
      <c r="A4" s="3" t="s">
        <v>190</v>
      </c>
      <c r="B4" s="4" t="s">
        <v>100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101</v>
      </c>
      <c r="H4" s="4" t="s">
        <v>20</v>
      </c>
      <c r="I4" s="4">
        <v>4597</v>
      </c>
      <c r="J4" s="4" t="s">
        <v>21</v>
      </c>
      <c r="K4" s="4" t="s">
        <v>22</v>
      </c>
      <c r="L4" s="6">
        <f>VLOOKUP(B4:B177,[1]Sheet1!$B$3:$F$348,5,0)</f>
        <v>8.6</v>
      </c>
      <c r="M4" s="6">
        <f t="shared" si="0"/>
        <v>0.00102560707964602</v>
      </c>
      <c r="N4" s="6">
        <f t="shared" si="1"/>
        <v>5.327628792</v>
      </c>
      <c r="O4" s="4" t="s">
        <v>23</v>
      </c>
    </row>
    <row r="5" s="1" customFormat="1" ht="24" spans="1:15">
      <c r="A5" s="3" t="s">
        <v>190</v>
      </c>
      <c r="B5" s="4" t="s">
        <v>102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103</v>
      </c>
      <c r="H5" s="4" t="s">
        <v>20</v>
      </c>
      <c r="I5" s="4">
        <v>4597</v>
      </c>
      <c r="J5" s="4" t="s">
        <v>21</v>
      </c>
      <c r="K5" s="4" t="s">
        <v>22</v>
      </c>
      <c r="L5" s="6">
        <f>VLOOKUP(B5:B178,[1]Sheet1!$B$3:$F$348,5,0)</f>
        <v>5.5</v>
      </c>
      <c r="M5" s="6">
        <f t="shared" si="0"/>
        <v>0.000655911504424779</v>
      </c>
      <c r="N5" s="6">
        <f t="shared" si="1"/>
        <v>3.40720446</v>
      </c>
      <c r="O5" s="4" t="s">
        <v>23</v>
      </c>
    </row>
    <row r="6" s="1" customFormat="1" ht="24" spans="1:15">
      <c r="A6" s="3" t="s">
        <v>190</v>
      </c>
      <c r="B6" s="4" t="s">
        <v>104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105</v>
      </c>
      <c r="H6" s="4" t="s">
        <v>106</v>
      </c>
      <c r="I6" s="4">
        <v>4597</v>
      </c>
      <c r="J6" s="4" t="s">
        <v>21</v>
      </c>
      <c r="K6" s="4" t="s">
        <v>22</v>
      </c>
      <c r="L6" s="6">
        <f>VLOOKUP(B6:B179,[1]Sheet1!$B$3:$F$348,5,0)</f>
        <v>0.7</v>
      </c>
      <c r="M6" s="6">
        <f t="shared" si="0"/>
        <v>8.34796460176991e-5</v>
      </c>
      <c r="N6" s="6">
        <f t="shared" si="1"/>
        <v>0.433644204</v>
      </c>
      <c r="O6" s="4" t="s">
        <v>23</v>
      </c>
    </row>
    <row r="7" s="1" customFormat="1" ht="24" spans="1:15">
      <c r="A7" s="3" t="s">
        <v>190</v>
      </c>
      <c r="B7" s="4" t="s">
        <v>107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108</v>
      </c>
      <c r="H7" s="4" t="s">
        <v>37</v>
      </c>
      <c r="I7" s="4">
        <v>4597</v>
      </c>
      <c r="J7" s="4" t="s">
        <v>21</v>
      </c>
      <c r="K7" s="4" t="s">
        <v>22</v>
      </c>
      <c r="L7" s="6">
        <f>VLOOKUP(B7:B180,[1]Sheet1!$B$3:$F$348,5,0)</f>
        <v>7.5</v>
      </c>
      <c r="M7" s="6">
        <f t="shared" si="0"/>
        <v>0.000894424778761062</v>
      </c>
      <c r="N7" s="6">
        <f t="shared" si="1"/>
        <v>4.6461879</v>
      </c>
      <c r="O7" s="4" t="s">
        <v>23</v>
      </c>
    </row>
    <row r="8" s="1" customFormat="1" ht="24" spans="1:15">
      <c r="A8" s="3" t="s">
        <v>190</v>
      </c>
      <c r="B8" s="4" t="s">
        <v>38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39</v>
      </c>
      <c r="H8" s="4" t="s">
        <v>37</v>
      </c>
      <c r="I8" s="4">
        <v>4597</v>
      </c>
      <c r="J8" s="4" t="s">
        <v>21</v>
      </c>
      <c r="K8" s="4" t="s">
        <v>22</v>
      </c>
      <c r="L8" s="6">
        <f>VLOOKUP(B8:B181,[1]Sheet1!$B$3:$F$348,5,0)</f>
        <v>7.5</v>
      </c>
      <c r="M8" s="6">
        <f t="shared" si="0"/>
        <v>0.000894424778761062</v>
      </c>
      <c r="N8" s="6">
        <f t="shared" si="1"/>
        <v>4.6461879</v>
      </c>
      <c r="O8" s="4" t="s">
        <v>23</v>
      </c>
    </row>
    <row r="9" s="1" customFormat="1" ht="24" spans="1:15">
      <c r="A9" s="3" t="s">
        <v>190</v>
      </c>
      <c r="B9" s="4" t="s">
        <v>109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110</v>
      </c>
      <c r="H9" s="4" t="s">
        <v>37</v>
      </c>
      <c r="I9" s="4">
        <v>4597</v>
      </c>
      <c r="J9" s="4" t="s">
        <v>21</v>
      </c>
      <c r="K9" s="4" t="s">
        <v>22</v>
      </c>
      <c r="L9" s="6">
        <f>VLOOKUP(B9:B182,[1]Sheet1!$B$3:$F$348,5,0)</f>
        <v>17</v>
      </c>
      <c r="M9" s="6">
        <f t="shared" si="0"/>
        <v>0.00202736283185841</v>
      </c>
      <c r="N9" s="6">
        <f t="shared" si="1"/>
        <v>10.53135924</v>
      </c>
      <c r="O9" s="4" t="s">
        <v>23</v>
      </c>
    </row>
    <row r="10" s="1" customFormat="1" ht="24" spans="1:15">
      <c r="A10" s="3" t="s">
        <v>190</v>
      </c>
      <c r="B10" s="4" t="s">
        <v>111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112</v>
      </c>
      <c r="H10" s="4" t="s">
        <v>37</v>
      </c>
      <c r="I10" s="4">
        <v>4597</v>
      </c>
      <c r="J10" s="4" t="s">
        <v>21</v>
      </c>
      <c r="K10" s="4" t="s">
        <v>22</v>
      </c>
      <c r="L10" s="6">
        <f>VLOOKUP(B10:B183,[1]Sheet1!$B$3:$F$348,5,0)</f>
        <v>17</v>
      </c>
      <c r="M10" s="6">
        <f t="shared" si="0"/>
        <v>0.00202736283185841</v>
      </c>
      <c r="N10" s="6">
        <f t="shared" si="1"/>
        <v>10.53135924</v>
      </c>
      <c r="O10" s="4" t="s">
        <v>23</v>
      </c>
    </row>
    <row r="11" s="1" customFormat="1" ht="24" spans="1:15">
      <c r="A11" s="3" t="s">
        <v>190</v>
      </c>
      <c r="B11" s="4" t="s">
        <v>113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114</v>
      </c>
      <c r="H11" s="4" t="s">
        <v>37</v>
      </c>
      <c r="I11" s="4">
        <v>4597</v>
      </c>
      <c r="J11" s="4" t="s">
        <v>21</v>
      </c>
      <c r="K11" s="4" t="s">
        <v>22</v>
      </c>
      <c r="L11" s="6">
        <f>VLOOKUP(B11:B184,[1]Sheet1!$B$3:$F$348,5,0)</f>
        <v>26</v>
      </c>
      <c r="M11" s="6">
        <f t="shared" si="0"/>
        <v>0.00310067256637168</v>
      </c>
      <c r="N11" s="6">
        <f t="shared" si="1"/>
        <v>16.10678472</v>
      </c>
      <c r="O11" s="4" t="s">
        <v>23</v>
      </c>
    </row>
    <row r="12" s="1" customFormat="1" ht="24" spans="1:15">
      <c r="A12" s="3" t="s">
        <v>190</v>
      </c>
      <c r="B12" s="4" t="s">
        <v>115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116</v>
      </c>
      <c r="H12" s="4" t="s">
        <v>37</v>
      </c>
      <c r="I12" s="4">
        <v>4597</v>
      </c>
      <c r="J12" s="4" t="s">
        <v>21</v>
      </c>
      <c r="K12" s="4" t="s">
        <v>22</v>
      </c>
      <c r="L12" s="6">
        <f>VLOOKUP(B12:B185,[1]Sheet1!$B$3:$F$348,5,0)</f>
        <v>15</v>
      </c>
      <c r="M12" s="6">
        <f t="shared" si="0"/>
        <v>0.00178884955752212</v>
      </c>
      <c r="N12" s="6">
        <f t="shared" si="1"/>
        <v>9.2923758</v>
      </c>
      <c r="O12" s="4" t="s">
        <v>23</v>
      </c>
    </row>
    <row r="13" s="1" customFormat="1" ht="24" spans="1:15">
      <c r="A13" s="3" t="s">
        <v>190</v>
      </c>
      <c r="B13" s="4" t="s">
        <v>117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118</v>
      </c>
      <c r="H13" s="4" t="s">
        <v>37</v>
      </c>
      <c r="I13" s="4">
        <v>4597</v>
      </c>
      <c r="J13" s="4" t="s">
        <v>21</v>
      </c>
      <c r="K13" s="4" t="s">
        <v>22</v>
      </c>
      <c r="L13" s="6">
        <f>VLOOKUP(B13:B186,[1]Sheet1!$B$3:$F$348,5,0)</f>
        <v>35</v>
      </c>
      <c r="M13" s="6">
        <f t="shared" si="0"/>
        <v>0.00417398230088496</v>
      </c>
      <c r="N13" s="6">
        <f t="shared" si="1"/>
        <v>21.6822102</v>
      </c>
      <c r="O13" s="4" t="s">
        <v>23</v>
      </c>
    </row>
    <row r="14" s="1" customFormat="1" ht="24" spans="1:15">
      <c r="A14" s="3" t="s">
        <v>190</v>
      </c>
      <c r="B14" s="4" t="s">
        <v>119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120</v>
      </c>
      <c r="H14" s="4" t="s">
        <v>20</v>
      </c>
      <c r="I14" s="4">
        <v>4597</v>
      </c>
      <c r="J14" s="4" t="s">
        <v>21</v>
      </c>
      <c r="K14" s="4" t="s">
        <v>22</v>
      </c>
      <c r="L14" s="6">
        <f>VLOOKUP(B14:B187,[1]Sheet1!$B$3:$F$348,5,0)</f>
        <v>3</v>
      </c>
      <c r="M14" s="6">
        <f t="shared" si="0"/>
        <v>0.000357769911504425</v>
      </c>
      <c r="N14" s="6">
        <f t="shared" si="1"/>
        <v>1.85847516</v>
      </c>
      <c r="O14" s="4" t="s">
        <v>23</v>
      </c>
    </row>
    <row r="15" s="1" customFormat="1" ht="24" spans="1:15">
      <c r="A15" s="3" t="s">
        <v>190</v>
      </c>
      <c r="B15" s="4" t="s">
        <v>121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122</v>
      </c>
      <c r="H15" s="4" t="s">
        <v>20</v>
      </c>
      <c r="I15" s="4">
        <v>4597</v>
      </c>
      <c r="J15" s="4" t="s">
        <v>21</v>
      </c>
      <c r="K15" s="4" t="s">
        <v>22</v>
      </c>
      <c r="L15" s="6">
        <f>VLOOKUP(B15:B188,[1]Sheet1!$B$3:$F$348,5,0)</f>
        <v>2.3</v>
      </c>
      <c r="M15" s="6">
        <f t="shared" si="0"/>
        <v>0.000274290265486726</v>
      </c>
      <c r="N15" s="6">
        <f t="shared" si="1"/>
        <v>1.424830956</v>
      </c>
      <c r="O15" s="4" t="s">
        <v>23</v>
      </c>
    </row>
    <row r="16" s="1" customFormat="1" ht="24" spans="1:15">
      <c r="A16" s="3" t="s">
        <v>190</v>
      </c>
      <c r="B16" s="4" t="s">
        <v>123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124</v>
      </c>
      <c r="H16" s="4" t="s">
        <v>20</v>
      </c>
      <c r="I16" s="4">
        <v>4597</v>
      </c>
      <c r="J16" s="4" t="s">
        <v>21</v>
      </c>
      <c r="K16" s="4" t="s">
        <v>22</v>
      </c>
      <c r="L16" s="6">
        <f>VLOOKUP(B16:B189,[1]Sheet1!$B$3:$F$348,5,0)</f>
        <v>6.5</v>
      </c>
      <c r="M16" s="6">
        <f t="shared" si="0"/>
        <v>0.00077516814159292</v>
      </c>
      <c r="N16" s="6">
        <f t="shared" si="1"/>
        <v>4.02669618</v>
      </c>
      <c r="O16" s="4" t="s">
        <v>23</v>
      </c>
    </row>
    <row r="17" s="1" customFormat="1" ht="24" spans="1:15">
      <c r="A17" s="3" t="s">
        <v>190</v>
      </c>
      <c r="B17" s="4" t="s">
        <v>125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126</v>
      </c>
      <c r="H17" s="4" t="s">
        <v>20</v>
      </c>
      <c r="I17" s="4">
        <v>4597</v>
      </c>
      <c r="J17" s="4" t="s">
        <v>21</v>
      </c>
      <c r="K17" s="4" t="s">
        <v>22</v>
      </c>
      <c r="L17" s="6">
        <f>VLOOKUP(B17:B190,[1]Sheet1!$B$3:$F$348,5,0)</f>
        <v>7.5</v>
      </c>
      <c r="M17" s="6">
        <f t="shared" si="0"/>
        <v>0.000894424778761062</v>
      </c>
      <c r="N17" s="6">
        <f t="shared" si="1"/>
        <v>4.6461879</v>
      </c>
      <c r="O17" s="4" t="s">
        <v>23</v>
      </c>
    </row>
    <row r="18" s="1" customFormat="1" ht="24" spans="1:15">
      <c r="A18" s="3" t="s">
        <v>190</v>
      </c>
      <c r="B18" s="4" t="s">
        <v>127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128</v>
      </c>
      <c r="H18" s="4" t="s">
        <v>20</v>
      </c>
      <c r="I18" s="4">
        <v>4597</v>
      </c>
      <c r="J18" s="4" t="s">
        <v>21</v>
      </c>
      <c r="K18" s="4" t="s">
        <v>22</v>
      </c>
      <c r="L18" s="6">
        <f>VLOOKUP(B18:B191,[1]Sheet1!$B$3:$F$348,5,0)</f>
        <v>6</v>
      </c>
      <c r="M18" s="6">
        <f t="shared" si="0"/>
        <v>0.00071553982300885</v>
      </c>
      <c r="N18" s="6">
        <f t="shared" si="1"/>
        <v>3.71695032</v>
      </c>
      <c r="O18" s="4" t="s">
        <v>23</v>
      </c>
    </row>
    <row r="19" s="1" customFormat="1" ht="24" spans="1:15">
      <c r="A19" s="3" t="s">
        <v>190</v>
      </c>
      <c r="B19" s="4" t="s">
        <v>129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130</v>
      </c>
      <c r="H19" s="4" t="s">
        <v>20</v>
      </c>
      <c r="I19" s="4">
        <v>4597</v>
      </c>
      <c r="J19" s="4" t="s">
        <v>21</v>
      </c>
      <c r="K19" s="4" t="s">
        <v>22</v>
      </c>
      <c r="L19" s="6">
        <f>VLOOKUP(B19:B192,[1]Sheet1!$B$3:$F$348,5,0)</f>
        <v>4</v>
      </c>
      <c r="M19" s="6">
        <f t="shared" si="0"/>
        <v>0.000477026548672566</v>
      </c>
      <c r="N19" s="6">
        <f t="shared" si="1"/>
        <v>2.47796688</v>
      </c>
      <c r="O19" s="4" t="s">
        <v>23</v>
      </c>
    </row>
    <row r="20" s="1" customFormat="1" ht="24" spans="1:15">
      <c r="A20" s="3" t="s">
        <v>190</v>
      </c>
      <c r="B20" s="4" t="s">
        <v>131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132</v>
      </c>
      <c r="H20" s="4" t="s">
        <v>20</v>
      </c>
      <c r="I20" s="4">
        <v>4597</v>
      </c>
      <c r="J20" s="4" t="s">
        <v>21</v>
      </c>
      <c r="K20" s="4" t="s">
        <v>22</v>
      </c>
      <c r="L20" s="6">
        <f>VLOOKUP(B20:B193,[1]Sheet1!$B$3:$F$348,5,0)</f>
        <v>6</v>
      </c>
      <c r="M20" s="6">
        <f t="shared" si="0"/>
        <v>0.00071553982300885</v>
      </c>
      <c r="N20" s="6">
        <f t="shared" si="1"/>
        <v>3.71695032</v>
      </c>
      <c r="O20" s="4" t="s">
        <v>23</v>
      </c>
    </row>
    <row r="21" s="1" customFormat="1" ht="24" spans="1:15">
      <c r="A21" s="3" t="s">
        <v>190</v>
      </c>
      <c r="B21" s="4" t="s">
        <v>133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134</v>
      </c>
      <c r="H21" s="4" t="s">
        <v>20</v>
      </c>
      <c r="I21" s="4">
        <v>4597</v>
      </c>
      <c r="J21" s="4" t="s">
        <v>21</v>
      </c>
      <c r="K21" s="4" t="s">
        <v>22</v>
      </c>
      <c r="L21" s="6">
        <f>VLOOKUP(B21:B194,[1]Sheet1!$B$3:$F$348,5,0)</f>
        <v>7.5</v>
      </c>
      <c r="M21" s="6">
        <f t="shared" si="0"/>
        <v>0.000894424778761062</v>
      </c>
      <c r="N21" s="6">
        <f t="shared" si="1"/>
        <v>4.6461879</v>
      </c>
      <c r="O21" s="4" t="s">
        <v>23</v>
      </c>
    </row>
    <row r="22" s="1" customFormat="1" ht="24" spans="1:15">
      <c r="A22" s="3" t="s">
        <v>190</v>
      </c>
      <c r="B22" s="4" t="s">
        <v>135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136</v>
      </c>
      <c r="H22" s="4" t="s">
        <v>20</v>
      </c>
      <c r="I22" s="4">
        <v>4597</v>
      </c>
      <c r="J22" s="4" t="s">
        <v>21</v>
      </c>
      <c r="K22" s="4" t="s">
        <v>22</v>
      </c>
      <c r="L22" s="6">
        <f>VLOOKUP(B22:B195,[1]Sheet1!$B$3:$F$348,5,0)</f>
        <v>7.6</v>
      </c>
      <c r="M22" s="6">
        <f t="shared" si="0"/>
        <v>0.000906350442477876</v>
      </c>
      <c r="N22" s="6">
        <f t="shared" si="1"/>
        <v>4.708137072</v>
      </c>
      <c r="O22" s="4" t="s">
        <v>23</v>
      </c>
    </row>
    <row r="23" s="1" customFormat="1" ht="24" spans="1:15">
      <c r="A23" s="3" t="s">
        <v>190</v>
      </c>
      <c r="B23" s="4" t="s">
        <v>137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138</v>
      </c>
      <c r="H23" s="4" t="s">
        <v>20</v>
      </c>
      <c r="I23" s="4">
        <v>4597</v>
      </c>
      <c r="J23" s="4" t="s">
        <v>21</v>
      </c>
      <c r="K23" s="4" t="s">
        <v>22</v>
      </c>
      <c r="L23" s="6">
        <f>VLOOKUP(B23:B196,[1]Sheet1!$B$3:$F$348,5,0)</f>
        <v>5.5</v>
      </c>
      <c r="M23" s="6">
        <f t="shared" si="0"/>
        <v>0.000655911504424779</v>
      </c>
      <c r="N23" s="6">
        <f t="shared" si="1"/>
        <v>3.40720446</v>
      </c>
      <c r="O23" s="4" t="s">
        <v>23</v>
      </c>
    </row>
    <row r="24" s="1" customFormat="1" ht="24" spans="1:15">
      <c r="A24" s="3" t="s">
        <v>190</v>
      </c>
      <c r="B24" s="4" t="s">
        <v>139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140</v>
      </c>
      <c r="H24" s="4" t="s">
        <v>20</v>
      </c>
      <c r="I24" s="4">
        <v>4597</v>
      </c>
      <c r="J24" s="4" t="s">
        <v>21</v>
      </c>
      <c r="K24" s="4" t="s">
        <v>22</v>
      </c>
      <c r="L24" s="6">
        <f>VLOOKUP(B24:B197,[1]Sheet1!$B$3:$F$348,5,0)</f>
        <v>3.3</v>
      </c>
      <c r="M24" s="6">
        <f t="shared" si="0"/>
        <v>0.000393546902654867</v>
      </c>
      <c r="N24" s="6">
        <f t="shared" si="1"/>
        <v>2.044322676</v>
      </c>
      <c r="O24" s="4" t="s">
        <v>23</v>
      </c>
    </row>
    <row r="25" s="1" customFormat="1" ht="24" spans="1:15">
      <c r="A25" s="3" t="s">
        <v>190</v>
      </c>
      <c r="B25" s="4" t="s">
        <v>141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142</v>
      </c>
      <c r="H25" s="4" t="s">
        <v>20</v>
      </c>
      <c r="I25" s="4">
        <v>4597</v>
      </c>
      <c r="J25" s="4" t="s">
        <v>21</v>
      </c>
      <c r="K25" s="4" t="s">
        <v>22</v>
      </c>
      <c r="L25" s="6">
        <f>VLOOKUP(B25:B198,[1]Sheet1!$B$3:$F$348,5,0)</f>
        <v>5.2</v>
      </c>
      <c r="M25" s="6">
        <f t="shared" si="0"/>
        <v>0.000620134513274336</v>
      </c>
      <c r="N25" s="6">
        <f t="shared" si="1"/>
        <v>3.221356944</v>
      </c>
      <c r="O25" s="4" t="s">
        <v>23</v>
      </c>
    </row>
    <row r="26" s="1" customFormat="1" ht="24" spans="1:15">
      <c r="A26" s="3" t="s">
        <v>190</v>
      </c>
      <c r="B26" s="4" t="s">
        <v>143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144</v>
      </c>
      <c r="H26" s="4" t="s">
        <v>34</v>
      </c>
      <c r="I26" s="4">
        <v>4597</v>
      </c>
      <c r="J26" s="4" t="s">
        <v>21</v>
      </c>
      <c r="K26" s="4" t="s">
        <v>22</v>
      </c>
      <c r="L26" s="6">
        <f>VLOOKUP(B26:B199,[1]Sheet1!$B$3:$F$348,5,0)</f>
        <v>16.5</v>
      </c>
      <c r="M26" s="6">
        <f t="shared" si="0"/>
        <v>0.00196773451327434</v>
      </c>
      <c r="N26" s="6">
        <f t="shared" si="1"/>
        <v>10.22161338</v>
      </c>
      <c r="O26" s="4" t="s">
        <v>23</v>
      </c>
    </row>
    <row r="27" s="1" customFormat="1" ht="24" spans="1:15">
      <c r="A27" s="3" t="s">
        <v>190</v>
      </c>
      <c r="B27" s="4" t="s">
        <v>145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146</v>
      </c>
      <c r="H27" s="4" t="s">
        <v>37</v>
      </c>
      <c r="I27" s="4">
        <v>4597</v>
      </c>
      <c r="J27" s="4" t="s">
        <v>21</v>
      </c>
      <c r="K27" s="4" t="s">
        <v>22</v>
      </c>
      <c r="L27" s="6">
        <f>VLOOKUP(B27:B200,[1]Sheet1!$B$3:$F$348,5,0)</f>
        <v>6.8</v>
      </c>
      <c r="M27" s="6">
        <f t="shared" si="0"/>
        <v>0.000810945132743363</v>
      </c>
      <c r="N27" s="6">
        <f t="shared" si="1"/>
        <v>4.212543696</v>
      </c>
      <c r="O27" s="4" t="s">
        <v>23</v>
      </c>
    </row>
    <row r="28" s="1" customFormat="1" ht="24" spans="1:15">
      <c r="A28" s="3" t="s">
        <v>190</v>
      </c>
      <c r="B28" s="4" t="s">
        <v>147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148</v>
      </c>
      <c r="H28" s="4" t="s">
        <v>37</v>
      </c>
      <c r="I28" s="4">
        <v>4597</v>
      </c>
      <c r="J28" s="4" t="s">
        <v>21</v>
      </c>
      <c r="K28" s="4" t="s">
        <v>22</v>
      </c>
      <c r="L28" s="6">
        <f>VLOOKUP(B28:B201,[1]Sheet1!$B$3:$F$348,5,0)</f>
        <v>14</v>
      </c>
      <c r="M28" s="6">
        <f t="shared" si="0"/>
        <v>0.00166959292035398</v>
      </c>
      <c r="N28" s="6">
        <f t="shared" si="1"/>
        <v>8.67288408</v>
      </c>
      <c r="O28" s="4" t="s">
        <v>23</v>
      </c>
    </row>
    <row r="29" s="1" customFormat="1" ht="24" spans="1:15">
      <c r="A29" s="3" t="s">
        <v>190</v>
      </c>
      <c r="B29" s="4" t="s">
        <v>149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150</v>
      </c>
      <c r="H29" s="4" t="s">
        <v>37</v>
      </c>
      <c r="I29" s="4">
        <v>4597</v>
      </c>
      <c r="J29" s="4" t="s">
        <v>21</v>
      </c>
      <c r="K29" s="4" t="s">
        <v>22</v>
      </c>
      <c r="L29" s="6">
        <f>VLOOKUP(B29:B202,[1]Sheet1!$B$3:$F$348,5,0)</f>
        <v>42</v>
      </c>
      <c r="M29" s="6">
        <f t="shared" si="0"/>
        <v>0.00500877876106195</v>
      </c>
      <c r="N29" s="6">
        <f t="shared" si="1"/>
        <v>26.01865224</v>
      </c>
      <c r="O29" s="4" t="s">
        <v>23</v>
      </c>
    </row>
    <row r="30" s="1" customFormat="1" ht="24" spans="1:15">
      <c r="A30" s="3" t="s">
        <v>190</v>
      </c>
      <c r="B30" s="4" t="s">
        <v>151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152</v>
      </c>
      <c r="H30" s="4" t="s">
        <v>37</v>
      </c>
      <c r="I30" s="4">
        <v>4597</v>
      </c>
      <c r="J30" s="4" t="s">
        <v>21</v>
      </c>
      <c r="K30" s="4" t="s">
        <v>22</v>
      </c>
      <c r="L30" s="6">
        <f>VLOOKUP(B30:B203,[1]Sheet1!$B$3:$F$348,5,0)</f>
        <v>13.5</v>
      </c>
      <c r="M30" s="6">
        <f t="shared" si="0"/>
        <v>0.00160996460176991</v>
      </c>
      <c r="N30" s="6">
        <f t="shared" si="1"/>
        <v>8.36313822</v>
      </c>
      <c r="O30" s="4" t="s">
        <v>23</v>
      </c>
    </row>
    <row r="31" s="1" customFormat="1" ht="24" spans="1:15">
      <c r="A31" s="3" t="s">
        <v>190</v>
      </c>
      <c r="B31" s="4" t="s">
        <v>153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154</v>
      </c>
      <c r="H31" s="4" t="s">
        <v>37</v>
      </c>
      <c r="I31" s="4">
        <v>4597</v>
      </c>
      <c r="J31" s="4" t="s">
        <v>21</v>
      </c>
      <c r="K31" s="4" t="s">
        <v>22</v>
      </c>
      <c r="L31" s="6">
        <f>VLOOKUP(B31:B204,[1]Sheet1!$B$3:$F$348,5,0)</f>
        <v>19</v>
      </c>
      <c r="M31" s="6">
        <f t="shared" si="0"/>
        <v>0.00226587610619469</v>
      </c>
      <c r="N31" s="6">
        <f t="shared" si="1"/>
        <v>11.77034268</v>
      </c>
      <c r="O31" s="4" t="s">
        <v>23</v>
      </c>
    </row>
    <row r="32" s="1" customFormat="1" ht="24" spans="1:15">
      <c r="A32" s="3" t="s">
        <v>190</v>
      </c>
      <c r="B32" s="4" t="s">
        <v>155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156</v>
      </c>
      <c r="H32" s="4" t="s">
        <v>20</v>
      </c>
      <c r="I32" s="4">
        <v>4597</v>
      </c>
      <c r="J32" s="4" t="s">
        <v>21</v>
      </c>
      <c r="K32" s="4" t="s">
        <v>22</v>
      </c>
      <c r="L32" s="6">
        <f>VLOOKUP(B32:B205,[1]Sheet1!$B$3:$F$348,5,0)</f>
        <v>4.4</v>
      </c>
      <c r="M32" s="6">
        <f t="shared" si="0"/>
        <v>0.000524729203539823</v>
      </c>
      <c r="N32" s="6">
        <f t="shared" si="1"/>
        <v>2.725763568</v>
      </c>
      <c r="O32" s="4" t="s">
        <v>23</v>
      </c>
    </row>
    <row r="33" s="1" customFormat="1" ht="24" spans="1:15">
      <c r="A33" s="3" t="s">
        <v>190</v>
      </c>
      <c r="B33" s="4" t="s">
        <v>157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158</v>
      </c>
      <c r="H33" s="4" t="s">
        <v>37</v>
      </c>
      <c r="I33" s="4">
        <v>4597</v>
      </c>
      <c r="J33" s="4" t="s">
        <v>21</v>
      </c>
      <c r="K33" s="4" t="s">
        <v>22</v>
      </c>
      <c r="L33" s="6">
        <f>VLOOKUP(B33:B206,[1]Sheet1!$B$3:$F$348,5,0)</f>
        <v>32</v>
      </c>
      <c r="M33" s="6">
        <f t="shared" si="0"/>
        <v>0.00381621238938053</v>
      </c>
      <c r="N33" s="6">
        <f t="shared" si="1"/>
        <v>19.82373504</v>
      </c>
      <c r="O33" s="4" t="s">
        <v>23</v>
      </c>
    </row>
    <row r="34" s="1" customFormat="1" ht="24" spans="1:15">
      <c r="A34" s="3" t="s">
        <v>190</v>
      </c>
      <c r="B34" s="4" t="s">
        <v>159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160</v>
      </c>
      <c r="H34" s="4" t="s">
        <v>20</v>
      </c>
      <c r="I34" s="4">
        <v>4597</v>
      </c>
      <c r="J34" s="4" t="s">
        <v>21</v>
      </c>
      <c r="K34" s="4" t="s">
        <v>22</v>
      </c>
      <c r="L34" s="6">
        <f>VLOOKUP(B34:B207,[1]Sheet1!$B$3:$F$348,5,0)</f>
        <v>1.8</v>
      </c>
      <c r="M34" s="6">
        <f t="shared" si="0"/>
        <v>0.000214661946902655</v>
      </c>
      <c r="N34" s="6">
        <f t="shared" si="1"/>
        <v>1.115085096</v>
      </c>
      <c r="O34" s="4" t="s">
        <v>23</v>
      </c>
    </row>
    <row r="35" s="1" customFormat="1" ht="24" spans="1:15">
      <c r="A35" s="3" t="s">
        <v>190</v>
      </c>
      <c r="B35" s="4" t="s">
        <v>161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162</v>
      </c>
      <c r="H35" s="4" t="s">
        <v>20</v>
      </c>
      <c r="I35" s="4">
        <v>4597</v>
      </c>
      <c r="J35" s="4" t="s">
        <v>21</v>
      </c>
      <c r="K35" s="4" t="s">
        <v>22</v>
      </c>
      <c r="L35" s="6">
        <f>VLOOKUP(B35:B208,[1]Sheet1!$B$3:$F$348,5,0)</f>
        <v>2.8</v>
      </c>
      <c r="M35" s="6">
        <f t="shared" ref="M35:M66" si="2">L35*1.3476/1.13/10000</f>
        <v>0.000333918584070796</v>
      </c>
      <c r="N35" s="6">
        <f t="shared" ref="N35:N66" si="3">M35*I35*1.13</f>
        <v>1.734576816</v>
      </c>
      <c r="O35" s="4" t="s">
        <v>23</v>
      </c>
    </row>
    <row r="36" s="1" customFormat="1" ht="24" spans="1:15">
      <c r="A36" s="3" t="s">
        <v>190</v>
      </c>
      <c r="B36" s="4" t="s">
        <v>163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164</v>
      </c>
      <c r="H36" s="4" t="s">
        <v>37</v>
      </c>
      <c r="I36" s="4">
        <v>4597</v>
      </c>
      <c r="J36" s="4" t="s">
        <v>21</v>
      </c>
      <c r="K36" s="4" t="s">
        <v>22</v>
      </c>
      <c r="L36" s="6">
        <f>VLOOKUP(B36:B209,[1]Sheet1!$B$3:$F$348,5,0)</f>
        <v>22</v>
      </c>
      <c r="M36" s="6">
        <f t="shared" si="2"/>
        <v>0.00262364601769912</v>
      </c>
      <c r="N36" s="6">
        <f t="shared" si="3"/>
        <v>13.62881784</v>
      </c>
      <c r="O36" s="4" t="s">
        <v>23</v>
      </c>
    </row>
    <row r="37" s="1" customFormat="1" ht="24" spans="1:15">
      <c r="A37" s="3" t="s">
        <v>190</v>
      </c>
      <c r="B37" s="4" t="s">
        <v>165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166</v>
      </c>
      <c r="H37" s="4" t="s">
        <v>37</v>
      </c>
      <c r="I37" s="4">
        <v>4597</v>
      </c>
      <c r="J37" s="4" t="s">
        <v>21</v>
      </c>
      <c r="K37" s="4" t="s">
        <v>22</v>
      </c>
      <c r="L37" s="6">
        <f>VLOOKUP(B37:B210,[1]Sheet1!$B$3:$F$348,5,0)</f>
        <v>20</v>
      </c>
      <c r="M37" s="6">
        <f t="shared" si="2"/>
        <v>0.00238513274336283</v>
      </c>
      <c r="N37" s="6">
        <f t="shared" si="3"/>
        <v>12.3898344</v>
      </c>
      <c r="O37" s="4" t="s">
        <v>23</v>
      </c>
    </row>
    <row r="38" s="1" customFormat="1" ht="24" spans="1:15">
      <c r="A38" s="3" t="s">
        <v>190</v>
      </c>
      <c r="B38" s="4" t="s">
        <v>167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168</v>
      </c>
      <c r="H38" s="4" t="s">
        <v>37</v>
      </c>
      <c r="I38" s="4">
        <v>4597</v>
      </c>
      <c r="J38" s="4" t="s">
        <v>21</v>
      </c>
      <c r="K38" s="4" t="s">
        <v>22</v>
      </c>
      <c r="L38" s="6">
        <f>VLOOKUP(B38:B211,[1]Sheet1!$B$3:$F$348,5,0)</f>
        <v>23</v>
      </c>
      <c r="M38" s="6">
        <f t="shared" si="2"/>
        <v>0.00274290265486726</v>
      </c>
      <c r="N38" s="6">
        <f t="shared" si="3"/>
        <v>14.24830956</v>
      </c>
      <c r="O38" s="4" t="s">
        <v>23</v>
      </c>
    </row>
    <row r="39" s="1" customFormat="1" ht="24" spans="1:15">
      <c r="A39" s="3" t="s">
        <v>190</v>
      </c>
      <c r="B39" s="4" t="s">
        <v>169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170</v>
      </c>
      <c r="H39" s="4" t="s">
        <v>37</v>
      </c>
      <c r="I39" s="4">
        <v>4597</v>
      </c>
      <c r="J39" s="4" t="s">
        <v>21</v>
      </c>
      <c r="K39" s="4" t="s">
        <v>22</v>
      </c>
      <c r="L39" s="6">
        <f>VLOOKUP(B39:B212,[1]Sheet1!$B$3:$F$348,5,0)</f>
        <v>20</v>
      </c>
      <c r="M39" s="6">
        <f t="shared" si="2"/>
        <v>0.00238513274336283</v>
      </c>
      <c r="N39" s="6">
        <f t="shared" si="3"/>
        <v>12.3898344</v>
      </c>
      <c r="O39" s="4" t="s">
        <v>23</v>
      </c>
    </row>
    <row r="40" s="1" customFormat="1" ht="24" spans="1:15">
      <c r="A40" s="3" t="s">
        <v>190</v>
      </c>
      <c r="B40" s="4" t="s">
        <v>171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172</v>
      </c>
      <c r="H40" s="4" t="s">
        <v>37</v>
      </c>
      <c r="I40" s="4">
        <v>4597</v>
      </c>
      <c r="J40" s="4" t="s">
        <v>21</v>
      </c>
      <c r="K40" s="4" t="s">
        <v>22</v>
      </c>
      <c r="L40" s="6">
        <f>VLOOKUP(B40:B213,[1]Sheet1!$B$3:$F$348,5,0)</f>
        <v>23</v>
      </c>
      <c r="M40" s="6">
        <f t="shared" si="2"/>
        <v>0.00274290265486726</v>
      </c>
      <c r="N40" s="6">
        <f t="shared" si="3"/>
        <v>14.24830956</v>
      </c>
      <c r="O40" s="4" t="s">
        <v>23</v>
      </c>
    </row>
    <row r="41" s="1" customFormat="1" ht="24" spans="1:15">
      <c r="A41" s="3" t="s">
        <v>190</v>
      </c>
      <c r="B41" s="4" t="s">
        <v>173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174</v>
      </c>
      <c r="H41" s="4" t="s">
        <v>37</v>
      </c>
      <c r="I41" s="4">
        <v>4597</v>
      </c>
      <c r="J41" s="4" t="s">
        <v>21</v>
      </c>
      <c r="K41" s="4" t="s">
        <v>22</v>
      </c>
      <c r="L41" s="6">
        <f>VLOOKUP(B41:B214,[1]Sheet1!$B$3:$F$348,5,0)</f>
        <v>31</v>
      </c>
      <c r="M41" s="6">
        <f t="shared" si="2"/>
        <v>0.00369695575221239</v>
      </c>
      <c r="N41" s="6">
        <f t="shared" si="3"/>
        <v>19.20424332</v>
      </c>
      <c r="O41" s="4" t="s">
        <v>23</v>
      </c>
    </row>
    <row r="42" s="1" customFormat="1" ht="24" spans="1:15">
      <c r="A42" s="3" t="s">
        <v>190</v>
      </c>
      <c r="B42" s="4" t="s">
        <v>175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176</v>
      </c>
      <c r="H42" s="4" t="s">
        <v>37</v>
      </c>
      <c r="I42" s="4">
        <v>4597</v>
      </c>
      <c r="J42" s="4" t="s">
        <v>21</v>
      </c>
      <c r="K42" s="4" t="s">
        <v>22</v>
      </c>
      <c r="L42" s="6">
        <f>VLOOKUP(B42:B215,[1]Sheet1!$B$3:$F$348,5,0)</f>
        <v>20</v>
      </c>
      <c r="M42" s="6">
        <f t="shared" si="2"/>
        <v>0.00238513274336283</v>
      </c>
      <c r="N42" s="6">
        <f t="shared" si="3"/>
        <v>12.3898344</v>
      </c>
      <c r="O42" s="4" t="s">
        <v>23</v>
      </c>
    </row>
    <row r="43" s="1" customFormat="1" ht="24" spans="1:15">
      <c r="A43" s="3" t="s">
        <v>190</v>
      </c>
      <c r="B43" s="4" t="s">
        <v>177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178</v>
      </c>
      <c r="H43" s="4" t="s">
        <v>20</v>
      </c>
      <c r="I43" s="4">
        <v>4597</v>
      </c>
      <c r="J43" s="4" t="s">
        <v>21</v>
      </c>
      <c r="K43" s="4" t="s">
        <v>22</v>
      </c>
      <c r="L43" s="6">
        <f>VLOOKUP(B43:B216,[1]Sheet1!$B$3:$F$348,5,0)</f>
        <v>12</v>
      </c>
      <c r="M43" s="6">
        <f t="shared" si="2"/>
        <v>0.0014310796460177</v>
      </c>
      <c r="N43" s="6">
        <f t="shared" si="3"/>
        <v>7.43390064</v>
      </c>
      <c r="O43" s="4" t="s">
        <v>23</v>
      </c>
    </row>
    <row r="44" s="1" customFormat="1" ht="24" spans="1:15">
      <c r="A44" s="3" t="s">
        <v>190</v>
      </c>
      <c r="B44" s="4" t="s">
        <v>179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180</v>
      </c>
      <c r="H44" s="4" t="s">
        <v>20</v>
      </c>
      <c r="I44" s="4">
        <v>4597</v>
      </c>
      <c r="J44" s="4" t="s">
        <v>21</v>
      </c>
      <c r="K44" s="4" t="s">
        <v>22</v>
      </c>
      <c r="L44" s="6">
        <f>VLOOKUP(B44:B217,[1]Sheet1!$B$3:$F$348,5,0)</f>
        <v>8.6</v>
      </c>
      <c r="M44" s="6">
        <f t="shared" si="2"/>
        <v>0.00102560707964602</v>
      </c>
      <c r="N44" s="6">
        <f t="shared" si="3"/>
        <v>5.327628792</v>
      </c>
      <c r="O44" s="4" t="s">
        <v>23</v>
      </c>
    </row>
    <row r="45" s="1" customFormat="1" ht="24" spans="1:15">
      <c r="A45" s="3" t="s">
        <v>190</v>
      </c>
      <c r="B45" s="4" t="s">
        <v>181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182</v>
      </c>
      <c r="H45" s="4" t="s">
        <v>20</v>
      </c>
      <c r="I45" s="4">
        <v>4597</v>
      </c>
      <c r="J45" s="4" t="s">
        <v>21</v>
      </c>
      <c r="K45" s="4" t="s">
        <v>22</v>
      </c>
      <c r="L45" s="6">
        <f>VLOOKUP(B45:B218,[1]Sheet1!$B$3:$F$348,5,0)</f>
        <v>3.1</v>
      </c>
      <c r="M45" s="6">
        <f t="shared" si="2"/>
        <v>0.000369695575221239</v>
      </c>
      <c r="N45" s="6">
        <f t="shared" si="3"/>
        <v>1.920424332</v>
      </c>
      <c r="O45" s="4" t="s">
        <v>23</v>
      </c>
    </row>
    <row r="46" s="1" customFormat="1" ht="24" spans="1:15">
      <c r="A46" s="3" t="s">
        <v>190</v>
      </c>
      <c r="B46" s="4" t="s">
        <v>183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184</v>
      </c>
      <c r="H46" s="4" t="s">
        <v>20</v>
      </c>
      <c r="I46" s="4">
        <v>4597</v>
      </c>
      <c r="J46" s="4" t="s">
        <v>21</v>
      </c>
      <c r="K46" s="4" t="s">
        <v>22</v>
      </c>
      <c r="L46" s="6">
        <f>VLOOKUP(B46:B219,[1]Sheet1!$B$3:$F$348,5,0)</f>
        <v>9.5</v>
      </c>
      <c r="M46" s="6">
        <f t="shared" si="2"/>
        <v>0.00113293805309735</v>
      </c>
      <c r="N46" s="6">
        <f t="shared" si="3"/>
        <v>5.88517134</v>
      </c>
      <c r="O46" s="4" t="s">
        <v>23</v>
      </c>
    </row>
    <row r="47" s="1" customFormat="1" ht="24" spans="1:15">
      <c r="A47" s="3" t="s">
        <v>190</v>
      </c>
      <c r="B47" s="4" t="s">
        <v>185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186</v>
      </c>
      <c r="H47" s="4" t="s">
        <v>20</v>
      </c>
      <c r="I47" s="4">
        <v>4597</v>
      </c>
      <c r="J47" s="4" t="s">
        <v>21</v>
      </c>
      <c r="K47" s="4" t="s">
        <v>22</v>
      </c>
      <c r="L47" s="6">
        <f>VLOOKUP(B47:B220,[1]Sheet1!$B$3:$F$348,5,0)</f>
        <v>5.8</v>
      </c>
      <c r="M47" s="6">
        <f t="shared" si="2"/>
        <v>0.000691688495575221</v>
      </c>
      <c r="N47" s="6">
        <f t="shared" si="3"/>
        <v>3.593051976</v>
      </c>
      <c r="O47" s="4" t="s">
        <v>23</v>
      </c>
    </row>
    <row r="48" s="1" customFormat="1" ht="24" spans="1:15">
      <c r="A48" s="3" t="s">
        <v>190</v>
      </c>
      <c r="B48" s="4" t="s">
        <v>15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19</v>
      </c>
      <c r="H48" s="4" t="s">
        <v>20</v>
      </c>
      <c r="I48" s="4">
        <v>4597</v>
      </c>
      <c r="J48" s="4" t="s">
        <v>21</v>
      </c>
      <c r="K48" s="4" t="s">
        <v>22</v>
      </c>
      <c r="L48" s="6">
        <f>VLOOKUP(B48:B221,[1]Sheet1!$B$3:$F$348,5,0)</f>
        <v>8.6</v>
      </c>
      <c r="M48" s="6">
        <f t="shared" si="2"/>
        <v>0.00102560707964602</v>
      </c>
      <c r="N48" s="6">
        <f t="shared" si="3"/>
        <v>5.327628792</v>
      </c>
      <c r="O48" s="4" t="s">
        <v>23</v>
      </c>
    </row>
    <row r="49" s="1" customFormat="1" ht="24" spans="1:15">
      <c r="A49" s="3" t="s">
        <v>190</v>
      </c>
      <c r="B49" s="4" t="s">
        <v>24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25</v>
      </c>
      <c r="H49" s="4" t="s">
        <v>20</v>
      </c>
      <c r="I49" s="4">
        <v>4597</v>
      </c>
      <c r="J49" s="4" t="s">
        <v>21</v>
      </c>
      <c r="K49" s="4" t="s">
        <v>22</v>
      </c>
      <c r="L49" s="6">
        <f>VLOOKUP(B49:B222,[1]Sheet1!$B$3:$F$348,5,0)</f>
        <v>5.8</v>
      </c>
      <c r="M49" s="6">
        <f t="shared" si="2"/>
        <v>0.000691688495575221</v>
      </c>
      <c r="N49" s="6">
        <f t="shared" si="3"/>
        <v>3.593051976</v>
      </c>
      <c r="O49" s="4" t="s">
        <v>23</v>
      </c>
    </row>
    <row r="50" s="1" customFormat="1" ht="24" spans="1:15">
      <c r="A50" s="3" t="s">
        <v>190</v>
      </c>
      <c r="B50" s="4" t="s">
        <v>26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27</v>
      </c>
      <c r="H50" s="4" t="s">
        <v>20</v>
      </c>
      <c r="I50" s="4">
        <v>4597</v>
      </c>
      <c r="J50" s="4" t="s">
        <v>21</v>
      </c>
      <c r="K50" s="4" t="s">
        <v>22</v>
      </c>
      <c r="L50" s="6">
        <f>VLOOKUP(B50:B223,[1]Sheet1!$B$3:$F$348,5,0)</f>
        <v>4.2</v>
      </c>
      <c r="M50" s="6">
        <f t="shared" si="2"/>
        <v>0.000500877876106195</v>
      </c>
      <c r="N50" s="6">
        <f t="shared" si="3"/>
        <v>2.601865224</v>
      </c>
      <c r="O50" s="4" t="s">
        <v>23</v>
      </c>
    </row>
    <row r="51" s="1" customFormat="1" ht="24" spans="1:15">
      <c r="A51" s="3" t="s">
        <v>190</v>
      </c>
      <c r="B51" s="4" t="s">
        <v>28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29</v>
      </c>
      <c r="H51" s="4" t="s">
        <v>20</v>
      </c>
      <c r="I51" s="4">
        <v>4597</v>
      </c>
      <c r="J51" s="4" t="s">
        <v>21</v>
      </c>
      <c r="K51" s="4" t="s">
        <v>22</v>
      </c>
      <c r="L51" s="6">
        <f>VLOOKUP(B51:B224,[1]Sheet1!$B$3:$F$348,5,0)</f>
        <v>5.6</v>
      </c>
      <c r="M51" s="6">
        <f t="shared" si="2"/>
        <v>0.000667837168141593</v>
      </c>
      <c r="N51" s="6">
        <f t="shared" si="3"/>
        <v>3.469153632</v>
      </c>
      <c r="O51" s="4" t="s">
        <v>23</v>
      </c>
    </row>
    <row r="52" s="1" customFormat="1" ht="24" spans="1:15">
      <c r="A52" s="3" t="s">
        <v>190</v>
      </c>
      <c r="B52" s="4" t="s">
        <v>30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31</v>
      </c>
      <c r="H52" s="4" t="s">
        <v>20</v>
      </c>
      <c r="I52" s="4">
        <v>4597</v>
      </c>
      <c r="J52" s="4" t="s">
        <v>21</v>
      </c>
      <c r="K52" s="4" t="s">
        <v>22</v>
      </c>
      <c r="L52" s="6">
        <f>VLOOKUP(B52:B225,[1]Sheet1!$B$3:$F$348,5,0)</f>
        <v>4.6</v>
      </c>
      <c r="M52" s="6">
        <f t="shared" si="2"/>
        <v>0.000548580530973451</v>
      </c>
      <c r="N52" s="6">
        <f t="shared" si="3"/>
        <v>2.849661912</v>
      </c>
      <c r="O52" s="4" t="s">
        <v>23</v>
      </c>
    </row>
    <row r="53" s="1" customFormat="1" ht="24" spans="1:15">
      <c r="A53" s="3" t="s">
        <v>190</v>
      </c>
      <c r="B53" s="4" t="s">
        <v>32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33</v>
      </c>
      <c r="H53" s="4" t="s">
        <v>34</v>
      </c>
      <c r="I53" s="4">
        <v>4597</v>
      </c>
      <c r="J53" s="4" t="s">
        <v>21</v>
      </c>
      <c r="K53" s="4" t="s">
        <v>22</v>
      </c>
      <c r="L53" s="6">
        <f>VLOOKUP(B53:B226,[1]Sheet1!$B$3:$F$348,5,0)</f>
        <v>25</v>
      </c>
      <c r="M53" s="6">
        <f t="shared" si="2"/>
        <v>0.00298141592920354</v>
      </c>
      <c r="N53" s="6">
        <f t="shared" si="3"/>
        <v>15.487293</v>
      </c>
      <c r="O53" s="4" t="s">
        <v>23</v>
      </c>
    </row>
    <row r="54" s="1" customFormat="1" ht="24" spans="1:15">
      <c r="A54" s="3" t="s">
        <v>190</v>
      </c>
      <c r="B54" s="4" t="s">
        <v>35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36</v>
      </c>
      <c r="H54" s="4" t="s">
        <v>37</v>
      </c>
      <c r="I54" s="4">
        <v>4597</v>
      </c>
      <c r="J54" s="4" t="s">
        <v>21</v>
      </c>
      <c r="K54" s="4" t="s">
        <v>22</v>
      </c>
      <c r="L54" s="6">
        <f>VLOOKUP(B54:B227,[1]Sheet1!$B$3:$F$348,5,0)</f>
        <v>19</v>
      </c>
      <c r="M54" s="6">
        <f t="shared" si="2"/>
        <v>0.00226587610619469</v>
      </c>
      <c r="N54" s="6">
        <f t="shared" si="3"/>
        <v>11.77034268</v>
      </c>
      <c r="O54" s="4" t="s">
        <v>23</v>
      </c>
    </row>
    <row r="55" s="1" customFormat="1" ht="24" spans="1:15">
      <c r="A55" s="3" t="s">
        <v>190</v>
      </c>
      <c r="B55" s="4" t="s">
        <v>38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39</v>
      </c>
      <c r="H55" s="4" t="s">
        <v>37</v>
      </c>
      <c r="I55" s="4">
        <v>4597</v>
      </c>
      <c r="J55" s="4" t="s">
        <v>21</v>
      </c>
      <c r="K55" s="4" t="s">
        <v>22</v>
      </c>
      <c r="L55" s="6">
        <f>VLOOKUP(B55:B228,[1]Sheet1!$B$3:$F$348,5,0)</f>
        <v>7.5</v>
      </c>
      <c r="M55" s="6">
        <f t="shared" si="2"/>
        <v>0.000894424778761062</v>
      </c>
      <c r="N55" s="6">
        <f t="shared" si="3"/>
        <v>4.6461879</v>
      </c>
      <c r="O55" s="4" t="s">
        <v>23</v>
      </c>
    </row>
    <row r="56" s="1" customFormat="1" ht="24" spans="1:15">
      <c r="A56" s="3" t="s">
        <v>190</v>
      </c>
      <c r="B56" s="4" t="s">
        <v>40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41</v>
      </c>
      <c r="H56" s="4" t="s">
        <v>37</v>
      </c>
      <c r="I56" s="4">
        <v>4597</v>
      </c>
      <c r="J56" s="4" t="s">
        <v>21</v>
      </c>
      <c r="K56" s="4" t="s">
        <v>22</v>
      </c>
      <c r="L56" s="6">
        <f>VLOOKUP(B56:B229,[1]Sheet1!$B$3:$F$348,5,0)</f>
        <v>8.5</v>
      </c>
      <c r="M56" s="6">
        <f t="shared" si="2"/>
        <v>0.0010136814159292</v>
      </c>
      <c r="N56" s="6">
        <f t="shared" si="3"/>
        <v>5.26567962</v>
      </c>
      <c r="O56" s="4" t="s">
        <v>23</v>
      </c>
    </row>
    <row r="57" s="1" customFormat="1" ht="24" spans="1:15">
      <c r="A57" s="3" t="s">
        <v>190</v>
      </c>
      <c r="B57" s="4" t="s">
        <v>42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43</v>
      </c>
      <c r="H57" s="4" t="s">
        <v>37</v>
      </c>
      <c r="I57" s="4">
        <v>4597</v>
      </c>
      <c r="J57" s="4" t="s">
        <v>21</v>
      </c>
      <c r="K57" s="4" t="s">
        <v>22</v>
      </c>
      <c r="L57" s="6">
        <f>VLOOKUP(B57:B230,[1]Sheet1!$B$3:$F$348,5,0)</f>
        <v>16</v>
      </c>
      <c r="M57" s="6">
        <f t="shared" si="2"/>
        <v>0.00190810619469027</v>
      </c>
      <c r="N57" s="6">
        <f t="shared" si="3"/>
        <v>9.91186752</v>
      </c>
      <c r="O57" s="4" t="s">
        <v>23</v>
      </c>
    </row>
    <row r="58" s="1" customFormat="1" ht="24" spans="1:15">
      <c r="A58" s="3" t="s">
        <v>190</v>
      </c>
      <c r="B58" s="4" t="s">
        <v>42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43</v>
      </c>
      <c r="H58" s="4" t="s">
        <v>37</v>
      </c>
      <c r="I58" s="4">
        <v>4597</v>
      </c>
      <c r="J58" s="4" t="s">
        <v>21</v>
      </c>
      <c r="K58" s="4" t="s">
        <v>22</v>
      </c>
      <c r="L58" s="6">
        <f>VLOOKUP(B58:B231,[1]Sheet1!$B$3:$F$348,5,0)</f>
        <v>16</v>
      </c>
      <c r="M58" s="6">
        <f t="shared" si="2"/>
        <v>0.00190810619469027</v>
      </c>
      <c r="N58" s="6">
        <f t="shared" si="3"/>
        <v>9.91186752</v>
      </c>
      <c r="O58" s="4" t="s">
        <v>23</v>
      </c>
    </row>
    <row r="59" s="1" customFormat="1" ht="24" spans="1:15">
      <c r="A59" s="3" t="s">
        <v>190</v>
      </c>
      <c r="B59" s="4" t="s">
        <v>42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43</v>
      </c>
      <c r="H59" s="4" t="s">
        <v>37</v>
      </c>
      <c r="I59" s="4">
        <v>4597</v>
      </c>
      <c r="J59" s="4" t="s">
        <v>21</v>
      </c>
      <c r="K59" s="4" t="s">
        <v>22</v>
      </c>
      <c r="L59" s="6">
        <f>VLOOKUP(B59:B232,[1]Sheet1!$B$3:$F$348,5,0)</f>
        <v>16</v>
      </c>
      <c r="M59" s="6">
        <f t="shared" si="2"/>
        <v>0.00190810619469027</v>
      </c>
      <c r="N59" s="6">
        <f t="shared" si="3"/>
        <v>9.91186752</v>
      </c>
      <c r="O59" s="4" t="s">
        <v>23</v>
      </c>
    </row>
    <row r="60" s="1" customFormat="1" ht="24" spans="1:15">
      <c r="A60" s="3" t="s">
        <v>190</v>
      </c>
      <c r="B60" s="4" t="s">
        <v>44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45</v>
      </c>
      <c r="H60" s="4" t="s">
        <v>37</v>
      </c>
      <c r="I60" s="4">
        <v>4597</v>
      </c>
      <c r="J60" s="4" t="s">
        <v>21</v>
      </c>
      <c r="K60" s="4" t="s">
        <v>22</v>
      </c>
      <c r="L60" s="6">
        <f>VLOOKUP(B60:B233,[1]Sheet1!$B$3:$F$348,5,0)</f>
        <v>27</v>
      </c>
      <c r="M60" s="6">
        <f t="shared" si="2"/>
        <v>0.00321992920353982</v>
      </c>
      <c r="N60" s="6">
        <f t="shared" si="3"/>
        <v>16.72627644</v>
      </c>
      <c r="O60" s="4" t="s">
        <v>23</v>
      </c>
    </row>
    <row r="61" s="1" customFormat="1" ht="24" spans="1:15">
      <c r="A61" s="3" t="s">
        <v>190</v>
      </c>
      <c r="B61" s="4" t="s">
        <v>46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47</v>
      </c>
      <c r="H61" s="4" t="s">
        <v>37</v>
      </c>
      <c r="I61" s="4">
        <v>4597</v>
      </c>
      <c r="J61" s="4" t="s">
        <v>21</v>
      </c>
      <c r="K61" s="4" t="s">
        <v>22</v>
      </c>
      <c r="L61" s="6">
        <f>VLOOKUP(B61:B234,[1]Sheet1!$B$3:$F$348,5,0)</f>
        <v>28</v>
      </c>
      <c r="M61" s="6">
        <f t="shared" si="2"/>
        <v>0.00333918584070796</v>
      </c>
      <c r="N61" s="6">
        <f t="shared" si="3"/>
        <v>17.34576816</v>
      </c>
      <c r="O61" s="4" t="s">
        <v>23</v>
      </c>
    </row>
    <row r="62" s="1" customFormat="1" ht="24" spans="1:15">
      <c r="A62" s="3" t="s">
        <v>190</v>
      </c>
      <c r="B62" s="4" t="s">
        <v>48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49</v>
      </c>
      <c r="H62" s="4" t="s">
        <v>37</v>
      </c>
      <c r="I62" s="4">
        <v>4597</v>
      </c>
      <c r="J62" s="4" t="s">
        <v>21</v>
      </c>
      <c r="K62" s="4" t="s">
        <v>22</v>
      </c>
      <c r="L62" s="6">
        <f>VLOOKUP(B62:B235,[1]Sheet1!$B$3:$F$348,5,0)</f>
        <v>46</v>
      </c>
      <c r="M62" s="6">
        <f t="shared" si="2"/>
        <v>0.00548580530973451</v>
      </c>
      <c r="N62" s="6">
        <f t="shared" si="3"/>
        <v>28.49661912</v>
      </c>
      <c r="O62" s="4" t="s">
        <v>23</v>
      </c>
    </row>
    <row r="63" s="1" customFormat="1" ht="24" spans="1:15">
      <c r="A63" s="3" t="s">
        <v>190</v>
      </c>
      <c r="B63" s="4" t="s">
        <v>50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51</v>
      </c>
      <c r="H63" s="4" t="s">
        <v>37</v>
      </c>
      <c r="I63" s="4">
        <v>4597</v>
      </c>
      <c r="J63" s="4" t="s">
        <v>21</v>
      </c>
      <c r="K63" s="4" t="s">
        <v>22</v>
      </c>
      <c r="L63" s="6">
        <f>VLOOKUP(B63:B236,[1]Sheet1!$B$3:$F$348,5,0)</f>
        <v>14</v>
      </c>
      <c r="M63" s="6">
        <f t="shared" si="2"/>
        <v>0.00166959292035398</v>
      </c>
      <c r="N63" s="6">
        <f t="shared" si="3"/>
        <v>8.67288408</v>
      </c>
      <c r="O63" s="4" t="s">
        <v>23</v>
      </c>
    </row>
    <row r="64" s="1" customFormat="1" ht="24" spans="1:15">
      <c r="A64" s="3" t="s">
        <v>190</v>
      </c>
      <c r="B64" s="4" t="s">
        <v>40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41</v>
      </c>
      <c r="H64" s="4" t="s">
        <v>37</v>
      </c>
      <c r="I64" s="4">
        <v>4597</v>
      </c>
      <c r="J64" s="4" t="s">
        <v>21</v>
      </c>
      <c r="K64" s="4" t="s">
        <v>22</v>
      </c>
      <c r="L64" s="6">
        <f>VLOOKUP(B64:B237,[1]Sheet1!$B$3:$F$348,5,0)</f>
        <v>8.5</v>
      </c>
      <c r="M64" s="6">
        <f t="shared" si="2"/>
        <v>0.0010136814159292</v>
      </c>
      <c r="N64" s="6">
        <f t="shared" si="3"/>
        <v>5.26567962</v>
      </c>
      <c r="O64" s="4" t="s">
        <v>23</v>
      </c>
    </row>
    <row r="65" s="1" customFormat="1" ht="24" spans="1:15">
      <c r="A65" s="3" t="s">
        <v>190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4597</v>
      </c>
      <c r="J65" s="4" t="s">
        <v>21</v>
      </c>
      <c r="K65" s="4" t="s">
        <v>22</v>
      </c>
      <c r="L65" s="6">
        <f>VLOOKUP(B65:B238,[1]Sheet1!$B$3:$F$348,5,0)</f>
        <v>8.5</v>
      </c>
      <c r="M65" s="6">
        <f t="shared" si="2"/>
        <v>0.0010136814159292</v>
      </c>
      <c r="N65" s="6">
        <f t="shared" si="3"/>
        <v>5.26567962</v>
      </c>
      <c r="O65" s="4" t="s">
        <v>23</v>
      </c>
    </row>
    <row r="66" s="1" customFormat="1" ht="24" spans="1:15">
      <c r="A66" s="3" t="s">
        <v>190</v>
      </c>
      <c r="B66" s="4" t="s">
        <v>52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53</v>
      </c>
      <c r="H66" s="4" t="s">
        <v>37</v>
      </c>
      <c r="I66" s="4">
        <v>4597</v>
      </c>
      <c r="J66" s="4" t="s">
        <v>21</v>
      </c>
      <c r="K66" s="4" t="s">
        <v>22</v>
      </c>
      <c r="L66" s="6">
        <f>VLOOKUP(B66:B239,[1]Sheet1!$B$3:$F$348,5,0)</f>
        <v>12</v>
      </c>
      <c r="M66" s="6">
        <f t="shared" si="2"/>
        <v>0.0014310796460177</v>
      </c>
      <c r="N66" s="6">
        <f t="shared" si="3"/>
        <v>7.43390064</v>
      </c>
      <c r="O66" s="4" t="s">
        <v>23</v>
      </c>
    </row>
    <row r="67" s="1" customFormat="1" ht="24" spans="1:15">
      <c r="A67" s="3" t="s">
        <v>190</v>
      </c>
      <c r="B67" s="4" t="s">
        <v>54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55</v>
      </c>
      <c r="H67" s="4" t="s">
        <v>37</v>
      </c>
      <c r="I67" s="4">
        <v>4597</v>
      </c>
      <c r="J67" s="4" t="s">
        <v>21</v>
      </c>
      <c r="K67" s="4" t="s">
        <v>22</v>
      </c>
      <c r="L67" s="6">
        <f>VLOOKUP(B67:B240,[1]Sheet1!$B$3:$F$348,5,0)</f>
        <v>15</v>
      </c>
      <c r="M67" s="6">
        <f t="shared" ref="M67:M88" si="4">L67*1.3476/1.13/10000</f>
        <v>0.00178884955752212</v>
      </c>
      <c r="N67" s="6">
        <f t="shared" ref="N67:N89" si="5">M67*I67*1.13</f>
        <v>9.2923758</v>
      </c>
      <c r="O67" s="4" t="s">
        <v>23</v>
      </c>
    </row>
    <row r="68" s="1" customFormat="1" ht="24" spans="1:15">
      <c r="A68" s="3" t="s">
        <v>190</v>
      </c>
      <c r="B68" s="4" t="s">
        <v>56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57</v>
      </c>
      <c r="H68" s="4" t="s">
        <v>37</v>
      </c>
      <c r="I68" s="4">
        <v>4597</v>
      </c>
      <c r="J68" s="4" t="s">
        <v>21</v>
      </c>
      <c r="K68" s="4" t="s">
        <v>22</v>
      </c>
      <c r="L68" s="6">
        <f>VLOOKUP(B68:B241,[1]Sheet1!$B$3:$F$348,5,0)</f>
        <v>20</v>
      </c>
      <c r="M68" s="6">
        <f t="shared" si="4"/>
        <v>0.00238513274336283</v>
      </c>
      <c r="N68" s="6">
        <f t="shared" si="5"/>
        <v>12.3898344</v>
      </c>
      <c r="O68" s="4" t="s">
        <v>23</v>
      </c>
    </row>
    <row r="69" s="1" customFormat="1" ht="24" spans="1:15">
      <c r="A69" s="3" t="s">
        <v>190</v>
      </c>
      <c r="B69" s="4" t="s">
        <v>58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59</v>
      </c>
      <c r="H69" s="4" t="s">
        <v>37</v>
      </c>
      <c r="I69" s="4">
        <v>4597</v>
      </c>
      <c r="J69" s="4" t="s">
        <v>21</v>
      </c>
      <c r="K69" s="4" t="s">
        <v>22</v>
      </c>
      <c r="L69" s="6">
        <f>VLOOKUP(B69:B242,[1]Sheet1!$B$3:$F$348,5,0)</f>
        <v>27</v>
      </c>
      <c r="M69" s="6">
        <f t="shared" si="4"/>
        <v>0.00321992920353982</v>
      </c>
      <c r="N69" s="6">
        <f t="shared" si="5"/>
        <v>16.72627644</v>
      </c>
      <c r="O69" s="4" t="s">
        <v>23</v>
      </c>
    </row>
    <row r="70" s="1" customFormat="1" ht="24" spans="1:15">
      <c r="A70" s="3" t="s">
        <v>190</v>
      </c>
      <c r="B70" s="4" t="s">
        <v>60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61</v>
      </c>
      <c r="H70" s="4" t="s">
        <v>37</v>
      </c>
      <c r="I70" s="4">
        <v>4597</v>
      </c>
      <c r="J70" s="4" t="s">
        <v>21</v>
      </c>
      <c r="K70" s="4" t="s">
        <v>22</v>
      </c>
      <c r="L70" s="6">
        <f>VLOOKUP(B70:B243,[1]Sheet1!$B$3:$F$348,5,0)</f>
        <v>9</v>
      </c>
      <c r="M70" s="6">
        <f t="shared" si="4"/>
        <v>0.00107330973451327</v>
      </c>
      <c r="N70" s="6">
        <f t="shared" si="5"/>
        <v>5.57542548</v>
      </c>
      <c r="O70" s="4" t="s">
        <v>23</v>
      </c>
    </row>
    <row r="71" s="1" customFormat="1" ht="24" spans="1:15">
      <c r="A71" s="3" t="s">
        <v>190</v>
      </c>
      <c r="B71" s="4" t="s">
        <v>62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63</v>
      </c>
      <c r="H71" s="4" t="s">
        <v>37</v>
      </c>
      <c r="I71" s="4">
        <v>4597</v>
      </c>
      <c r="J71" s="4" t="s">
        <v>21</v>
      </c>
      <c r="K71" s="4" t="s">
        <v>22</v>
      </c>
      <c r="L71" s="6">
        <f>VLOOKUP(B71:B244,[1]Sheet1!$B$3:$F$348,5,0)</f>
        <v>7</v>
      </c>
      <c r="M71" s="6">
        <f t="shared" si="4"/>
        <v>0.000834796460176991</v>
      </c>
      <c r="N71" s="6">
        <f t="shared" si="5"/>
        <v>4.33644204</v>
      </c>
      <c r="O71" s="4" t="s">
        <v>23</v>
      </c>
    </row>
    <row r="72" s="1" customFormat="1" ht="24" spans="1:15">
      <c r="A72" s="3" t="s">
        <v>190</v>
      </c>
      <c r="B72" s="4" t="s">
        <v>64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65</v>
      </c>
      <c r="H72" s="4" t="s">
        <v>37</v>
      </c>
      <c r="I72" s="4">
        <v>4597</v>
      </c>
      <c r="J72" s="4" t="s">
        <v>21</v>
      </c>
      <c r="K72" s="4" t="s">
        <v>22</v>
      </c>
      <c r="L72" s="6">
        <f>VLOOKUP(B72:B245,[1]Sheet1!$B$3:$F$348,5,0)</f>
        <v>15</v>
      </c>
      <c r="M72" s="6">
        <f t="shared" si="4"/>
        <v>0.00178884955752212</v>
      </c>
      <c r="N72" s="6">
        <f t="shared" si="5"/>
        <v>9.2923758</v>
      </c>
      <c r="O72" s="4" t="s">
        <v>23</v>
      </c>
    </row>
    <row r="73" s="1" customFormat="1" ht="24" spans="1:15">
      <c r="A73" s="3" t="s">
        <v>190</v>
      </c>
      <c r="B73" s="4" t="s">
        <v>42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43</v>
      </c>
      <c r="H73" s="4" t="s">
        <v>37</v>
      </c>
      <c r="I73" s="4">
        <v>4597</v>
      </c>
      <c r="J73" s="4" t="s">
        <v>21</v>
      </c>
      <c r="K73" s="4" t="s">
        <v>22</v>
      </c>
      <c r="L73" s="6">
        <f>VLOOKUP(B73:B246,[1]Sheet1!$B$3:$F$348,5,0)</f>
        <v>16</v>
      </c>
      <c r="M73" s="6">
        <f t="shared" si="4"/>
        <v>0.00190810619469027</v>
      </c>
      <c r="N73" s="6">
        <f t="shared" si="5"/>
        <v>9.91186752</v>
      </c>
      <c r="O73" s="4" t="s">
        <v>23</v>
      </c>
    </row>
    <row r="74" s="1" customFormat="1" ht="24" spans="1:15">
      <c r="A74" s="3" t="s">
        <v>190</v>
      </c>
      <c r="B74" s="4" t="s">
        <v>66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67</v>
      </c>
      <c r="H74" s="4" t="s">
        <v>37</v>
      </c>
      <c r="I74" s="4">
        <v>4597</v>
      </c>
      <c r="J74" s="4" t="s">
        <v>21</v>
      </c>
      <c r="K74" s="4" t="s">
        <v>22</v>
      </c>
      <c r="L74" s="6">
        <f>VLOOKUP(B74:B247,[1]Sheet1!$B$3:$F$348,5,0)</f>
        <v>6</v>
      </c>
      <c r="M74" s="6">
        <f t="shared" si="4"/>
        <v>0.00071553982300885</v>
      </c>
      <c r="N74" s="6">
        <f t="shared" si="5"/>
        <v>3.71695032</v>
      </c>
      <c r="O74" s="4" t="s">
        <v>23</v>
      </c>
    </row>
    <row r="75" s="1" customFormat="1" ht="24" spans="1:15">
      <c r="A75" s="3" t="s">
        <v>190</v>
      </c>
      <c r="B75" s="4" t="s">
        <v>68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69</v>
      </c>
      <c r="H75" s="4" t="s">
        <v>37</v>
      </c>
      <c r="I75" s="4">
        <v>4597</v>
      </c>
      <c r="J75" s="4" t="s">
        <v>21</v>
      </c>
      <c r="K75" s="4" t="s">
        <v>22</v>
      </c>
      <c r="L75" s="6">
        <f>VLOOKUP(B75:B248,[1]Sheet1!$B$3:$F$348,5,0)</f>
        <v>4.5</v>
      </c>
      <c r="M75" s="6">
        <f t="shared" si="4"/>
        <v>0.000536654867256637</v>
      </c>
      <c r="N75" s="6">
        <f t="shared" si="5"/>
        <v>2.78771274</v>
      </c>
      <c r="O75" s="4" t="s">
        <v>23</v>
      </c>
    </row>
    <row r="76" s="1" customFormat="1" ht="24" spans="1:15">
      <c r="A76" s="3" t="s">
        <v>190</v>
      </c>
      <c r="B76" s="4" t="s">
        <v>70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71</v>
      </c>
      <c r="H76" s="4" t="s">
        <v>37</v>
      </c>
      <c r="I76" s="4">
        <v>4597</v>
      </c>
      <c r="J76" s="4" t="s">
        <v>21</v>
      </c>
      <c r="K76" s="4" t="s">
        <v>22</v>
      </c>
      <c r="L76" s="6">
        <f>VLOOKUP(B76:B249,[1]Sheet1!$B$3:$F$348,5,0)</f>
        <v>6</v>
      </c>
      <c r="M76" s="6">
        <f t="shared" si="4"/>
        <v>0.00071553982300885</v>
      </c>
      <c r="N76" s="6">
        <f t="shared" si="5"/>
        <v>3.71695032</v>
      </c>
      <c r="O76" s="4" t="s">
        <v>23</v>
      </c>
    </row>
    <row r="77" s="1" customFormat="1" ht="24" spans="1:15">
      <c r="A77" s="3" t="s">
        <v>190</v>
      </c>
      <c r="B77" s="4" t="s">
        <v>72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73</v>
      </c>
      <c r="H77" s="4" t="s">
        <v>37</v>
      </c>
      <c r="I77" s="4">
        <v>4597</v>
      </c>
      <c r="J77" s="4" t="s">
        <v>21</v>
      </c>
      <c r="K77" s="4" t="s">
        <v>22</v>
      </c>
      <c r="L77" s="6">
        <f>VLOOKUP(B77:B250,[1]Sheet1!$B$3:$F$348,5,0)</f>
        <v>4.5</v>
      </c>
      <c r="M77" s="6">
        <f t="shared" si="4"/>
        <v>0.000536654867256637</v>
      </c>
      <c r="N77" s="6">
        <f t="shared" si="5"/>
        <v>2.78771274</v>
      </c>
      <c r="O77" s="4" t="s">
        <v>23</v>
      </c>
    </row>
    <row r="78" s="1" customFormat="1" ht="24" spans="1:15">
      <c r="A78" s="3" t="s">
        <v>190</v>
      </c>
      <c r="B78" s="4" t="s">
        <v>74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75</v>
      </c>
      <c r="H78" s="4" t="s">
        <v>37</v>
      </c>
      <c r="I78" s="4">
        <v>4597</v>
      </c>
      <c r="J78" s="4" t="s">
        <v>21</v>
      </c>
      <c r="K78" s="4" t="s">
        <v>22</v>
      </c>
      <c r="L78" s="6">
        <f>VLOOKUP(B78:B251,[1]Sheet1!$B$3:$F$348,5,0)</f>
        <v>4</v>
      </c>
      <c r="M78" s="6">
        <f t="shared" si="4"/>
        <v>0.000477026548672566</v>
      </c>
      <c r="N78" s="6">
        <f t="shared" si="5"/>
        <v>2.47796688</v>
      </c>
      <c r="O78" s="4" t="s">
        <v>23</v>
      </c>
    </row>
    <row r="79" s="1" customFormat="1" ht="24" spans="1:15">
      <c r="A79" s="3" t="s">
        <v>190</v>
      </c>
      <c r="B79" s="4" t="s">
        <v>76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77</v>
      </c>
      <c r="H79" s="4" t="s">
        <v>37</v>
      </c>
      <c r="I79" s="4">
        <v>4597</v>
      </c>
      <c r="J79" s="4" t="s">
        <v>21</v>
      </c>
      <c r="K79" s="4" t="s">
        <v>22</v>
      </c>
      <c r="L79" s="6">
        <f>VLOOKUP(B79:B252,[1]Sheet1!$B$3:$F$348,5,0)</f>
        <v>7</v>
      </c>
      <c r="M79" s="6">
        <f t="shared" si="4"/>
        <v>0.000834796460176991</v>
      </c>
      <c r="N79" s="6">
        <f t="shared" si="5"/>
        <v>4.33644204</v>
      </c>
      <c r="O79" s="4" t="s">
        <v>23</v>
      </c>
    </row>
    <row r="80" s="1" customFormat="1" ht="24" spans="1:15">
      <c r="A80" s="3" t="s">
        <v>190</v>
      </c>
      <c r="B80" s="4" t="s">
        <v>78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79</v>
      </c>
      <c r="H80" s="4" t="s">
        <v>37</v>
      </c>
      <c r="I80" s="4">
        <v>4597</v>
      </c>
      <c r="J80" s="4" t="s">
        <v>21</v>
      </c>
      <c r="K80" s="4" t="s">
        <v>22</v>
      </c>
      <c r="L80" s="6">
        <f>VLOOKUP(B80:B253,[1]Sheet1!$B$3:$F$348,5,0)</f>
        <v>22</v>
      </c>
      <c r="M80" s="6">
        <f t="shared" si="4"/>
        <v>0.00262364601769912</v>
      </c>
      <c r="N80" s="6">
        <f t="shared" si="5"/>
        <v>13.62881784</v>
      </c>
      <c r="O80" s="4" t="s">
        <v>23</v>
      </c>
    </row>
    <row r="81" s="1" customFormat="1" ht="24" spans="1:15">
      <c r="A81" s="3" t="s">
        <v>190</v>
      </c>
      <c r="B81" s="4" t="s">
        <v>80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81</v>
      </c>
      <c r="H81" s="4" t="s">
        <v>37</v>
      </c>
      <c r="I81" s="4">
        <v>4597</v>
      </c>
      <c r="J81" s="4" t="s">
        <v>21</v>
      </c>
      <c r="K81" s="4" t="s">
        <v>22</v>
      </c>
      <c r="L81" s="6">
        <f>VLOOKUP(B81:B254,[1]Sheet1!$B$3:$F$348,5,0)</f>
        <v>27</v>
      </c>
      <c r="M81" s="6">
        <f t="shared" si="4"/>
        <v>0.00321992920353982</v>
      </c>
      <c r="N81" s="6">
        <f t="shared" si="5"/>
        <v>16.72627644</v>
      </c>
      <c r="O81" s="4" t="s">
        <v>23</v>
      </c>
    </row>
    <row r="82" s="1" customFormat="1" ht="24" spans="1:15">
      <c r="A82" s="3" t="s">
        <v>190</v>
      </c>
      <c r="B82" s="4" t="s">
        <v>82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83</v>
      </c>
      <c r="H82" s="4" t="s">
        <v>20</v>
      </c>
      <c r="I82" s="4">
        <v>4597</v>
      </c>
      <c r="J82" s="4" t="s">
        <v>21</v>
      </c>
      <c r="K82" s="4" t="s">
        <v>22</v>
      </c>
      <c r="L82" s="6">
        <f>VLOOKUP(B82:B255,[1]Sheet1!$B$3:$F$348,5,0)</f>
        <v>3.8</v>
      </c>
      <c r="M82" s="6">
        <f t="shared" si="4"/>
        <v>0.000453175221238938</v>
      </c>
      <c r="N82" s="6">
        <f t="shared" si="5"/>
        <v>2.354068536</v>
      </c>
      <c r="O82" s="4" t="s">
        <v>23</v>
      </c>
    </row>
    <row r="83" s="1" customFormat="1" ht="24" spans="1:15">
      <c r="A83" s="3" t="s">
        <v>190</v>
      </c>
      <c r="B83" s="4" t="s">
        <v>84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85</v>
      </c>
      <c r="H83" s="4" t="s">
        <v>20</v>
      </c>
      <c r="I83" s="4">
        <v>4597</v>
      </c>
      <c r="J83" s="4" t="s">
        <v>21</v>
      </c>
      <c r="K83" s="4" t="s">
        <v>22</v>
      </c>
      <c r="L83" s="6">
        <f>VLOOKUP(B83:B256,[1]Sheet1!$B$3:$F$348,5,0)</f>
        <v>11</v>
      </c>
      <c r="M83" s="6">
        <f t="shared" si="4"/>
        <v>0.00131182300884956</v>
      </c>
      <c r="N83" s="6">
        <f t="shared" si="5"/>
        <v>6.81440892</v>
      </c>
      <c r="O83" s="4" t="s">
        <v>23</v>
      </c>
    </row>
    <row r="84" s="1" customFormat="1" ht="24" spans="1:15">
      <c r="A84" s="3" t="s">
        <v>190</v>
      </c>
      <c r="B84" s="4" t="s">
        <v>86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87</v>
      </c>
      <c r="H84" s="4" t="s">
        <v>37</v>
      </c>
      <c r="I84" s="4">
        <v>4597</v>
      </c>
      <c r="J84" s="4" t="s">
        <v>21</v>
      </c>
      <c r="K84" s="4" t="s">
        <v>22</v>
      </c>
      <c r="L84" s="6">
        <f>VLOOKUP(B84:B257,[1]Sheet1!$B$3:$F$348,5,0)</f>
        <v>14</v>
      </c>
      <c r="M84" s="6">
        <f t="shared" si="4"/>
        <v>0.00166959292035398</v>
      </c>
      <c r="N84" s="6">
        <f t="shared" si="5"/>
        <v>8.67288408</v>
      </c>
      <c r="O84" s="4" t="s">
        <v>23</v>
      </c>
    </row>
    <row r="85" s="1" customFormat="1" ht="24" spans="1:15">
      <c r="A85" s="3" t="s">
        <v>190</v>
      </c>
      <c r="B85" s="4" t="s">
        <v>88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89</v>
      </c>
      <c r="H85" s="4" t="s">
        <v>37</v>
      </c>
      <c r="I85" s="4">
        <v>4597</v>
      </c>
      <c r="J85" s="4" t="s">
        <v>21</v>
      </c>
      <c r="K85" s="4" t="s">
        <v>22</v>
      </c>
      <c r="L85" s="6">
        <f>VLOOKUP(B85:B258,[1]Sheet1!$B$3:$F$348,5,0)</f>
        <v>8.2</v>
      </c>
      <c r="M85" s="6">
        <f t="shared" si="4"/>
        <v>0.000977904424778761</v>
      </c>
      <c r="N85" s="6">
        <f t="shared" si="5"/>
        <v>5.079832104</v>
      </c>
      <c r="O85" s="4" t="s">
        <v>23</v>
      </c>
    </row>
    <row r="86" s="1" customFormat="1" ht="24" spans="1:15">
      <c r="A86" s="3" t="s">
        <v>190</v>
      </c>
      <c r="B86" s="4" t="s">
        <v>90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91</v>
      </c>
      <c r="H86" s="4" t="s">
        <v>37</v>
      </c>
      <c r="I86" s="4">
        <v>4597</v>
      </c>
      <c r="J86" s="4" t="s">
        <v>21</v>
      </c>
      <c r="K86" s="4" t="s">
        <v>22</v>
      </c>
      <c r="L86" s="6">
        <f>VLOOKUP(B86:B259,[1]Sheet1!$B$3:$F$348,5,0)</f>
        <v>23</v>
      </c>
      <c r="M86" s="6">
        <f t="shared" si="4"/>
        <v>0.00274290265486726</v>
      </c>
      <c r="N86" s="6">
        <f t="shared" si="5"/>
        <v>14.24830956</v>
      </c>
      <c r="O86" s="4" t="s">
        <v>23</v>
      </c>
    </row>
    <row r="87" s="1" customFormat="1" ht="24" spans="1:15">
      <c r="A87" s="3" t="s">
        <v>190</v>
      </c>
      <c r="B87" s="4" t="s">
        <v>92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93</v>
      </c>
      <c r="H87" s="4" t="s">
        <v>37</v>
      </c>
      <c r="I87" s="4">
        <v>4597</v>
      </c>
      <c r="J87" s="4" t="s">
        <v>21</v>
      </c>
      <c r="K87" s="4" t="s">
        <v>22</v>
      </c>
      <c r="L87" s="6">
        <f>VLOOKUP(B87:B260,[1]Sheet1!$B$3:$F$348,5,0)</f>
        <v>7.5</v>
      </c>
      <c r="M87" s="6">
        <f t="shared" si="4"/>
        <v>0.000894424778761062</v>
      </c>
      <c r="N87" s="6">
        <f t="shared" si="5"/>
        <v>4.6461879</v>
      </c>
      <c r="O87" s="4" t="s">
        <v>23</v>
      </c>
    </row>
    <row r="88" s="1" customFormat="1" ht="24" spans="1:15">
      <c r="A88" s="3" t="s">
        <v>190</v>
      </c>
      <c r="B88" s="4" t="s">
        <v>94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95</v>
      </c>
      <c r="H88" s="4" t="s">
        <v>37</v>
      </c>
      <c r="I88" s="4">
        <v>4597</v>
      </c>
      <c r="J88" s="4" t="s">
        <v>21</v>
      </c>
      <c r="K88" s="4" t="s">
        <v>22</v>
      </c>
      <c r="L88" s="6">
        <f>VLOOKUP(B88:B261,[1]Sheet1!$B$3:$F$348,5,0)</f>
        <v>18</v>
      </c>
      <c r="M88" s="6">
        <f t="shared" si="4"/>
        <v>0.00214661946902655</v>
      </c>
      <c r="N88" s="6">
        <f t="shared" si="5"/>
        <v>11.15085096</v>
      </c>
      <c r="O88" s="4" t="s">
        <v>23</v>
      </c>
    </row>
    <row r="89" spans="9:14">
      <c r="I89" s="1">
        <f>SUM(I2:I88)</f>
        <v>399939</v>
      </c>
      <c r="M89" s="6"/>
      <c r="N89" s="6">
        <f>SUM(N2:N88)</f>
        <v>697.423778376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pageSetup paperSize="9" fitToWidth="0" fitToHeight="0" orientation="portrait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abSelected="1" topLeftCell="D1" workbookViewId="0">
      <selection activeCell="L10" sqref="L10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192</v>
      </c>
      <c r="B2" s="4" t="s">
        <v>141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142</v>
      </c>
      <c r="H2" s="4" t="s">
        <v>20</v>
      </c>
      <c r="I2" s="4">
        <v>4571</v>
      </c>
      <c r="J2" s="4" t="s">
        <v>21</v>
      </c>
      <c r="K2" s="4" t="s">
        <v>22</v>
      </c>
      <c r="L2" s="6">
        <f>VLOOKUP(B2:B262,[1]Sheet1!$B$3:$F$348,5,0)</f>
        <v>5.2</v>
      </c>
      <c r="M2" s="6">
        <f>L2*1.3485/1.13/10000</f>
        <v>0.000620548672566372</v>
      </c>
      <c r="N2" s="6">
        <f>M2*I2*1.13</f>
        <v>3.20527662</v>
      </c>
      <c r="O2" s="4" t="s">
        <v>23</v>
      </c>
    </row>
    <row r="3" s="1" customFormat="1" ht="24" spans="1:15">
      <c r="A3" s="3" t="s">
        <v>192</v>
      </c>
      <c r="B3" s="4" t="s">
        <v>143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144</v>
      </c>
      <c r="H3" s="4" t="s">
        <v>34</v>
      </c>
      <c r="I3" s="4">
        <v>4571</v>
      </c>
      <c r="J3" s="4" t="s">
        <v>21</v>
      </c>
      <c r="K3" s="4" t="s">
        <v>22</v>
      </c>
      <c r="L3" s="6">
        <f>VLOOKUP(B3:B263,[1]Sheet1!$B$3:$F$348,5,0)</f>
        <v>16.5</v>
      </c>
      <c r="M3" s="6">
        <f t="shared" ref="M3:M34" si="0">L3*1.3485/1.13/10000</f>
        <v>0.00196904867256637</v>
      </c>
      <c r="N3" s="6">
        <f t="shared" ref="N3:N34" si="1">M3*I3*1.13</f>
        <v>10.170589275</v>
      </c>
      <c r="O3" s="4" t="s">
        <v>23</v>
      </c>
    </row>
    <row r="4" s="1" customFormat="1" ht="24" spans="1:15">
      <c r="A4" s="3" t="s">
        <v>192</v>
      </c>
      <c r="B4" s="4" t="s">
        <v>145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146</v>
      </c>
      <c r="H4" s="4" t="s">
        <v>37</v>
      </c>
      <c r="I4" s="4">
        <v>4571</v>
      </c>
      <c r="J4" s="4" t="s">
        <v>21</v>
      </c>
      <c r="K4" s="4" t="s">
        <v>22</v>
      </c>
      <c r="L4" s="6">
        <f>VLOOKUP(B4:B264,[1]Sheet1!$B$3:$F$348,5,0)</f>
        <v>6.8</v>
      </c>
      <c r="M4" s="6">
        <f t="shared" si="0"/>
        <v>0.000811486725663717</v>
      </c>
      <c r="N4" s="6">
        <f t="shared" si="1"/>
        <v>4.19151558</v>
      </c>
      <c r="O4" s="4" t="s">
        <v>23</v>
      </c>
    </row>
    <row r="5" s="1" customFormat="1" ht="24" spans="1:15">
      <c r="A5" s="3" t="s">
        <v>192</v>
      </c>
      <c r="B5" s="4" t="s">
        <v>147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148</v>
      </c>
      <c r="H5" s="4" t="s">
        <v>37</v>
      </c>
      <c r="I5" s="4">
        <v>4571</v>
      </c>
      <c r="J5" s="4" t="s">
        <v>21</v>
      </c>
      <c r="K5" s="4" t="s">
        <v>22</v>
      </c>
      <c r="L5" s="6">
        <f>VLOOKUP(B5:B265,[1]Sheet1!$B$3:$F$348,5,0)</f>
        <v>14</v>
      </c>
      <c r="M5" s="6">
        <f t="shared" si="0"/>
        <v>0.00167070796460177</v>
      </c>
      <c r="N5" s="6">
        <f t="shared" si="1"/>
        <v>8.6295909</v>
      </c>
      <c r="O5" s="4" t="s">
        <v>23</v>
      </c>
    </row>
    <row r="6" s="1" customFormat="1" ht="24" spans="1:15">
      <c r="A6" s="3" t="s">
        <v>192</v>
      </c>
      <c r="B6" s="4" t="s">
        <v>149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150</v>
      </c>
      <c r="H6" s="4" t="s">
        <v>37</v>
      </c>
      <c r="I6" s="4">
        <v>4571</v>
      </c>
      <c r="J6" s="4" t="s">
        <v>21</v>
      </c>
      <c r="K6" s="4" t="s">
        <v>22</v>
      </c>
      <c r="L6" s="6">
        <f>VLOOKUP(B6:B266,[1]Sheet1!$B$3:$F$348,5,0)</f>
        <v>42</v>
      </c>
      <c r="M6" s="6">
        <f t="shared" si="0"/>
        <v>0.00501212389380531</v>
      </c>
      <c r="N6" s="6">
        <f t="shared" si="1"/>
        <v>25.8887727</v>
      </c>
      <c r="O6" s="4" t="s">
        <v>23</v>
      </c>
    </row>
    <row r="7" s="1" customFormat="1" ht="24" spans="1:15">
      <c r="A7" s="3" t="s">
        <v>192</v>
      </c>
      <c r="B7" s="4" t="s">
        <v>151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152</v>
      </c>
      <c r="H7" s="4" t="s">
        <v>37</v>
      </c>
      <c r="I7" s="4">
        <v>4571</v>
      </c>
      <c r="J7" s="4" t="s">
        <v>21</v>
      </c>
      <c r="K7" s="4" t="s">
        <v>22</v>
      </c>
      <c r="L7" s="6">
        <f>VLOOKUP(B7:B267,[1]Sheet1!$B$3:$F$348,5,0)</f>
        <v>13.5</v>
      </c>
      <c r="M7" s="6">
        <f t="shared" si="0"/>
        <v>0.00161103982300885</v>
      </c>
      <c r="N7" s="6">
        <f t="shared" si="1"/>
        <v>8.321391225</v>
      </c>
      <c r="O7" s="4" t="s">
        <v>23</v>
      </c>
    </row>
    <row r="8" s="1" customFormat="1" ht="24" spans="1:15">
      <c r="A8" s="3" t="s">
        <v>192</v>
      </c>
      <c r="B8" s="4" t="s">
        <v>153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154</v>
      </c>
      <c r="H8" s="4" t="s">
        <v>37</v>
      </c>
      <c r="I8" s="4">
        <v>4571</v>
      </c>
      <c r="J8" s="4" t="s">
        <v>21</v>
      </c>
      <c r="K8" s="4" t="s">
        <v>22</v>
      </c>
      <c r="L8" s="6">
        <f>VLOOKUP(B8:B268,[1]Sheet1!$B$3:$F$348,5,0)</f>
        <v>19</v>
      </c>
      <c r="M8" s="6">
        <f t="shared" si="0"/>
        <v>0.00226738938053097</v>
      </c>
      <c r="N8" s="6">
        <f t="shared" si="1"/>
        <v>11.71158765</v>
      </c>
      <c r="O8" s="4" t="s">
        <v>23</v>
      </c>
    </row>
    <row r="9" s="1" customFormat="1" ht="24" spans="1:15">
      <c r="A9" s="3" t="s">
        <v>192</v>
      </c>
      <c r="B9" s="4" t="s">
        <v>155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156</v>
      </c>
      <c r="H9" s="4" t="s">
        <v>20</v>
      </c>
      <c r="I9" s="4">
        <v>4571</v>
      </c>
      <c r="J9" s="4" t="s">
        <v>21</v>
      </c>
      <c r="K9" s="4" t="s">
        <v>22</v>
      </c>
      <c r="L9" s="6">
        <f>VLOOKUP(B9:B269,[1]Sheet1!$B$3:$F$348,5,0)</f>
        <v>4.4</v>
      </c>
      <c r="M9" s="6">
        <f t="shared" si="0"/>
        <v>0.000525079646017699</v>
      </c>
      <c r="N9" s="6">
        <f t="shared" si="1"/>
        <v>2.71215714</v>
      </c>
      <c r="O9" s="4" t="s">
        <v>23</v>
      </c>
    </row>
    <row r="10" s="1" customFormat="1" ht="24" spans="1:15">
      <c r="A10" s="3" t="s">
        <v>192</v>
      </c>
      <c r="B10" s="4" t="s">
        <v>157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158</v>
      </c>
      <c r="H10" s="4" t="s">
        <v>37</v>
      </c>
      <c r="I10" s="4">
        <v>4571</v>
      </c>
      <c r="J10" s="4" t="s">
        <v>21</v>
      </c>
      <c r="K10" s="4" t="s">
        <v>22</v>
      </c>
      <c r="L10" s="6">
        <f>VLOOKUP(B10:B270,[1]Sheet1!$B$3:$F$348,5,0)</f>
        <v>32</v>
      </c>
      <c r="M10" s="6">
        <f t="shared" si="0"/>
        <v>0.0038187610619469</v>
      </c>
      <c r="N10" s="6">
        <f t="shared" si="1"/>
        <v>19.7247792</v>
      </c>
      <c r="O10" s="4" t="s">
        <v>23</v>
      </c>
    </row>
    <row r="11" s="1" customFormat="1" ht="24" spans="1:15">
      <c r="A11" s="3" t="s">
        <v>192</v>
      </c>
      <c r="B11" s="4" t="s">
        <v>159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160</v>
      </c>
      <c r="H11" s="4" t="s">
        <v>20</v>
      </c>
      <c r="I11" s="4">
        <v>4571</v>
      </c>
      <c r="J11" s="4" t="s">
        <v>21</v>
      </c>
      <c r="K11" s="4" t="s">
        <v>22</v>
      </c>
      <c r="L11" s="6">
        <f>VLOOKUP(B11:B271,[1]Sheet1!$B$3:$F$348,5,0)</f>
        <v>1.8</v>
      </c>
      <c r="M11" s="6">
        <f t="shared" si="0"/>
        <v>0.000214805309734513</v>
      </c>
      <c r="N11" s="6">
        <f t="shared" si="1"/>
        <v>1.10951883</v>
      </c>
      <c r="O11" s="4" t="s">
        <v>23</v>
      </c>
    </row>
    <row r="12" s="1" customFormat="1" ht="24" spans="1:15">
      <c r="A12" s="3" t="s">
        <v>192</v>
      </c>
      <c r="B12" s="4" t="s">
        <v>161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162</v>
      </c>
      <c r="H12" s="4" t="s">
        <v>20</v>
      </c>
      <c r="I12" s="4">
        <v>4571</v>
      </c>
      <c r="J12" s="4" t="s">
        <v>21</v>
      </c>
      <c r="K12" s="4" t="s">
        <v>22</v>
      </c>
      <c r="L12" s="6">
        <f>VLOOKUP(B12:B272,[1]Sheet1!$B$3:$F$348,5,0)</f>
        <v>2.8</v>
      </c>
      <c r="M12" s="6">
        <f t="shared" si="0"/>
        <v>0.000334141592920354</v>
      </c>
      <c r="N12" s="6">
        <f t="shared" si="1"/>
        <v>1.72591818</v>
      </c>
      <c r="O12" s="4" t="s">
        <v>23</v>
      </c>
    </row>
    <row r="13" s="1" customFormat="1" ht="24" spans="1:15">
      <c r="A13" s="3" t="s">
        <v>192</v>
      </c>
      <c r="B13" s="4" t="s">
        <v>163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164</v>
      </c>
      <c r="H13" s="4" t="s">
        <v>37</v>
      </c>
      <c r="I13" s="4">
        <v>4571</v>
      </c>
      <c r="J13" s="4" t="s">
        <v>21</v>
      </c>
      <c r="K13" s="4" t="s">
        <v>22</v>
      </c>
      <c r="L13" s="6">
        <f>VLOOKUP(B13:B273,[1]Sheet1!$B$3:$F$348,5,0)</f>
        <v>22</v>
      </c>
      <c r="M13" s="6">
        <f t="shared" si="0"/>
        <v>0.0026253982300885</v>
      </c>
      <c r="N13" s="6">
        <f t="shared" si="1"/>
        <v>13.5607857</v>
      </c>
      <c r="O13" s="4" t="s">
        <v>23</v>
      </c>
    </row>
    <row r="14" s="1" customFormat="1" ht="24" spans="1:15">
      <c r="A14" s="3" t="s">
        <v>192</v>
      </c>
      <c r="B14" s="4" t="s">
        <v>165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166</v>
      </c>
      <c r="H14" s="4" t="s">
        <v>37</v>
      </c>
      <c r="I14" s="4">
        <v>4571</v>
      </c>
      <c r="J14" s="4" t="s">
        <v>21</v>
      </c>
      <c r="K14" s="4" t="s">
        <v>22</v>
      </c>
      <c r="L14" s="6">
        <f>VLOOKUP(B14:B274,[1]Sheet1!$B$3:$F$348,5,0)</f>
        <v>20</v>
      </c>
      <c r="M14" s="6">
        <f t="shared" si="0"/>
        <v>0.00238672566371681</v>
      </c>
      <c r="N14" s="6">
        <f t="shared" si="1"/>
        <v>12.327987</v>
      </c>
      <c r="O14" s="4" t="s">
        <v>23</v>
      </c>
    </row>
    <row r="15" s="1" customFormat="1" ht="24" spans="1:15">
      <c r="A15" s="3" t="s">
        <v>192</v>
      </c>
      <c r="B15" s="4" t="s">
        <v>167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168</v>
      </c>
      <c r="H15" s="4" t="s">
        <v>37</v>
      </c>
      <c r="I15" s="4">
        <v>4571</v>
      </c>
      <c r="J15" s="4" t="s">
        <v>21</v>
      </c>
      <c r="K15" s="4" t="s">
        <v>22</v>
      </c>
      <c r="L15" s="6">
        <f>VLOOKUP(B15:B275,[1]Sheet1!$B$3:$F$348,5,0)</f>
        <v>23</v>
      </c>
      <c r="M15" s="6">
        <f t="shared" si="0"/>
        <v>0.00274473451327434</v>
      </c>
      <c r="N15" s="6">
        <f t="shared" si="1"/>
        <v>14.17718505</v>
      </c>
      <c r="O15" s="4" t="s">
        <v>23</v>
      </c>
    </row>
    <row r="16" s="1" customFormat="1" ht="24" spans="1:15">
      <c r="A16" s="3" t="s">
        <v>192</v>
      </c>
      <c r="B16" s="4" t="s">
        <v>169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170</v>
      </c>
      <c r="H16" s="4" t="s">
        <v>37</v>
      </c>
      <c r="I16" s="4">
        <v>4571</v>
      </c>
      <c r="J16" s="4" t="s">
        <v>21</v>
      </c>
      <c r="K16" s="4" t="s">
        <v>22</v>
      </c>
      <c r="L16" s="6">
        <f>VLOOKUP(B16:B276,[1]Sheet1!$B$3:$F$348,5,0)</f>
        <v>20</v>
      </c>
      <c r="M16" s="6">
        <f t="shared" si="0"/>
        <v>0.00238672566371681</v>
      </c>
      <c r="N16" s="6">
        <f t="shared" si="1"/>
        <v>12.327987</v>
      </c>
      <c r="O16" s="4" t="s">
        <v>23</v>
      </c>
    </row>
    <row r="17" s="1" customFormat="1" ht="24" spans="1:15">
      <c r="A17" s="3" t="s">
        <v>192</v>
      </c>
      <c r="B17" s="4" t="s">
        <v>171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172</v>
      </c>
      <c r="H17" s="4" t="s">
        <v>37</v>
      </c>
      <c r="I17" s="4">
        <v>4571</v>
      </c>
      <c r="J17" s="4" t="s">
        <v>21</v>
      </c>
      <c r="K17" s="4" t="s">
        <v>22</v>
      </c>
      <c r="L17" s="6">
        <f>VLOOKUP(B17:B277,[1]Sheet1!$B$3:$F$348,5,0)</f>
        <v>23</v>
      </c>
      <c r="M17" s="6">
        <f t="shared" si="0"/>
        <v>0.00274473451327434</v>
      </c>
      <c r="N17" s="6">
        <f t="shared" si="1"/>
        <v>14.17718505</v>
      </c>
      <c r="O17" s="4" t="s">
        <v>23</v>
      </c>
    </row>
    <row r="18" s="1" customFormat="1" ht="24" spans="1:15">
      <c r="A18" s="3" t="s">
        <v>192</v>
      </c>
      <c r="B18" s="4" t="s">
        <v>173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174</v>
      </c>
      <c r="H18" s="4" t="s">
        <v>37</v>
      </c>
      <c r="I18" s="4">
        <v>4571</v>
      </c>
      <c r="J18" s="4" t="s">
        <v>21</v>
      </c>
      <c r="K18" s="4" t="s">
        <v>22</v>
      </c>
      <c r="L18" s="6">
        <f>VLOOKUP(B18:B278,[1]Sheet1!$B$3:$F$348,5,0)</f>
        <v>31</v>
      </c>
      <c r="M18" s="6">
        <f t="shared" si="0"/>
        <v>0.00369942477876106</v>
      </c>
      <c r="N18" s="6">
        <f t="shared" si="1"/>
        <v>19.10837985</v>
      </c>
      <c r="O18" s="4" t="s">
        <v>23</v>
      </c>
    </row>
    <row r="19" s="1" customFormat="1" ht="24" spans="1:15">
      <c r="A19" s="3" t="s">
        <v>192</v>
      </c>
      <c r="B19" s="4" t="s">
        <v>175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176</v>
      </c>
      <c r="H19" s="4" t="s">
        <v>37</v>
      </c>
      <c r="I19" s="4">
        <v>4571</v>
      </c>
      <c r="J19" s="4" t="s">
        <v>21</v>
      </c>
      <c r="K19" s="4" t="s">
        <v>22</v>
      </c>
      <c r="L19" s="6">
        <f>VLOOKUP(B19:B279,[1]Sheet1!$B$3:$F$348,5,0)</f>
        <v>20</v>
      </c>
      <c r="M19" s="6">
        <f t="shared" si="0"/>
        <v>0.00238672566371681</v>
      </c>
      <c r="N19" s="6">
        <f t="shared" si="1"/>
        <v>12.327987</v>
      </c>
      <c r="O19" s="4" t="s">
        <v>23</v>
      </c>
    </row>
    <row r="20" s="1" customFormat="1" ht="24" spans="1:15">
      <c r="A20" s="3" t="s">
        <v>192</v>
      </c>
      <c r="B20" s="4" t="s">
        <v>177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178</v>
      </c>
      <c r="H20" s="4" t="s">
        <v>20</v>
      </c>
      <c r="I20" s="4">
        <v>4571</v>
      </c>
      <c r="J20" s="4" t="s">
        <v>21</v>
      </c>
      <c r="K20" s="4" t="s">
        <v>22</v>
      </c>
      <c r="L20" s="6">
        <f>VLOOKUP(B20:B280,[1]Sheet1!$B$3:$F$348,5,0)</f>
        <v>12</v>
      </c>
      <c r="M20" s="6">
        <f t="shared" si="0"/>
        <v>0.00143203539823009</v>
      </c>
      <c r="N20" s="6">
        <f t="shared" si="1"/>
        <v>7.3967922</v>
      </c>
      <c r="O20" s="4" t="s">
        <v>23</v>
      </c>
    </row>
    <row r="21" s="1" customFormat="1" ht="24" spans="1:15">
      <c r="A21" s="3" t="s">
        <v>192</v>
      </c>
      <c r="B21" s="4" t="s">
        <v>179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180</v>
      </c>
      <c r="H21" s="4" t="s">
        <v>20</v>
      </c>
      <c r="I21" s="4">
        <v>4571</v>
      </c>
      <c r="J21" s="4" t="s">
        <v>21</v>
      </c>
      <c r="K21" s="4" t="s">
        <v>22</v>
      </c>
      <c r="L21" s="6">
        <f>VLOOKUP(B21:B281,[1]Sheet1!$B$3:$F$348,5,0)</f>
        <v>8.6</v>
      </c>
      <c r="M21" s="6">
        <f t="shared" si="0"/>
        <v>0.00102629203539823</v>
      </c>
      <c r="N21" s="6">
        <f t="shared" si="1"/>
        <v>5.30103441</v>
      </c>
      <c r="O21" s="4" t="s">
        <v>23</v>
      </c>
    </row>
    <row r="22" s="1" customFormat="1" ht="24" spans="1:15">
      <c r="A22" s="3" t="s">
        <v>192</v>
      </c>
      <c r="B22" s="4" t="s">
        <v>181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182</v>
      </c>
      <c r="H22" s="4" t="s">
        <v>20</v>
      </c>
      <c r="I22" s="4">
        <v>4571</v>
      </c>
      <c r="J22" s="4" t="s">
        <v>21</v>
      </c>
      <c r="K22" s="4" t="s">
        <v>22</v>
      </c>
      <c r="L22" s="6">
        <f>VLOOKUP(B22:B282,[1]Sheet1!$B$3:$F$348,5,0)</f>
        <v>3.1</v>
      </c>
      <c r="M22" s="6">
        <f t="shared" si="0"/>
        <v>0.000369942477876106</v>
      </c>
      <c r="N22" s="6">
        <f t="shared" si="1"/>
        <v>1.910837985</v>
      </c>
      <c r="O22" s="4" t="s">
        <v>23</v>
      </c>
    </row>
    <row r="23" s="1" customFormat="1" ht="24" spans="1:15">
      <c r="A23" s="3" t="s">
        <v>192</v>
      </c>
      <c r="B23" s="4" t="s">
        <v>183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184</v>
      </c>
      <c r="H23" s="4" t="s">
        <v>20</v>
      </c>
      <c r="I23" s="4">
        <v>4571</v>
      </c>
      <c r="J23" s="4" t="s">
        <v>21</v>
      </c>
      <c r="K23" s="4" t="s">
        <v>22</v>
      </c>
      <c r="L23" s="6">
        <f>VLOOKUP(B23:B283,[1]Sheet1!$B$3:$F$348,5,0)</f>
        <v>9.5</v>
      </c>
      <c r="M23" s="6">
        <f t="shared" si="0"/>
        <v>0.00113369469026549</v>
      </c>
      <c r="N23" s="6">
        <f t="shared" si="1"/>
        <v>5.855793825</v>
      </c>
      <c r="O23" s="4" t="s">
        <v>23</v>
      </c>
    </row>
    <row r="24" s="1" customFormat="1" ht="24" spans="1:15">
      <c r="A24" s="3" t="s">
        <v>192</v>
      </c>
      <c r="B24" s="4" t="s">
        <v>185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186</v>
      </c>
      <c r="H24" s="4" t="s">
        <v>20</v>
      </c>
      <c r="I24" s="4">
        <v>4571</v>
      </c>
      <c r="J24" s="4" t="s">
        <v>21</v>
      </c>
      <c r="K24" s="4" t="s">
        <v>22</v>
      </c>
      <c r="L24" s="6">
        <f>VLOOKUP(B24:B284,[1]Sheet1!$B$3:$F$348,5,0)</f>
        <v>5.8</v>
      </c>
      <c r="M24" s="6">
        <f t="shared" si="0"/>
        <v>0.000692150442477876</v>
      </c>
      <c r="N24" s="6">
        <f t="shared" si="1"/>
        <v>3.57511623</v>
      </c>
      <c r="O24" s="4" t="s">
        <v>23</v>
      </c>
    </row>
    <row r="25" s="1" customFormat="1" ht="24" spans="1:15">
      <c r="A25" s="3" t="s">
        <v>192</v>
      </c>
      <c r="B25" s="4" t="s">
        <v>15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19</v>
      </c>
      <c r="H25" s="4" t="s">
        <v>20</v>
      </c>
      <c r="I25" s="4">
        <v>4571</v>
      </c>
      <c r="J25" s="4" t="s">
        <v>21</v>
      </c>
      <c r="K25" s="4" t="s">
        <v>22</v>
      </c>
      <c r="L25" s="6">
        <f>VLOOKUP(B25:B285,[1]Sheet1!$B$3:$F$348,5,0)</f>
        <v>8.6</v>
      </c>
      <c r="M25" s="6">
        <f t="shared" si="0"/>
        <v>0.00102629203539823</v>
      </c>
      <c r="N25" s="6">
        <f t="shared" si="1"/>
        <v>5.30103441</v>
      </c>
      <c r="O25" s="4" t="s">
        <v>23</v>
      </c>
    </row>
    <row r="26" s="1" customFormat="1" ht="24" spans="1:15">
      <c r="A26" s="3" t="s">
        <v>192</v>
      </c>
      <c r="B26" s="4" t="s">
        <v>24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25</v>
      </c>
      <c r="H26" s="4" t="s">
        <v>20</v>
      </c>
      <c r="I26" s="4">
        <v>4571</v>
      </c>
      <c r="J26" s="4" t="s">
        <v>21</v>
      </c>
      <c r="K26" s="4" t="s">
        <v>22</v>
      </c>
      <c r="L26" s="6">
        <f>VLOOKUP(B26:B286,[1]Sheet1!$B$3:$F$348,5,0)</f>
        <v>5.8</v>
      </c>
      <c r="M26" s="6">
        <f t="shared" si="0"/>
        <v>0.000692150442477876</v>
      </c>
      <c r="N26" s="6">
        <f t="shared" si="1"/>
        <v>3.57511623</v>
      </c>
      <c r="O26" s="4" t="s">
        <v>23</v>
      </c>
    </row>
    <row r="27" s="1" customFormat="1" ht="24" spans="1:15">
      <c r="A27" s="3" t="s">
        <v>192</v>
      </c>
      <c r="B27" s="4" t="s">
        <v>26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27</v>
      </c>
      <c r="H27" s="4" t="s">
        <v>20</v>
      </c>
      <c r="I27" s="4">
        <v>4571</v>
      </c>
      <c r="J27" s="4" t="s">
        <v>21</v>
      </c>
      <c r="K27" s="4" t="s">
        <v>22</v>
      </c>
      <c r="L27" s="6">
        <f>VLOOKUP(B27:B287,[1]Sheet1!$B$3:$F$348,5,0)</f>
        <v>4.2</v>
      </c>
      <c r="M27" s="6">
        <f t="shared" si="0"/>
        <v>0.000501212389380531</v>
      </c>
      <c r="N27" s="6">
        <f t="shared" si="1"/>
        <v>2.58887727</v>
      </c>
      <c r="O27" s="4" t="s">
        <v>23</v>
      </c>
    </row>
    <row r="28" s="1" customFormat="1" ht="24" spans="1:15">
      <c r="A28" s="3" t="s">
        <v>192</v>
      </c>
      <c r="B28" s="4" t="s">
        <v>28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29</v>
      </c>
      <c r="H28" s="4" t="s">
        <v>20</v>
      </c>
      <c r="I28" s="4">
        <v>4571</v>
      </c>
      <c r="J28" s="4" t="s">
        <v>21</v>
      </c>
      <c r="K28" s="4" t="s">
        <v>22</v>
      </c>
      <c r="L28" s="6">
        <f>VLOOKUP(B28:B288,[1]Sheet1!$B$3:$F$348,5,0)</f>
        <v>5.6</v>
      </c>
      <c r="M28" s="6">
        <f t="shared" si="0"/>
        <v>0.000668283185840708</v>
      </c>
      <c r="N28" s="6">
        <f t="shared" si="1"/>
        <v>3.45183636</v>
      </c>
      <c r="O28" s="4" t="s">
        <v>23</v>
      </c>
    </row>
    <row r="29" s="1" customFormat="1" ht="24" spans="1:15">
      <c r="A29" s="3" t="s">
        <v>192</v>
      </c>
      <c r="B29" s="4" t="s">
        <v>30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31</v>
      </c>
      <c r="H29" s="4" t="s">
        <v>20</v>
      </c>
      <c r="I29" s="4">
        <v>4571</v>
      </c>
      <c r="J29" s="4" t="s">
        <v>21</v>
      </c>
      <c r="K29" s="4" t="s">
        <v>22</v>
      </c>
      <c r="L29" s="6">
        <f>VLOOKUP(B29:B289,[1]Sheet1!$B$3:$F$348,5,0)</f>
        <v>4.6</v>
      </c>
      <c r="M29" s="6">
        <f t="shared" si="0"/>
        <v>0.000548946902654867</v>
      </c>
      <c r="N29" s="6">
        <f t="shared" si="1"/>
        <v>2.83543701</v>
      </c>
      <c r="O29" s="4" t="s">
        <v>23</v>
      </c>
    </row>
    <row r="30" s="1" customFormat="1" ht="24" spans="1:15">
      <c r="A30" s="3" t="s">
        <v>192</v>
      </c>
      <c r="B30" s="4" t="s">
        <v>32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33</v>
      </c>
      <c r="H30" s="4" t="s">
        <v>34</v>
      </c>
      <c r="I30" s="4">
        <v>4571</v>
      </c>
      <c r="J30" s="4" t="s">
        <v>21</v>
      </c>
      <c r="K30" s="4" t="s">
        <v>22</v>
      </c>
      <c r="L30" s="6">
        <f>VLOOKUP(B30:B290,[1]Sheet1!$B$3:$F$348,5,0)</f>
        <v>25</v>
      </c>
      <c r="M30" s="6">
        <f t="shared" si="0"/>
        <v>0.00298340707964602</v>
      </c>
      <c r="N30" s="6">
        <f t="shared" si="1"/>
        <v>15.40998375</v>
      </c>
      <c r="O30" s="4" t="s">
        <v>23</v>
      </c>
    </row>
    <row r="31" s="1" customFormat="1" ht="24" spans="1:15">
      <c r="A31" s="3" t="s">
        <v>192</v>
      </c>
      <c r="B31" s="4" t="s">
        <v>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36</v>
      </c>
      <c r="H31" s="4" t="s">
        <v>37</v>
      </c>
      <c r="I31" s="4">
        <v>4571</v>
      </c>
      <c r="J31" s="4" t="s">
        <v>21</v>
      </c>
      <c r="K31" s="4" t="s">
        <v>22</v>
      </c>
      <c r="L31" s="6">
        <f>VLOOKUP(B31:B291,[1]Sheet1!$B$3:$F$348,5,0)</f>
        <v>19</v>
      </c>
      <c r="M31" s="6">
        <f t="shared" si="0"/>
        <v>0.00226738938053097</v>
      </c>
      <c r="N31" s="6">
        <f t="shared" si="1"/>
        <v>11.71158765</v>
      </c>
      <c r="O31" s="4" t="s">
        <v>23</v>
      </c>
    </row>
    <row r="32" s="1" customFormat="1" ht="24" spans="1:15">
      <c r="A32" s="3" t="s">
        <v>192</v>
      </c>
      <c r="B32" s="4" t="s">
        <v>38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39</v>
      </c>
      <c r="H32" s="4" t="s">
        <v>37</v>
      </c>
      <c r="I32" s="4">
        <v>4571</v>
      </c>
      <c r="J32" s="4" t="s">
        <v>21</v>
      </c>
      <c r="K32" s="4" t="s">
        <v>22</v>
      </c>
      <c r="L32" s="6">
        <f>VLOOKUP(B32:B292,[1]Sheet1!$B$3:$F$348,5,0)</f>
        <v>7.5</v>
      </c>
      <c r="M32" s="6">
        <f t="shared" si="0"/>
        <v>0.000895022123893805</v>
      </c>
      <c r="N32" s="6">
        <f t="shared" si="1"/>
        <v>4.622995125</v>
      </c>
      <c r="O32" s="4" t="s">
        <v>23</v>
      </c>
    </row>
    <row r="33" s="1" customFormat="1" ht="24" spans="1:15">
      <c r="A33" s="3" t="s">
        <v>192</v>
      </c>
      <c r="B33" s="4" t="s">
        <v>40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41</v>
      </c>
      <c r="H33" s="4" t="s">
        <v>37</v>
      </c>
      <c r="I33" s="4">
        <v>4571</v>
      </c>
      <c r="J33" s="4" t="s">
        <v>21</v>
      </c>
      <c r="K33" s="4" t="s">
        <v>22</v>
      </c>
      <c r="L33" s="6">
        <f>VLOOKUP(B33:B293,[1]Sheet1!$B$3:$F$348,5,0)</f>
        <v>8.5</v>
      </c>
      <c r="M33" s="6">
        <f t="shared" si="0"/>
        <v>0.00101435840707965</v>
      </c>
      <c r="N33" s="6">
        <f t="shared" si="1"/>
        <v>5.239394475</v>
      </c>
      <c r="O33" s="4" t="s">
        <v>23</v>
      </c>
    </row>
    <row r="34" s="1" customFormat="1" ht="24" spans="1:15">
      <c r="A34" s="3" t="s">
        <v>192</v>
      </c>
      <c r="B34" s="4" t="s">
        <v>42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43</v>
      </c>
      <c r="H34" s="4" t="s">
        <v>37</v>
      </c>
      <c r="I34" s="4">
        <v>4571</v>
      </c>
      <c r="J34" s="4" t="s">
        <v>21</v>
      </c>
      <c r="K34" s="4" t="s">
        <v>22</v>
      </c>
      <c r="L34" s="6">
        <f>VLOOKUP(B34:B294,[1]Sheet1!$B$3:$F$348,5,0)</f>
        <v>16</v>
      </c>
      <c r="M34" s="6">
        <f t="shared" si="0"/>
        <v>0.00190938053097345</v>
      </c>
      <c r="N34" s="6">
        <f t="shared" si="1"/>
        <v>9.8623896</v>
      </c>
      <c r="O34" s="4" t="s">
        <v>23</v>
      </c>
    </row>
    <row r="35" s="1" customFormat="1" ht="24" spans="1:15">
      <c r="A35" s="3" t="s">
        <v>192</v>
      </c>
      <c r="B35" s="4" t="s">
        <v>42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43</v>
      </c>
      <c r="H35" s="4" t="s">
        <v>37</v>
      </c>
      <c r="I35" s="4">
        <v>4571</v>
      </c>
      <c r="J35" s="4" t="s">
        <v>21</v>
      </c>
      <c r="K35" s="4" t="s">
        <v>22</v>
      </c>
      <c r="L35" s="6">
        <f>VLOOKUP(B35:B295,[1]Sheet1!$B$3:$F$348,5,0)</f>
        <v>16</v>
      </c>
      <c r="M35" s="6">
        <f t="shared" ref="M35:M66" si="2">L35*1.3485/1.13/10000</f>
        <v>0.00190938053097345</v>
      </c>
      <c r="N35" s="6">
        <f t="shared" ref="N35:N66" si="3">M35*I35*1.13</f>
        <v>9.8623896</v>
      </c>
      <c r="O35" s="4" t="s">
        <v>23</v>
      </c>
    </row>
    <row r="36" s="1" customFormat="1" ht="24" spans="1:15">
      <c r="A36" s="3" t="s">
        <v>192</v>
      </c>
      <c r="B36" s="4" t="s">
        <v>42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43</v>
      </c>
      <c r="H36" s="4" t="s">
        <v>37</v>
      </c>
      <c r="I36" s="4">
        <v>4571</v>
      </c>
      <c r="J36" s="4" t="s">
        <v>21</v>
      </c>
      <c r="K36" s="4" t="s">
        <v>22</v>
      </c>
      <c r="L36" s="6">
        <f>VLOOKUP(B36:B296,[1]Sheet1!$B$3:$F$348,5,0)</f>
        <v>16</v>
      </c>
      <c r="M36" s="6">
        <f t="shared" si="2"/>
        <v>0.00190938053097345</v>
      </c>
      <c r="N36" s="6">
        <f t="shared" si="3"/>
        <v>9.8623896</v>
      </c>
      <c r="O36" s="4" t="s">
        <v>23</v>
      </c>
    </row>
    <row r="37" s="1" customFormat="1" ht="24" spans="1:15">
      <c r="A37" s="3" t="s">
        <v>192</v>
      </c>
      <c r="B37" s="4" t="s">
        <v>44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45</v>
      </c>
      <c r="H37" s="4" t="s">
        <v>37</v>
      </c>
      <c r="I37" s="4">
        <v>4571</v>
      </c>
      <c r="J37" s="4" t="s">
        <v>21</v>
      </c>
      <c r="K37" s="4" t="s">
        <v>22</v>
      </c>
      <c r="L37" s="6">
        <f>VLOOKUP(B37:B297,[1]Sheet1!$B$3:$F$348,5,0)</f>
        <v>27</v>
      </c>
      <c r="M37" s="6">
        <f t="shared" si="2"/>
        <v>0.0032220796460177</v>
      </c>
      <c r="N37" s="6">
        <f t="shared" si="3"/>
        <v>16.64278245</v>
      </c>
      <c r="O37" s="4" t="s">
        <v>23</v>
      </c>
    </row>
    <row r="38" s="1" customFormat="1" ht="24" spans="1:15">
      <c r="A38" s="3" t="s">
        <v>192</v>
      </c>
      <c r="B38" s="4" t="s">
        <v>46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47</v>
      </c>
      <c r="H38" s="4" t="s">
        <v>37</v>
      </c>
      <c r="I38" s="4">
        <v>4571</v>
      </c>
      <c r="J38" s="4" t="s">
        <v>21</v>
      </c>
      <c r="K38" s="4" t="s">
        <v>22</v>
      </c>
      <c r="L38" s="6">
        <f>VLOOKUP(B38:B298,[1]Sheet1!$B$3:$F$348,5,0)</f>
        <v>28</v>
      </c>
      <c r="M38" s="6">
        <f t="shared" si="2"/>
        <v>0.00334141592920354</v>
      </c>
      <c r="N38" s="6">
        <f t="shared" si="3"/>
        <v>17.2591818</v>
      </c>
      <c r="O38" s="4" t="s">
        <v>23</v>
      </c>
    </row>
    <row r="39" s="1" customFormat="1" ht="24" spans="1:15">
      <c r="A39" s="3" t="s">
        <v>192</v>
      </c>
      <c r="B39" s="4" t="s">
        <v>48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49</v>
      </c>
      <c r="H39" s="4" t="s">
        <v>37</v>
      </c>
      <c r="I39" s="4">
        <v>4571</v>
      </c>
      <c r="J39" s="4" t="s">
        <v>21</v>
      </c>
      <c r="K39" s="4" t="s">
        <v>22</v>
      </c>
      <c r="L39" s="6">
        <f>VLOOKUP(B39:B299,[1]Sheet1!$B$3:$F$348,5,0)</f>
        <v>46</v>
      </c>
      <c r="M39" s="6">
        <f t="shared" si="2"/>
        <v>0.00548946902654867</v>
      </c>
      <c r="N39" s="6">
        <f t="shared" si="3"/>
        <v>28.3543701</v>
      </c>
      <c r="O39" s="4" t="s">
        <v>23</v>
      </c>
    </row>
    <row r="40" s="1" customFormat="1" ht="24" spans="1:15">
      <c r="A40" s="3" t="s">
        <v>192</v>
      </c>
      <c r="B40" s="4" t="s">
        <v>50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51</v>
      </c>
      <c r="H40" s="4" t="s">
        <v>37</v>
      </c>
      <c r="I40" s="4">
        <v>4571</v>
      </c>
      <c r="J40" s="4" t="s">
        <v>21</v>
      </c>
      <c r="K40" s="4" t="s">
        <v>22</v>
      </c>
      <c r="L40" s="6">
        <f>VLOOKUP(B40:B300,[1]Sheet1!$B$3:$F$348,5,0)</f>
        <v>14</v>
      </c>
      <c r="M40" s="6">
        <f t="shared" si="2"/>
        <v>0.00167070796460177</v>
      </c>
      <c r="N40" s="6">
        <f t="shared" si="3"/>
        <v>8.6295909</v>
      </c>
      <c r="O40" s="4" t="s">
        <v>23</v>
      </c>
    </row>
    <row r="41" s="1" customFormat="1" ht="24" spans="1:15">
      <c r="A41" s="3" t="s">
        <v>192</v>
      </c>
      <c r="B41" s="4" t="s">
        <v>40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41</v>
      </c>
      <c r="H41" s="4" t="s">
        <v>37</v>
      </c>
      <c r="I41" s="4">
        <v>4571</v>
      </c>
      <c r="J41" s="4" t="s">
        <v>21</v>
      </c>
      <c r="K41" s="4" t="s">
        <v>22</v>
      </c>
      <c r="L41" s="6">
        <f>VLOOKUP(B41:B301,[1]Sheet1!$B$3:$F$348,5,0)</f>
        <v>8.5</v>
      </c>
      <c r="M41" s="6">
        <f t="shared" si="2"/>
        <v>0.00101435840707965</v>
      </c>
      <c r="N41" s="6">
        <f t="shared" si="3"/>
        <v>5.239394475</v>
      </c>
      <c r="O41" s="4" t="s">
        <v>23</v>
      </c>
    </row>
    <row r="42" s="1" customFormat="1" ht="24" spans="1:15">
      <c r="A42" s="3" t="s">
        <v>192</v>
      </c>
      <c r="B42" s="4" t="s">
        <v>40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41</v>
      </c>
      <c r="H42" s="4" t="s">
        <v>37</v>
      </c>
      <c r="I42" s="4">
        <v>4571</v>
      </c>
      <c r="J42" s="4" t="s">
        <v>21</v>
      </c>
      <c r="K42" s="4" t="s">
        <v>22</v>
      </c>
      <c r="L42" s="6">
        <f>VLOOKUP(B42:B302,[1]Sheet1!$B$3:$F$348,5,0)</f>
        <v>8.5</v>
      </c>
      <c r="M42" s="6">
        <f t="shared" si="2"/>
        <v>0.00101435840707965</v>
      </c>
      <c r="N42" s="6">
        <f t="shared" si="3"/>
        <v>5.239394475</v>
      </c>
      <c r="O42" s="4" t="s">
        <v>23</v>
      </c>
    </row>
    <row r="43" s="1" customFormat="1" ht="24" spans="1:15">
      <c r="A43" s="3" t="s">
        <v>192</v>
      </c>
      <c r="B43" s="4" t="s">
        <v>52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53</v>
      </c>
      <c r="H43" s="4" t="s">
        <v>37</v>
      </c>
      <c r="I43" s="4">
        <v>4571</v>
      </c>
      <c r="J43" s="4" t="s">
        <v>21</v>
      </c>
      <c r="K43" s="4" t="s">
        <v>22</v>
      </c>
      <c r="L43" s="6">
        <f>VLOOKUP(B43:B303,[1]Sheet1!$B$3:$F$348,5,0)</f>
        <v>12</v>
      </c>
      <c r="M43" s="6">
        <f t="shared" si="2"/>
        <v>0.00143203539823009</v>
      </c>
      <c r="N43" s="6">
        <f t="shared" si="3"/>
        <v>7.3967922</v>
      </c>
      <c r="O43" s="4" t="s">
        <v>23</v>
      </c>
    </row>
    <row r="44" s="1" customFormat="1" ht="24" spans="1:15">
      <c r="A44" s="3" t="s">
        <v>192</v>
      </c>
      <c r="B44" s="4" t="s">
        <v>54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55</v>
      </c>
      <c r="H44" s="4" t="s">
        <v>37</v>
      </c>
      <c r="I44" s="4">
        <v>4571</v>
      </c>
      <c r="J44" s="4" t="s">
        <v>21</v>
      </c>
      <c r="K44" s="4" t="s">
        <v>22</v>
      </c>
      <c r="L44" s="6">
        <f>VLOOKUP(B44:B304,[1]Sheet1!$B$3:$F$348,5,0)</f>
        <v>15</v>
      </c>
      <c r="M44" s="6">
        <f t="shared" si="2"/>
        <v>0.00179004424778761</v>
      </c>
      <c r="N44" s="6">
        <f t="shared" si="3"/>
        <v>9.24599025</v>
      </c>
      <c r="O44" s="4" t="s">
        <v>23</v>
      </c>
    </row>
    <row r="45" s="1" customFormat="1" ht="24" spans="1:15">
      <c r="A45" s="3" t="s">
        <v>192</v>
      </c>
      <c r="B45" s="4" t="s">
        <v>56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57</v>
      </c>
      <c r="H45" s="4" t="s">
        <v>37</v>
      </c>
      <c r="I45" s="4">
        <v>4571</v>
      </c>
      <c r="J45" s="4" t="s">
        <v>21</v>
      </c>
      <c r="K45" s="4" t="s">
        <v>22</v>
      </c>
      <c r="L45" s="6">
        <f>VLOOKUP(B45:B305,[1]Sheet1!$B$3:$F$348,5,0)</f>
        <v>20</v>
      </c>
      <c r="M45" s="6">
        <f t="shared" si="2"/>
        <v>0.00238672566371681</v>
      </c>
      <c r="N45" s="6">
        <f t="shared" si="3"/>
        <v>12.327987</v>
      </c>
      <c r="O45" s="4" t="s">
        <v>23</v>
      </c>
    </row>
    <row r="46" s="1" customFormat="1" ht="24" spans="1:15">
      <c r="A46" s="3" t="s">
        <v>192</v>
      </c>
      <c r="B46" s="4" t="s">
        <v>58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59</v>
      </c>
      <c r="H46" s="4" t="s">
        <v>37</v>
      </c>
      <c r="I46" s="4">
        <v>4571</v>
      </c>
      <c r="J46" s="4" t="s">
        <v>21</v>
      </c>
      <c r="K46" s="4" t="s">
        <v>22</v>
      </c>
      <c r="L46" s="6">
        <f>VLOOKUP(B46:B306,[1]Sheet1!$B$3:$F$348,5,0)</f>
        <v>27</v>
      </c>
      <c r="M46" s="6">
        <f t="shared" si="2"/>
        <v>0.0032220796460177</v>
      </c>
      <c r="N46" s="6">
        <f t="shared" si="3"/>
        <v>16.64278245</v>
      </c>
      <c r="O46" s="4" t="s">
        <v>23</v>
      </c>
    </row>
    <row r="47" s="1" customFormat="1" ht="24" spans="1:15">
      <c r="A47" s="3" t="s">
        <v>192</v>
      </c>
      <c r="B47" s="4" t="s">
        <v>60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61</v>
      </c>
      <c r="H47" s="4" t="s">
        <v>37</v>
      </c>
      <c r="I47" s="4">
        <v>4571</v>
      </c>
      <c r="J47" s="4" t="s">
        <v>21</v>
      </c>
      <c r="K47" s="4" t="s">
        <v>22</v>
      </c>
      <c r="L47" s="6">
        <f>VLOOKUP(B47:B307,[1]Sheet1!$B$3:$F$348,5,0)</f>
        <v>9</v>
      </c>
      <c r="M47" s="6">
        <f t="shared" si="2"/>
        <v>0.00107402654867257</v>
      </c>
      <c r="N47" s="6">
        <f t="shared" si="3"/>
        <v>5.54759415</v>
      </c>
      <c r="O47" s="4" t="s">
        <v>23</v>
      </c>
    </row>
    <row r="48" s="1" customFormat="1" ht="24" spans="1:15">
      <c r="A48" s="3" t="s">
        <v>192</v>
      </c>
      <c r="B48" s="4" t="s">
        <v>62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63</v>
      </c>
      <c r="H48" s="4" t="s">
        <v>37</v>
      </c>
      <c r="I48" s="4">
        <v>4571</v>
      </c>
      <c r="J48" s="4" t="s">
        <v>21</v>
      </c>
      <c r="K48" s="4" t="s">
        <v>22</v>
      </c>
      <c r="L48" s="6">
        <f>VLOOKUP(B48:B308,[1]Sheet1!$B$3:$F$348,5,0)</f>
        <v>7</v>
      </c>
      <c r="M48" s="6">
        <f t="shared" si="2"/>
        <v>0.000835353982300885</v>
      </c>
      <c r="N48" s="6">
        <f t="shared" si="3"/>
        <v>4.31479545</v>
      </c>
      <c r="O48" s="4" t="s">
        <v>23</v>
      </c>
    </row>
    <row r="49" s="1" customFormat="1" ht="24" spans="1:15">
      <c r="A49" s="3" t="s">
        <v>192</v>
      </c>
      <c r="B49" s="4" t="s">
        <v>64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65</v>
      </c>
      <c r="H49" s="4" t="s">
        <v>37</v>
      </c>
      <c r="I49" s="4">
        <v>4571</v>
      </c>
      <c r="J49" s="4" t="s">
        <v>21</v>
      </c>
      <c r="K49" s="4" t="s">
        <v>22</v>
      </c>
      <c r="L49" s="6">
        <f>VLOOKUP(B49:B309,[1]Sheet1!$B$3:$F$348,5,0)</f>
        <v>15</v>
      </c>
      <c r="M49" s="6">
        <f t="shared" si="2"/>
        <v>0.00179004424778761</v>
      </c>
      <c r="N49" s="6">
        <f t="shared" si="3"/>
        <v>9.24599025</v>
      </c>
      <c r="O49" s="4" t="s">
        <v>23</v>
      </c>
    </row>
    <row r="50" s="1" customFormat="1" ht="24" spans="1:15">
      <c r="A50" s="3" t="s">
        <v>192</v>
      </c>
      <c r="B50" s="4" t="s">
        <v>42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43</v>
      </c>
      <c r="H50" s="4" t="s">
        <v>37</v>
      </c>
      <c r="I50" s="4">
        <v>4571</v>
      </c>
      <c r="J50" s="4" t="s">
        <v>21</v>
      </c>
      <c r="K50" s="4" t="s">
        <v>22</v>
      </c>
      <c r="L50" s="6">
        <f>VLOOKUP(B50:B310,[1]Sheet1!$B$3:$F$348,5,0)</f>
        <v>16</v>
      </c>
      <c r="M50" s="6">
        <f t="shared" si="2"/>
        <v>0.00190938053097345</v>
      </c>
      <c r="N50" s="6">
        <f t="shared" si="3"/>
        <v>9.8623896</v>
      </c>
      <c r="O50" s="4" t="s">
        <v>23</v>
      </c>
    </row>
    <row r="51" s="1" customFormat="1" ht="24" spans="1:15">
      <c r="A51" s="3" t="s">
        <v>192</v>
      </c>
      <c r="B51" s="4" t="s">
        <v>66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67</v>
      </c>
      <c r="H51" s="4" t="s">
        <v>37</v>
      </c>
      <c r="I51" s="4">
        <v>4571</v>
      </c>
      <c r="J51" s="4" t="s">
        <v>21</v>
      </c>
      <c r="K51" s="4" t="s">
        <v>22</v>
      </c>
      <c r="L51" s="6">
        <f>VLOOKUP(B51:B311,[1]Sheet1!$B$3:$F$348,5,0)</f>
        <v>6</v>
      </c>
      <c r="M51" s="6">
        <f t="shared" si="2"/>
        <v>0.000716017699115044</v>
      </c>
      <c r="N51" s="6">
        <f t="shared" si="3"/>
        <v>3.6983961</v>
      </c>
      <c r="O51" s="4" t="s">
        <v>23</v>
      </c>
    </row>
    <row r="52" s="1" customFormat="1" ht="24" spans="1:15">
      <c r="A52" s="3" t="s">
        <v>192</v>
      </c>
      <c r="B52" s="4" t="s">
        <v>68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69</v>
      </c>
      <c r="H52" s="4" t="s">
        <v>37</v>
      </c>
      <c r="I52" s="4">
        <v>4571</v>
      </c>
      <c r="J52" s="4" t="s">
        <v>21</v>
      </c>
      <c r="K52" s="4" t="s">
        <v>22</v>
      </c>
      <c r="L52" s="6">
        <f>VLOOKUP(B52:B312,[1]Sheet1!$B$3:$F$348,5,0)</f>
        <v>4.5</v>
      </c>
      <c r="M52" s="6">
        <f t="shared" si="2"/>
        <v>0.000537013274336283</v>
      </c>
      <c r="N52" s="6">
        <f t="shared" si="3"/>
        <v>2.773797075</v>
      </c>
      <c r="O52" s="4" t="s">
        <v>23</v>
      </c>
    </row>
    <row r="53" s="1" customFormat="1" ht="24" spans="1:15">
      <c r="A53" s="3" t="s">
        <v>192</v>
      </c>
      <c r="B53" s="4" t="s">
        <v>70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71</v>
      </c>
      <c r="H53" s="4" t="s">
        <v>37</v>
      </c>
      <c r="I53" s="4">
        <v>4571</v>
      </c>
      <c r="J53" s="4" t="s">
        <v>21</v>
      </c>
      <c r="K53" s="4" t="s">
        <v>22</v>
      </c>
      <c r="L53" s="6">
        <f>VLOOKUP(B53:B313,[1]Sheet1!$B$3:$F$348,5,0)</f>
        <v>6</v>
      </c>
      <c r="M53" s="6">
        <f t="shared" si="2"/>
        <v>0.000716017699115044</v>
      </c>
      <c r="N53" s="6">
        <f t="shared" si="3"/>
        <v>3.6983961</v>
      </c>
      <c r="O53" s="4" t="s">
        <v>23</v>
      </c>
    </row>
    <row r="54" s="1" customFormat="1" ht="24" spans="1:15">
      <c r="A54" s="3" t="s">
        <v>192</v>
      </c>
      <c r="B54" s="4" t="s">
        <v>72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73</v>
      </c>
      <c r="H54" s="4" t="s">
        <v>37</v>
      </c>
      <c r="I54" s="4">
        <v>4571</v>
      </c>
      <c r="J54" s="4" t="s">
        <v>21</v>
      </c>
      <c r="K54" s="4" t="s">
        <v>22</v>
      </c>
      <c r="L54" s="6">
        <f>VLOOKUP(B54:B314,[1]Sheet1!$B$3:$F$348,5,0)</f>
        <v>4.5</v>
      </c>
      <c r="M54" s="6">
        <f t="shared" si="2"/>
        <v>0.000537013274336283</v>
      </c>
      <c r="N54" s="6">
        <f t="shared" si="3"/>
        <v>2.773797075</v>
      </c>
      <c r="O54" s="4" t="s">
        <v>23</v>
      </c>
    </row>
    <row r="55" s="1" customFormat="1" ht="24" spans="1:15">
      <c r="A55" s="3" t="s">
        <v>192</v>
      </c>
      <c r="B55" s="4" t="s">
        <v>74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75</v>
      </c>
      <c r="H55" s="4" t="s">
        <v>37</v>
      </c>
      <c r="I55" s="4">
        <v>4571</v>
      </c>
      <c r="J55" s="4" t="s">
        <v>21</v>
      </c>
      <c r="K55" s="4" t="s">
        <v>22</v>
      </c>
      <c r="L55" s="6">
        <f>VLOOKUP(B55:B315,[1]Sheet1!$B$3:$F$348,5,0)</f>
        <v>4</v>
      </c>
      <c r="M55" s="6">
        <f t="shared" si="2"/>
        <v>0.000477345132743363</v>
      </c>
      <c r="N55" s="6">
        <f t="shared" si="3"/>
        <v>2.4655974</v>
      </c>
      <c r="O55" s="4" t="s">
        <v>23</v>
      </c>
    </row>
    <row r="56" s="1" customFormat="1" ht="24" spans="1:15">
      <c r="A56" s="3" t="s">
        <v>192</v>
      </c>
      <c r="B56" s="4" t="s">
        <v>76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77</v>
      </c>
      <c r="H56" s="4" t="s">
        <v>37</v>
      </c>
      <c r="I56" s="4">
        <v>4571</v>
      </c>
      <c r="J56" s="4" t="s">
        <v>21</v>
      </c>
      <c r="K56" s="4" t="s">
        <v>22</v>
      </c>
      <c r="L56" s="6">
        <f>VLOOKUP(B56:B316,[1]Sheet1!$B$3:$F$348,5,0)</f>
        <v>7</v>
      </c>
      <c r="M56" s="6">
        <f t="shared" si="2"/>
        <v>0.000835353982300885</v>
      </c>
      <c r="N56" s="6">
        <f t="shared" si="3"/>
        <v>4.31479545</v>
      </c>
      <c r="O56" s="4" t="s">
        <v>23</v>
      </c>
    </row>
    <row r="57" s="1" customFormat="1" ht="24" spans="1:15">
      <c r="A57" s="3" t="s">
        <v>192</v>
      </c>
      <c r="B57" s="4" t="s">
        <v>78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79</v>
      </c>
      <c r="H57" s="4" t="s">
        <v>37</v>
      </c>
      <c r="I57" s="4">
        <v>4571</v>
      </c>
      <c r="J57" s="4" t="s">
        <v>21</v>
      </c>
      <c r="K57" s="4" t="s">
        <v>22</v>
      </c>
      <c r="L57" s="6">
        <f>VLOOKUP(B57:B317,[1]Sheet1!$B$3:$F$348,5,0)</f>
        <v>22</v>
      </c>
      <c r="M57" s="6">
        <f t="shared" si="2"/>
        <v>0.0026253982300885</v>
      </c>
      <c r="N57" s="6">
        <f t="shared" si="3"/>
        <v>13.5607857</v>
      </c>
      <c r="O57" s="4" t="s">
        <v>23</v>
      </c>
    </row>
    <row r="58" s="1" customFormat="1" ht="24" spans="1:15">
      <c r="A58" s="3" t="s">
        <v>192</v>
      </c>
      <c r="B58" s="4" t="s">
        <v>80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81</v>
      </c>
      <c r="H58" s="4" t="s">
        <v>37</v>
      </c>
      <c r="I58" s="4">
        <v>4571</v>
      </c>
      <c r="J58" s="4" t="s">
        <v>21</v>
      </c>
      <c r="K58" s="4" t="s">
        <v>22</v>
      </c>
      <c r="L58" s="6">
        <f>VLOOKUP(B58:B318,[1]Sheet1!$B$3:$F$348,5,0)</f>
        <v>27</v>
      </c>
      <c r="M58" s="6">
        <f t="shared" si="2"/>
        <v>0.0032220796460177</v>
      </c>
      <c r="N58" s="6">
        <f t="shared" si="3"/>
        <v>16.64278245</v>
      </c>
      <c r="O58" s="4" t="s">
        <v>23</v>
      </c>
    </row>
    <row r="59" s="1" customFormat="1" ht="24" spans="1:15">
      <c r="A59" s="3" t="s">
        <v>192</v>
      </c>
      <c r="B59" s="4" t="s">
        <v>82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83</v>
      </c>
      <c r="H59" s="4" t="s">
        <v>20</v>
      </c>
      <c r="I59" s="4">
        <v>4571</v>
      </c>
      <c r="J59" s="4" t="s">
        <v>21</v>
      </c>
      <c r="K59" s="4" t="s">
        <v>22</v>
      </c>
      <c r="L59" s="6">
        <f>VLOOKUP(B59:B319,[1]Sheet1!$B$3:$F$348,5,0)</f>
        <v>3.8</v>
      </c>
      <c r="M59" s="6">
        <f t="shared" si="2"/>
        <v>0.000453477876106195</v>
      </c>
      <c r="N59" s="6">
        <f t="shared" si="3"/>
        <v>2.34231753</v>
      </c>
      <c r="O59" s="4" t="s">
        <v>23</v>
      </c>
    </row>
    <row r="60" s="1" customFormat="1" ht="24" spans="1:15">
      <c r="A60" s="3" t="s">
        <v>192</v>
      </c>
      <c r="B60" s="4" t="s">
        <v>84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85</v>
      </c>
      <c r="H60" s="4" t="s">
        <v>20</v>
      </c>
      <c r="I60" s="4">
        <v>4571</v>
      </c>
      <c r="J60" s="4" t="s">
        <v>21</v>
      </c>
      <c r="K60" s="4" t="s">
        <v>22</v>
      </c>
      <c r="L60" s="6">
        <f>VLOOKUP(B60:B320,[1]Sheet1!$B$3:$F$348,5,0)</f>
        <v>11</v>
      </c>
      <c r="M60" s="6">
        <f t="shared" si="2"/>
        <v>0.00131269911504425</v>
      </c>
      <c r="N60" s="6">
        <f t="shared" si="3"/>
        <v>6.78039285</v>
      </c>
      <c r="O60" s="4" t="s">
        <v>23</v>
      </c>
    </row>
    <row r="61" s="1" customFormat="1" ht="24" spans="1:15">
      <c r="A61" s="3" t="s">
        <v>192</v>
      </c>
      <c r="B61" s="4" t="s">
        <v>86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87</v>
      </c>
      <c r="H61" s="4" t="s">
        <v>37</v>
      </c>
      <c r="I61" s="4">
        <v>4571</v>
      </c>
      <c r="J61" s="4" t="s">
        <v>21</v>
      </c>
      <c r="K61" s="4" t="s">
        <v>22</v>
      </c>
      <c r="L61" s="6">
        <f>VLOOKUP(B61:B321,[1]Sheet1!$B$3:$F$348,5,0)</f>
        <v>14</v>
      </c>
      <c r="M61" s="6">
        <f t="shared" si="2"/>
        <v>0.00167070796460177</v>
      </c>
      <c r="N61" s="6">
        <f t="shared" si="3"/>
        <v>8.6295909</v>
      </c>
      <c r="O61" s="4" t="s">
        <v>23</v>
      </c>
    </row>
    <row r="62" s="1" customFormat="1" ht="24" spans="1:15">
      <c r="A62" s="3" t="s">
        <v>192</v>
      </c>
      <c r="B62" s="4" t="s">
        <v>88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89</v>
      </c>
      <c r="H62" s="4" t="s">
        <v>37</v>
      </c>
      <c r="I62" s="4">
        <v>4571</v>
      </c>
      <c r="J62" s="4" t="s">
        <v>21</v>
      </c>
      <c r="K62" s="4" t="s">
        <v>22</v>
      </c>
      <c r="L62" s="6">
        <f>VLOOKUP(B62:B322,[1]Sheet1!$B$3:$F$348,5,0)</f>
        <v>8.2</v>
      </c>
      <c r="M62" s="6">
        <f t="shared" si="2"/>
        <v>0.000978557522123894</v>
      </c>
      <c r="N62" s="6">
        <f t="shared" si="3"/>
        <v>5.05447467</v>
      </c>
      <c r="O62" s="4" t="s">
        <v>23</v>
      </c>
    </row>
    <row r="63" s="1" customFormat="1" ht="24" spans="1:15">
      <c r="A63" s="3" t="s">
        <v>192</v>
      </c>
      <c r="B63" s="4" t="s">
        <v>90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91</v>
      </c>
      <c r="H63" s="4" t="s">
        <v>37</v>
      </c>
      <c r="I63" s="4">
        <v>4571</v>
      </c>
      <c r="J63" s="4" t="s">
        <v>21</v>
      </c>
      <c r="K63" s="4" t="s">
        <v>22</v>
      </c>
      <c r="L63" s="6">
        <f>VLOOKUP(B63:B323,[1]Sheet1!$B$3:$F$348,5,0)</f>
        <v>23</v>
      </c>
      <c r="M63" s="6">
        <f t="shared" si="2"/>
        <v>0.00274473451327434</v>
      </c>
      <c r="N63" s="6">
        <f t="shared" si="3"/>
        <v>14.17718505</v>
      </c>
      <c r="O63" s="4" t="s">
        <v>23</v>
      </c>
    </row>
    <row r="64" s="1" customFormat="1" ht="24" spans="1:15">
      <c r="A64" s="3" t="s">
        <v>192</v>
      </c>
      <c r="B64" s="4" t="s">
        <v>92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93</v>
      </c>
      <c r="H64" s="4" t="s">
        <v>37</v>
      </c>
      <c r="I64" s="4">
        <v>4571</v>
      </c>
      <c r="J64" s="4" t="s">
        <v>21</v>
      </c>
      <c r="K64" s="4" t="s">
        <v>22</v>
      </c>
      <c r="L64" s="6">
        <f>VLOOKUP(B64:B324,[1]Sheet1!$B$3:$F$348,5,0)</f>
        <v>7.5</v>
      </c>
      <c r="M64" s="6">
        <f t="shared" si="2"/>
        <v>0.000895022123893805</v>
      </c>
      <c r="N64" s="6">
        <f t="shared" si="3"/>
        <v>4.622995125</v>
      </c>
      <c r="O64" s="4" t="s">
        <v>23</v>
      </c>
    </row>
    <row r="65" s="1" customFormat="1" ht="24" spans="1:15">
      <c r="A65" s="3" t="s">
        <v>192</v>
      </c>
      <c r="B65" s="4" t="s">
        <v>94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95</v>
      </c>
      <c r="H65" s="4" t="s">
        <v>37</v>
      </c>
      <c r="I65" s="4">
        <v>4571</v>
      </c>
      <c r="J65" s="4" t="s">
        <v>21</v>
      </c>
      <c r="K65" s="4" t="s">
        <v>22</v>
      </c>
      <c r="L65" s="6">
        <f>VLOOKUP(B65:B325,[1]Sheet1!$B$3:$F$348,5,0)</f>
        <v>18</v>
      </c>
      <c r="M65" s="6">
        <f t="shared" si="2"/>
        <v>0.00214805309734513</v>
      </c>
      <c r="N65" s="6">
        <f t="shared" si="3"/>
        <v>11.0951883</v>
      </c>
      <c r="O65" s="4" t="s">
        <v>23</v>
      </c>
    </row>
    <row r="66" s="1" customFormat="1" ht="24" spans="1:15">
      <c r="A66" s="3" t="s">
        <v>192</v>
      </c>
      <c r="B66" s="4" t="s">
        <v>96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97</v>
      </c>
      <c r="H66" s="4" t="s">
        <v>37</v>
      </c>
      <c r="I66" s="4">
        <v>4571</v>
      </c>
      <c r="J66" s="4" t="s">
        <v>21</v>
      </c>
      <c r="K66" s="4" t="s">
        <v>22</v>
      </c>
      <c r="L66" s="6">
        <f>VLOOKUP(B66:B326,[1]Sheet1!$B$3:$F$348,5,0)</f>
        <v>6</v>
      </c>
      <c r="M66" s="6">
        <f t="shared" si="2"/>
        <v>0.000716017699115044</v>
      </c>
      <c r="N66" s="6">
        <f t="shared" si="3"/>
        <v>3.6983961</v>
      </c>
      <c r="O66" s="4" t="s">
        <v>23</v>
      </c>
    </row>
    <row r="67" s="1" customFormat="1" ht="24" spans="1:15">
      <c r="A67" s="3" t="s">
        <v>192</v>
      </c>
      <c r="B67" s="4" t="s">
        <v>98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99</v>
      </c>
      <c r="H67" s="4" t="s">
        <v>37</v>
      </c>
      <c r="I67" s="4">
        <v>4571</v>
      </c>
      <c r="J67" s="4" t="s">
        <v>21</v>
      </c>
      <c r="K67" s="4" t="s">
        <v>22</v>
      </c>
      <c r="L67" s="6">
        <f>VLOOKUP(B67:B327,[1]Sheet1!$B$3:$F$348,5,0)</f>
        <v>8.5</v>
      </c>
      <c r="M67" s="6">
        <f t="shared" ref="M67:M89" si="4">L67*1.3485/1.13/10000</f>
        <v>0.00101435840707965</v>
      </c>
      <c r="N67" s="6">
        <f t="shared" ref="N67:N89" si="5">M67*I67*1.13</f>
        <v>5.239394475</v>
      </c>
      <c r="O67" s="4" t="s">
        <v>23</v>
      </c>
    </row>
    <row r="68" s="1" customFormat="1" ht="24" spans="1:15">
      <c r="A68" s="3" t="s">
        <v>192</v>
      </c>
      <c r="B68" s="4" t="s">
        <v>100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101</v>
      </c>
      <c r="H68" s="4" t="s">
        <v>20</v>
      </c>
      <c r="I68" s="4">
        <v>4571</v>
      </c>
      <c r="J68" s="4" t="s">
        <v>21</v>
      </c>
      <c r="K68" s="4" t="s">
        <v>22</v>
      </c>
      <c r="L68" s="6">
        <f>VLOOKUP(B68:B328,[1]Sheet1!$B$3:$F$348,5,0)</f>
        <v>8.6</v>
      </c>
      <c r="M68" s="6">
        <f t="shared" si="4"/>
        <v>0.00102629203539823</v>
      </c>
      <c r="N68" s="6">
        <f t="shared" si="5"/>
        <v>5.30103441</v>
      </c>
      <c r="O68" s="4" t="s">
        <v>23</v>
      </c>
    </row>
    <row r="69" s="1" customFormat="1" ht="24" spans="1:15">
      <c r="A69" s="3" t="s">
        <v>192</v>
      </c>
      <c r="B69" s="4" t="s">
        <v>102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103</v>
      </c>
      <c r="H69" s="4" t="s">
        <v>20</v>
      </c>
      <c r="I69" s="4">
        <v>4571</v>
      </c>
      <c r="J69" s="4" t="s">
        <v>21</v>
      </c>
      <c r="K69" s="4" t="s">
        <v>22</v>
      </c>
      <c r="L69" s="6">
        <f>VLOOKUP(B69:B329,[1]Sheet1!$B$3:$F$348,5,0)</f>
        <v>5.5</v>
      </c>
      <c r="M69" s="6">
        <f t="shared" si="4"/>
        <v>0.000656349557522124</v>
      </c>
      <c r="N69" s="6">
        <f t="shared" si="5"/>
        <v>3.390196425</v>
      </c>
      <c r="O69" s="4" t="s">
        <v>23</v>
      </c>
    </row>
    <row r="70" s="1" customFormat="1" ht="24" spans="1:15">
      <c r="A70" s="3" t="s">
        <v>192</v>
      </c>
      <c r="B70" s="4" t="s">
        <v>104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105</v>
      </c>
      <c r="H70" s="4" t="s">
        <v>106</v>
      </c>
      <c r="I70" s="4">
        <v>4571</v>
      </c>
      <c r="J70" s="4" t="s">
        <v>21</v>
      </c>
      <c r="K70" s="4" t="s">
        <v>22</v>
      </c>
      <c r="L70" s="6">
        <f>VLOOKUP(B70:B330,[1]Sheet1!$B$3:$F$348,5,0)</f>
        <v>0.7</v>
      </c>
      <c r="M70" s="6">
        <f t="shared" si="4"/>
        <v>8.35353982300885e-5</v>
      </c>
      <c r="N70" s="6">
        <f t="shared" si="5"/>
        <v>0.431479545</v>
      </c>
      <c r="O70" s="4" t="s">
        <v>23</v>
      </c>
    </row>
    <row r="71" s="1" customFormat="1" ht="24" spans="1:15">
      <c r="A71" s="3" t="s">
        <v>192</v>
      </c>
      <c r="B71" s="4" t="s">
        <v>107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108</v>
      </c>
      <c r="H71" s="4" t="s">
        <v>37</v>
      </c>
      <c r="I71" s="4">
        <v>4571</v>
      </c>
      <c r="J71" s="4" t="s">
        <v>21</v>
      </c>
      <c r="K71" s="4" t="s">
        <v>22</v>
      </c>
      <c r="L71" s="6">
        <f>VLOOKUP(B71:B331,[1]Sheet1!$B$3:$F$348,5,0)</f>
        <v>7.5</v>
      </c>
      <c r="M71" s="6">
        <f t="shared" si="4"/>
        <v>0.000895022123893805</v>
      </c>
      <c r="N71" s="6">
        <f t="shared" si="5"/>
        <v>4.622995125</v>
      </c>
      <c r="O71" s="4" t="s">
        <v>23</v>
      </c>
    </row>
    <row r="72" s="1" customFormat="1" ht="24" spans="1:15">
      <c r="A72" s="3" t="s">
        <v>192</v>
      </c>
      <c r="B72" s="4" t="s">
        <v>38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39</v>
      </c>
      <c r="H72" s="4" t="s">
        <v>37</v>
      </c>
      <c r="I72" s="4">
        <v>4571</v>
      </c>
      <c r="J72" s="4" t="s">
        <v>21</v>
      </c>
      <c r="K72" s="4" t="s">
        <v>22</v>
      </c>
      <c r="L72" s="6">
        <f>VLOOKUP(B72:B332,[1]Sheet1!$B$3:$F$348,5,0)</f>
        <v>7.5</v>
      </c>
      <c r="M72" s="6">
        <f t="shared" si="4"/>
        <v>0.000895022123893805</v>
      </c>
      <c r="N72" s="6">
        <f t="shared" si="5"/>
        <v>4.622995125</v>
      </c>
      <c r="O72" s="4" t="s">
        <v>23</v>
      </c>
    </row>
    <row r="73" s="1" customFormat="1" ht="24" spans="1:15">
      <c r="A73" s="3" t="s">
        <v>192</v>
      </c>
      <c r="B73" s="4" t="s">
        <v>109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110</v>
      </c>
      <c r="H73" s="4" t="s">
        <v>37</v>
      </c>
      <c r="I73" s="4">
        <v>4571</v>
      </c>
      <c r="J73" s="4" t="s">
        <v>21</v>
      </c>
      <c r="K73" s="4" t="s">
        <v>22</v>
      </c>
      <c r="L73" s="6">
        <f>VLOOKUP(B73:B333,[1]Sheet1!$B$3:$F$348,5,0)</f>
        <v>17</v>
      </c>
      <c r="M73" s="6">
        <f t="shared" si="4"/>
        <v>0.00202871681415929</v>
      </c>
      <c r="N73" s="6">
        <f t="shared" si="5"/>
        <v>10.47878895</v>
      </c>
      <c r="O73" s="4" t="s">
        <v>23</v>
      </c>
    </row>
    <row r="74" s="1" customFormat="1" ht="24" spans="1:15">
      <c r="A74" s="3" t="s">
        <v>192</v>
      </c>
      <c r="B74" s="4" t="s">
        <v>111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112</v>
      </c>
      <c r="H74" s="4" t="s">
        <v>37</v>
      </c>
      <c r="I74" s="4">
        <v>4571</v>
      </c>
      <c r="J74" s="4" t="s">
        <v>21</v>
      </c>
      <c r="K74" s="4" t="s">
        <v>22</v>
      </c>
      <c r="L74" s="6">
        <f>VLOOKUP(B74:B334,[1]Sheet1!$B$3:$F$348,5,0)</f>
        <v>17</v>
      </c>
      <c r="M74" s="6">
        <f t="shared" si="4"/>
        <v>0.00202871681415929</v>
      </c>
      <c r="N74" s="6">
        <f t="shared" si="5"/>
        <v>10.47878895</v>
      </c>
      <c r="O74" s="4" t="s">
        <v>23</v>
      </c>
    </row>
    <row r="75" s="1" customFormat="1" ht="24" spans="1:15">
      <c r="A75" s="3" t="s">
        <v>192</v>
      </c>
      <c r="B75" s="4" t="s">
        <v>113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114</v>
      </c>
      <c r="H75" s="4" t="s">
        <v>37</v>
      </c>
      <c r="I75" s="4">
        <v>4571</v>
      </c>
      <c r="J75" s="4" t="s">
        <v>21</v>
      </c>
      <c r="K75" s="4" t="s">
        <v>22</v>
      </c>
      <c r="L75" s="6">
        <f>VLOOKUP(B75:B335,[1]Sheet1!$B$3:$F$348,5,0)</f>
        <v>26</v>
      </c>
      <c r="M75" s="6">
        <f t="shared" si="4"/>
        <v>0.00310274336283186</v>
      </c>
      <c r="N75" s="6">
        <f t="shared" si="5"/>
        <v>16.0263831</v>
      </c>
      <c r="O75" s="4" t="s">
        <v>23</v>
      </c>
    </row>
    <row r="76" s="1" customFormat="1" ht="24" spans="1:15">
      <c r="A76" s="3" t="s">
        <v>192</v>
      </c>
      <c r="B76" s="4" t="s">
        <v>115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116</v>
      </c>
      <c r="H76" s="4" t="s">
        <v>37</v>
      </c>
      <c r="I76" s="4">
        <v>4571</v>
      </c>
      <c r="J76" s="4" t="s">
        <v>21</v>
      </c>
      <c r="K76" s="4" t="s">
        <v>22</v>
      </c>
      <c r="L76" s="6">
        <f>VLOOKUP(B76:B336,[1]Sheet1!$B$3:$F$348,5,0)</f>
        <v>15</v>
      </c>
      <c r="M76" s="6">
        <f t="shared" si="4"/>
        <v>0.00179004424778761</v>
      </c>
      <c r="N76" s="6">
        <f t="shared" si="5"/>
        <v>9.24599025</v>
      </c>
      <c r="O76" s="4" t="s">
        <v>23</v>
      </c>
    </row>
    <row r="77" s="1" customFormat="1" ht="24" spans="1:15">
      <c r="A77" s="3" t="s">
        <v>192</v>
      </c>
      <c r="B77" s="4" t="s">
        <v>117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118</v>
      </c>
      <c r="H77" s="4" t="s">
        <v>37</v>
      </c>
      <c r="I77" s="4">
        <v>4571</v>
      </c>
      <c r="J77" s="4" t="s">
        <v>21</v>
      </c>
      <c r="K77" s="4" t="s">
        <v>22</v>
      </c>
      <c r="L77" s="6">
        <f>VLOOKUP(B77:B337,[1]Sheet1!$B$3:$F$348,5,0)</f>
        <v>35</v>
      </c>
      <c r="M77" s="6">
        <f t="shared" si="4"/>
        <v>0.00417676991150443</v>
      </c>
      <c r="N77" s="6">
        <f t="shared" si="5"/>
        <v>21.57397725</v>
      </c>
      <c r="O77" s="4" t="s">
        <v>23</v>
      </c>
    </row>
    <row r="78" s="1" customFormat="1" ht="24" spans="1:15">
      <c r="A78" s="3" t="s">
        <v>192</v>
      </c>
      <c r="B78" s="4" t="s">
        <v>119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120</v>
      </c>
      <c r="H78" s="4" t="s">
        <v>20</v>
      </c>
      <c r="I78" s="4">
        <v>4571</v>
      </c>
      <c r="J78" s="4" t="s">
        <v>21</v>
      </c>
      <c r="K78" s="4" t="s">
        <v>22</v>
      </c>
      <c r="L78" s="6">
        <f>VLOOKUP(B78:B338,[1]Sheet1!$B$3:$F$348,5,0)</f>
        <v>3</v>
      </c>
      <c r="M78" s="6">
        <f t="shared" si="4"/>
        <v>0.000358008849557522</v>
      </c>
      <c r="N78" s="6">
        <f t="shared" si="5"/>
        <v>1.84919805</v>
      </c>
      <c r="O78" s="4" t="s">
        <v>23</v>
      </c>
    </row>
    <row r="79" s="1" customFormat="1" ht="24" spans="1:15">
      <c r="A79" s="3" t="s">
        <v>192</v>
      </c>
      <c r="B79" s="4" t="s">
        <v>121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122</v>
      </c>
      <c r="H79" s="4" t="s">
        <v>20</v>
      </c>
      <c r="I79" s="4">
        <v>4571</v>
      </c>
      <c r="J79" s="4" t="s">
        <v>21</v>
      </c>
      <c r="K79" s="4" t="s">
        <v>22</v>
      </c>
      <c r="L79" s="6">
        <f>VLOOKUP(B79:B339,[1]Sheet1!$B$3:$F$348,5,0)</f>
        <v>2.3</v>
      </c>
      <c r="M79" s="6">
        <f t="shared" si="4"/>
        <v>0.000274473451327434</v>
      </c>
      <c r="N79" s="6">
        <f t="shared" si="5"/>
        <v>1.417718505</v>
      </c>
      <c r="O79" s="4" t="s">
        <v>23</v>
      </c>
    </row>
    <row r="80" s="1" customFormat="1" ht="24" spans="1:15">
      <c r="A80" s="3" t="s">
        <v>192</v>
      </c>
      <c r="B80" s="4" t="s">
        <v>123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124</v>
      </c>
      <c r="H80" s="4" t="s">
        <v>20</v>
      </c>
      <c r="I80" s="4">
        <v>4571</v>
      </c>
      <c r="J80" s="4" t="s">
        <v>21</v>
      </c>
      <c r="K80" s="4" t="s">
        <v>22</v>
      </c>
      <c r="L80" s="6">
        <f>VLOOKUP(B80:B340,[1]Sheet1!$B$3:$F$348,5,0)</f>
        <v>6.5</v>
      </c>
      <c r="M80" s="6">
        <f t="shared" si="4"/>
        <v>0.000775685840707965</v>
      </c>
      <c r="N80" s="6">
        <f t="shared" si="5"/>
        <v>4.006595775</v>
      </c>
      <c r="O80" s="4" t="s">
        <v>23</v>
      </c>
    </row>
    <row r="81" s="1" customFormat="1" ht="24" spans="1:15">
      <c r="A81" s="3" t="s">
        <v>192</v>
      </c>
      <c r="B81" s="4" t="s">
        <v>125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126</v>
      </c>
      <c r="H81" s="4" t="s">
        <v>20</v>
      </c>
      <c r="I81" s="4">
        <v>4571</v>
      </c>
      <c r="J81" s="4" t="s">
        <v>21</v>
      </c>
      <c r="K81" s="4" t="s">
        <v>22</v>
      </c>
      <c r="L81" s="6">
        <f>VLOOKUP(B81:B341,[1]Sheet1!$B$3:$F$348,5,0)</f>
        <v>7.5</v>
      </c>
      <c r="M81" s="6">
        <f t="shared" si="4"/>
        <v>0.000895022123893805</v>
      </c>
      <c r="N81" s="6">
        <f t="shared" si="5"/>
        <v>4.622995125</v>
      </c>
      <c r="O81" s="4" t="s">
        <v>23</v>
      </c>
    </row>
    <row r="82" s="1" customFormat="1" ht="24" spans="1:15">
      <c r="A82" s="3" t="s">
        <v>192</v>
      </c>
      <c r="B82" s="4" t="s">
        <v>127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128</v>
      </c>
      <c r="H82" s="4" t="s">
        <v>20</v>
      </c>
      <c r="I82" s="4">
        <v>4571</v>
      </c>
      <c r="J82" s="4" t="s">
        <v>21</v>
      </c>
      <c r="K82" s="4" t="s">
        <v>22</v>
      </c>
      <c r="L82" s="6">
        <f>VLOOKUP(B82:B342,[1]Sheet1!$B$3:$F$348,5,0)</f>
        <v>6</v>
      </c>
      <c r="M82" s="6">
        <f t="shared" si="4"/>
        <v>0.000716017699115044</v>
      </c>
      <c r="N82" s="6">
        <f t="shared" si="5"/>
        <v>3.6983961</v>
      </c>
      <c r="O82" s="4" t="s">
        <v>23</v>
      </c>
    </row>
    <row r="83" s="1" customFormat="1" ht="24" spans="1:15">
      <c r="A83" s="3" t="s">
        <v>192</v>
      </c>
      <c r="B83" s="4" t="s">
        <v>129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130</v>
      </c>
      <c r="H83" s="4" t="s">
        <v>20</v>
      </c>
      <c r="I83" s="4">
        <v>4571</v>
      </c>
      <c r="J83" s="4" t="s">
        <v>21</v>
      </c>
      <c r="K83" s="4" t="s">
        <v>22</v>
      </c>
      <c r="L83" s="6">
        <f>VLOOKUP(B83:B343,[1]Sheet1!$B$3:$F$348,5,0)</f>
        <v>4</v>
      </c>
      <c r="M83" s="6">
        <f t="shared" si="4"/>
        <v>0.000477345132743363</v>
      </c>
      <c r="N83" s="6">
        <f t="shared" si="5"/>
        <v>2.4655974</v>
      </c>
      <c r="O83" s="4" t="s">
        <v>23</v>
      </c>
    </row>
    <row r="84" s="1" customFormat="1" ht="24" spans="1:15">
      <c r="A84" s="3" t="s">
        <v>192</v>
      </c>
      <c r="B84" s="4" t="s">
        <v>131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132</v>
      </c>
      <c r="H84" s="4" t="s">
        <v>20</v>
      </c>
      <c r="I84" s="4">
        <v>4571</v>
      </c>
      <c r="J84" s="4" t="s">
        <v>21</v>
      </c>
      <c r="K84" s="4" t="s">
        <v>22</v>
      </c>
      <c r="L84" s="6">
        <f>VLOOKUP(B84:B344,[1]Sheet1!$B$3:$F$348,5,0)</f>
        <v>6</v>
      </c>
      <c r="M84" s="6">
        <f t="shared" si="4"/>
        <v>0.000716017699115044</v>
      </c>
      <c r="N84" s="6">
        <f t="shared" si="5"/>
        <v>3.6983961</v>
      </c>
      <c r="O84" s="4" t="s">
        <v>23</v>
      </c>
    </row>
    <row r="85" s="1" customFormat="1" ht="24" spans="1:15">
      <c r="A85" s="3" t="s">
        <v>192</v>
      </c>
      <c r="B85" s="4" t="s">
        <v>133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134</v>
      </c>
      <c r="H85" s="4" t="s">
        <v>20</v>
      </c>
      <c r="I85" s="4">
        <v>4571</v>
      </c>
      <c r="J85" s="4" t="s">
        <v>21</v>
      </c>
      <c r="K85" s="4" t="s">
        <v>22</v>
      </c>
      <c r="L85" s="6">
        <f>VLOOKUP(B85:B345,[1]Sheet1!$B$3:$F$348,5,0)</f>
        <v>7.5</v>
      </c>
      <c r="M85" s="6">
        <f t="shared" si="4"/>
        <v>0.000895022123893805</v>
      </c>
      <c r="N85" s="6">
        <f t="shared" si="5"/>
        <v>4.622995125</v>
      </c>
      <c r="O85" s="4" t="s">
        <v>23</v>
      </c>
    </row>
    <row r="86" s="1" customFormat="1" ht="24" spans="1:15">
      <c r="A86" s="3" t="s">
        <v>192</v>
      </c>
      <c r="B86" s="4" t="s">
        <v>135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136</v>
      </c>
      <c r="H86" s="4" t="s">
        <v>20</v>
      </c>
      <c r="I86" s="4">
        <v>4571</v>
      </c>
      <c r="J86" s="4" t="s">
        <v>21</v>
      </c>
      <c r="K86" s="4" t="s">
        <v>22</v>
      </c>
      <c r="L86" s="6">
        <f>VLOOKUP(B86:B346,[1]Sheet1!$B$3:$F$348,5,0)</f>
        <v>7.6</v>
      </c>
      <c r="M86" s="6">
        <f t="shared" si="4"/>
        <v>0.000906955752212389</v>
      </c>
      <c r="N86" s="6">
        <f t="shared" si="5"/>
        <v>4.68463506</v>
      </c>
      <c r="O86" s="4" t="s">
        <v>23</v>
      </c>
    </row>
    <row r="87" s="1" customFormat="1" ht="24" spans="1:15">
      <c r="A87" s="3" t="s">
        <v>192</v>
      </c>
      <c r="B87" s="4" t="s">
        <v>137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138</v>
      </c>
      <c r="H87" s="4" t="s">
        <v>20</v>
      </c>
      <c r="I87" s="4">
        <v>4571</v>
      </c>
      <c r="J87" s="4" t="s">
        <v>21</v>
      </c>
      <c r="K87" s="4" t="s">
        <v>22</v>
      </c>
      <c r="L87" s="6">
        <f>VLOOKUP(B87:B347,[1]Sheet1!$B$3:$F$348,5,0)</f>
        <v>5.5</v>
      </c>
      <c r="M87" s="6">
        <f t="shared" si="4"/>
        <v>0.000656349557522124</v>
      </c>
      <c r="N87" s="6">
        <f t="shared" si="5"/>
        <v>3.390196425</v>
      </c>
      <c r="O87" s="4" t="s">
        <v>23</v>
      </c>
    </row>
    <row r="88" s="1" customFormat="1" ht="24" spans="1:15">
      <c r="A88" s="3" t="s">
        <v>192</v>
      </c>
      <c r="B88" s="4" t="s">
        <v>139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140</v>
      </c>
      <c r="H88" s="4" t="s">
        <v>20</v>
      </c>
      <c r="I88" s="4">
        <v>4571</v>
      </c>
      <c r="J88" s="4" t="s">
        <v>21</v>
      </c>
      <c r="K88" s="4" t="s">
        <v>22</v>
      </c>
      <c r="L88" s="6">
        <f>VLOOKUP(B88:B348,[1]Sheet1!$B$3:$F$348,5,0)</f>
        <v>3.3</v>
      </c>
      <c r="M88" s="6">
        <f t="shared" si="4"/>
        <v>0.000393809734513274</v>
      </c>
      <c r="N88" s="6">
        <f t="shared" si="5"/>
        <v>2.034117855</v>
      </c>
      <c r="O88" s="4" t="s">
        <v>23</v>
      </c>
    </row>
    <row r="89" spans="9:14">
      <c r="I89" s="1">
        <f>SUM(I2:I88)</f>
        <v>397677</v>
      </c>
      <c r="M89" s="6">
        <f t="shared" si="4"/>
        <v>0</v>
      </c>
      <c r="N89" s="6">
        <f>SUM(N2:N88)</f>
        <v>693.94238823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D79" workbookViewId="0">
      <selection activeCell="N90" sqref="N90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193</v>
      </c>
      <c r="B2" s="4" t="s">
        <v>80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81</v>
      </c>
      <c r="H2" s="4" t="s">
        <v>37</v>
      </c>
      <c r="I2" s="4">
        <v>4512</v>
      </c>
      <c r="J2" s="4" t="s">
        <v>21</v>
      </c>
      <c r="K2" s="4" t="s">
        <v>22</v>
      </c>
      <c r="L2" s="6">
        <f>VLOOKUP(B2:B349,[1]Sheet1!$B$3:$F$348,5,0)</f>
        <v>27</v>
      </c>
      <c r="M2" s="6">
        <f>L2*1.3494/1.13/10000</f>
        <v>0.00322423008849558</v>
      </c>
      <c r="N2" s="6">
        <f>M2*I2*1.13</f>
        <v>16.43893056</v>
      </c>
      <c r="O2" s="4" t="s">
        <v>23</v>
      </c>
    </row>
    <row r="3" s="1" customFormat="1" ht="24" spans="1:15">
      <c r="A3" s="3" t="s">
        <v>193</v>
      </c>
      <c r="B3" s="4" t="s">
        <v>82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83</v>
      </c>
      <c r="H3" s="4" t="s">
        <v>20</v>
      </c>
      <c r="I3" s="4">
        <v>4512</v>
      </c>
      <c r="J3" s="4" t="s">
        <v>21</v>
      </c>
      <c r="K3" s="4" t="s">
        <v>22</v>
      </c>
      <c r="L3" s="6">
        <f>VLOOKUP(B3:B350,[1]Sheet1!$B$3:$F$348,5,0)</f>
        <v>3.8</v>
      </c>
      <c r="M3" s="6">
        <f t="shared" ref="M3:M34" si="0">L3*1.3494/1.13/10000</f>
        <v>0.000453780530973451</v>
      </c>
      <c r="N3" s="6">
        <f t="shared" ref="N3:N34" si="1">M3*I3*1.13</f>
        <v>2.313627264</v>
      </c>
      <c r="O3" s="4" t="s">
        <v>23</v>
      </c>
    </row>
    <row r="4" s="1" customFormat="1" ht="24" spans="1:15">
      <c r="A4" s="3" t="s">
        <v>193</v>
      </c>
      <c r="B4" s="4" t="s">
        <v>78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79</v>
      </c>
      <c r="H4" s="4" t="s">
        <v>37</v>
      </c>
      <c r="I4" s="4">
        <v>4512</v>
      </c>
      <c r="J4" s="4" t="s">
        <v>21</v>
      </c>
      <c r="K4" s="4" t="s">
        <v>22</v>
      </c>
      <c r="L4" s="6">
        <f>VLOOKUP(B4:B351,[1]Sheet1!$B$3:$F$348,5,0)</f>
        <v>22</v>
      </c>
      <c r="M4" s="6">
        <f t="shared" si="0"/>
        <v>0.00262715044247788</v>
      </c>
      <c r="N4" s="6">
        <f t="shared" si="1"/>
        <v>13.39468416</v>
      </c>
      <c r="O4" s="4" t="s">
        <v>23</v>
      </c>
    </row>
    <row r="5" s="1" customFormat="1" ht="24" spans="1:15">
      <c r="A5" s="3" t="s">
        <v>193</v>
      </c>
      <c r="B5" s="4" t="s">
        <v>84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85</v>
      </c>
      <c r="H5" s="4" t="s">
        <v>20</v>
      </c>
      <c r="I5" s="4">
        <v>4512</v>
      </c>
      <c r="J5" s="4" t="s">
        <v>21</v>
      </c>
      <c r="K5" s="4" t="s">
        <v>22</v>
      </c>
      <c r="L5" s="6">
        <f>VLOOKUP(B5:B352,[1]Sheet1!$B$3:$F$348,5,0)</f>
        <v>11</v>
      </c>
      <c r="M5" s="6">
        <f t="shared" si="0"/>
        <v>0.00131357522123894</v>
      </c>
      <c r="N5" s="6">
        <f t="shared" si="1"/>
        <v>6.69734208</v>
      </c>
      <c r="O5" s="4" t="s">
        <v>23</v>
      </c>
    </row>
    <row r="6" s="1" customFormat="1" ht="24" spans="1:15">
      <c r="A6" s="3" t="s">
        <v>193</v>
      </c>
      <c r="B6" s="4" t="s">
        <v>86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87</v>
      </c>
      <c r="H6" s="4" t="s">
        <v>37</v>
      </c>
      <c r="I6" s="4">
        <v>4512</v>
      </c>
      <c r="J6" s="4" t="s">
        <v>21</v>
      </c>
      <c r="K6" s="4" t="s">
        <v>22</v>
      </c>
      <c r="L6" s="6">
        <f>VLOOKUP(B6:B353,[1]Sheet1!$B$3:$F$348,5,0)</f>
        <v>14</v>
      </c>
      <c r="M6" s="6">
        <f t="shared" si="0"/>
        <v>0.00167182300884956</v>
      </c>
      <c r="N6" s="6">
        <f t="shared" si="1"/>
        <v>8.52388992</v>
      </c>
      <c r="O6" s="4" t="s">
        <v>23</v>
      </c>
    </row>
    <row r="7" s="1" customFormat="1" ht="24" spans="1:15">
      <c r="A7" s="3" t="s">
        <v>193</v>
      </c>
      <c r="B7" s="4" t="s">
        <v>88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89</v>
      </c>
      <c r="H7" s="4" t="s">
        <v>37</v>
      </c>
      <c r="I7" s="4">
        <v>4512</v>
      </c>
      <c r="J7" s="4" t="s">
        <v>21</v>
      </c>
      <c r="K7" s="4" t="s">
        <v>22</v>
      </c>
      <c r="L7" s="6">
        <f>VLOOKUP(B7:B354,[1]Sheet1!$B$3:$F$348,5,0)</f>
        <v>8.2</v>
      </c>
      <c r="M7" s="6">
        <f t="shared" si="0"/>
        <v>0.000979210619469027</v>
      </c>
      <c r="N7" s="6">
        <f t="shared" si="1"/>
        <v>4.992564096</v>
      </c>
      <c r="O7" s="4" t="s">
        <v>23</v>
      </c>
    </row>
    <row r="8" s="1" customFormat="1" ht="24" spans="1:15">
      <c r="A8" s="3" t="s">
        <v>193</v>
      </c>
      <c r="B8" s="4" t="s">
        <v>90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91</v>
      </c>
      <c r="H8" s="4" t="s">
        <v>37</v>
      </c>
      <c r="I8" s="4">
        <v>4512</v>
      </c>
      <c r="J8" s="4" t="s">
        <v>21</v>
      </c>
      <c r="K8" s="4" t="s">
        <v>22</v>
      </c>
      <c r="L8" s="6">
        <f>VLOOKUP(B8:B355,[1]Sheet1!$B$3:$F$348,5,0)</f>
        <v>23</v>
      </c>
      <c r="M8" s="6">
        <f t="shared" si="0"/>
        <v>0.00274656637168142</v>
      </c>
      <c r="N8" s="6">
        <f t="shared" si="1"/>
        <v>14.00353344</v>
      </c>
      <c r="O8" s="4" t="s">
        <v>23</v>
      </c>
    </row>
    <row r="9" s="1" customFormat="1" ht="24" spans="1:15">
      <c r="A9" s="3" t="s">
        <v>193</v>
      </c>
      <c r="B9" s="4" t="s">
        <v>92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93</v>
      </c>
      <c r="H9" s="4" t="s">
        <v>37</v>
      </c>
      <c r="I9" s="4">
        <v>4512</v>
      </c>
      <c r="J9" s="4" t="s">
        <v>21</v>
      </c>
      <c r="K9" s="4" t="s">
        <v>22</v>
      </c>
      <c r="L9" s="6">
        <f>VLOOKUP(B9:B356,[1]Sheet1!$B$3:$F$348,5,0)</f>
        <v>7.5</v>
      </c>
      <c r="M9" s="6">
        <f t="shared" si="0"/>
        <v>0.000895619469026549</v>
      </c>
      <c r="N9" s="6">
        <f t="shared" si="1"/>
        <v>4.5663696</v>
      </c>
      <c r="O9" s="4" t="s">
        <v>23</v>
      </c>
    </row>
    <row r="10" s="1" customFormat="1" ht="24" spans="1:15">
      <c r="A10" s="3" t="s">
        <v>193</v>
      </c>
      <c r="B10" s="4" t="s">
        <v>94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95</v>
      </c>
      <c r="H10" s="4" t="s">
        <v>37</v>
      </c>
      <c r="I10" s="4">
        <v>4512</v>
      </c>
      <c r="J10" s="4" t="s">
        <v>21</v>
      </c>
      <c r="K10" s="4" t="s">
        <v>22</v>
      </c>
      <c r="L10" s="6">
        <f>VLOOKUP(B10:B357,[1]Sheet1!$B$3:$F$348,5,0)</f>
        <v>18</v>
      </c>
      <c r="M10" s="6">
        <f t="shared" si="0"/>
        <v>0.00214948672566372</v>
      </c>
      <c r="N10" s="6">
        <f t="shared" si="1"/>
        <v>10.95928704</v>
      </c>
      <c r="O10" s="4" t="s">
        <v>23</v>
      </c>
    </row>
    <row r="11" s="1" customFormat="1" ht="24" spans="1:15">
      <c r="A11" s="3" t="s">
        <v>193</v>
      </c>
      <c r="B11" s="4" t="s">
        <v>96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97</v>
      </c>
      <c r="H11" s="4" t="s">
        <v>37</v>
      </c>
      <c r="I11" s="4">
        <v>4512</v>
      </c>
      <c r="J11" s="4" t="s">
        <v>21</v>
      </c>
      <c r="K11" s="4" t="s">
        <v>22</v>
      </c>
      <c r="L11" s="6">
        <f>VLOOKUP(B11:B358,[1]Sheet1!$B$3:$F$348,5,0)</f>
        <v>6</v>
      </c>
      <c r="M11" s="6">
        <f t="shared" si="0"/>
        <v>0.000716495575221239</v>
      </c>
      <c r="N11" s="6">
        <f t="shared" si="1"/>
        <v>3.65309568</v>
      </c>
      <c r="O11" s="4" t="s">
        <v>23</v>
      </c>
    </row>
    <row r="12" s="1" customFormat="1" ht="24" spans="1:15">
      <c r="A12" s="3" t="s">
        <v>193</v>
      </c>
      <c r="B12" s="4" t="s">
        <v>98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99</v>
      </c>
      <c r="H12" s="4" t="s">
        <v>37</v>
      </c>
      <c r="I12" s="4">
        <v>4512</v>
      </c>
      <c r="J12" s="4" t="s">
        <v>21</v>
      </c>
      <c r="K12" s="4" t="s">
        <v>22</v>
      </c>
      <c r="L12" s="6">
        <f>VLOOKUP(B12:B359,[1]Sheet1!$B$3:$F$348,5,0)</f>
        <v>8.5</v>
      </c>
      <c r="M12" s="6">
        <f t="shared" si="0"/>
        <v>0.00101503539823009</v>
      </c>
      <c r="N12" s="6">
        <f t="shared" si="1"/>
        <v>5.17521888</v>
      </c>
      <c r="O12" s="4" t="s">
        <v>23</v>
      </c>
    </row>
    <row r="13" s="1" customFormat="1" ht="24" spans="1:15">
      <c r="A13" s="3" t="s">
        <v>193</v>
      </c>
      <c r="B13" s="4" t="s">
        <v>100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101</v>
      </c>
      <c r="H13" s="4" t="s">
        <v>20</v>
      </c>
      <c r="I13" s="4">
        <v>4512</v>
      </c>
      <c r="J13" s="4" t="s">
        <v>21</v>
      </c>
      <c r="K13" s="4" t="s">
        <v>22</v>
      </c>
      <c r="L13" s="6">
        <f>VLOOKUP(B13:B360,[1]Sheet1!$B$3:$F$348,5,0)</f>
        <v>8.6</v>
      </c>
      <c r="M13" s="6">
        <f t="shared" si="0"/>
        <v>0.00102697699115044</v>
      </c>
      <c r="N13" s="6">
        <f t="shared" si="1"/>
        <v>5.236103808</v>
      </c>
      <c r="O13" s="4" t="s">
        <v>23</v>
      </c>
    </row>
    <row r="14" s="1" customFormat="1" ht="24" spans="1:15">
      <c r="A14" s="3" t="s">
        <v>193</v>
      </c>
      <c r="B14" s="4" t="s">
        <v>102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103</v>
      </c>
      <c r="H14" s="4" t="s">
        <v>20</v>
      </c>
      <c r="I14" s="4">
        <v>4512</v>
      </c>
      <c r="J14" s="4" t="s">
        <v>21</v>
      </c>
      <c r="K14" s="4" t="s">
        <v>22</v>
      </c>
      <c r="L14" s="6">
        <f>VLOOKUP(B14:B361,[1]Sheet1!$B$3:$F$348,5,0)</f>
        <v>5.5</v>
      </c>
      <c r="M14" s="6">
        <f t="shared" si="0"/>
        <v>0.000656787610619469</v>
      </c>
      <c r="N14" s="6">
        <f t="shared" si="1"/>
        <v>3.34867104</v>
      </c>
      <c r="O14" s="4" t="s">
        <v>23</v>
      </c>
    </row>
    <row r="15" s="1" customFormat="1" ht="24" spans="1:15">
      <c r="A15" s="3" t="s">
        <v>193</v>
      </c>
      <c r="B15" s="4" t="s">
        <v>104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105</v>
      </c>
      <c r="H15" s="4" t="s">
        <v>106</v>
      </c>
      <c r="I15" s="4">
        <v>4512</v>
      </c>
      <c r="J15" s="4" t="s">
        <v>21</v>
      </c>
      <c r="K15" s="4" t="s">
        <v>22</v>
      </c>
      <c r="L15" s="6">
        <f>VLOOKUP(B15:B362,[1]Sheet1!$B$3:$F$348,5,0)</f>
        <v>0.7</v>
      </c>
      <c r="M15" s="6">
        <f t="shared" si="0"/>
        <v>8.35911504424779e-5</v>
      </c>
      <c r="N15" s="6">
        <f t="shared" si="1"/>
        <v>0.426194496</v>
      </c>
      <c r="O15" s="4" t="s">
        <v>23</v>
      </c>
    </row>
    <row r="16" s="1" customFormat="1" ht="24" spans="1:15">
      <c r="A16" s="3" t="s">
        <v>193</v>
      </c>
      <c r="B16" s="4" t="s">
        <v>107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108</v>
      </c>
      <c r="H16" s="4" t="s">
        <v>37</v>
      </c>
      <c r="I16" s="4">
        <v>4512</v>
      </c>
      <c r="J16" s="4" t="s">
        <v>21</v>
      </c>
      <c r="K16" s="4" t="s">
        <v>22</v>
      </c>
      <c r="L16" s="6">
        <f>VLOOKUP(B16:B363,[1]Sheet1!$B$3:$F$348,5,0)</f>
        <v>7.5</v>
      </c>
      <c r="M16" s="6">
        <f t="shared" si="0"/>
        <v>0.000895619469026549</v>
      </c>
      <c r="N16" s="6">
        <f t="shared" si="1"/>
        <v>4.5663696</v>
      </c>
      <c r="O16" s="4" t="s">
        <v>23</v>
      </c>
    </row>
    <row r="17" s="1" customFormat="1" ht="24" spans="1:15">
      <c r="A17" s="3" t="s">
        <v>193</v>
      </c>
      <c r="B17" s="4" t="s">
        <v>38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39</v>
      </c>
      <c r="H17" s="4" t="s">
        <v>37</v>
      </c>
      <c r="I17" s="4">
        <v>4512</v>
      </c>
      <c r="J17" s="4" t="s">
        <v>21</v>
      </c>
      <c r="K17" s="4" t="s">
        <v>22</v>
      </c>
      <c r="L17" s="6">
        <f>VLOOKUP(B17:B364,[1]Sheet1!$B$3:$F$348,5,0)</f>
        <v>7.5</v>
      </c>
      <c r="M17" s="6">
        <f t="shared" si="0"/>
        <v>0.000895619469026549</v>
      </c>
      <c r="N17" s="6">
        <f t="shared" si="1"/>
        <v>4.5663696</v>
      </c>
      <c r="O17" s="4" t="s">
        <v>23</v>
      </c>
    </row>
    <row r="18" s="1" customFormat="1" ht="24" spans="1:15">
      <c r="A18" s="3" t="s">
        <v>193</v>
      </c>
      <c r="B18" s="4" t="s">
        <v>109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110</v>
      </c>
      <c r="H18" s="4" t="s">
        <v>37</v>
      </c>
      <c r="I18" s="4">
        <v>4512</v>
      </c>
      <c r="J18" s="4" t="s">
        <v>21</v>
      </c>
      <c r="K18" s="4" t="s">
        <v>22</v>
      </c>
      <c r="L18" s="6">
        <f>VLOOKUP(B18:B365,[1]Sheet1!$B$3:$F$348,5,0)</f>
        <v>17</v>
      </c>
      <c r="M18" s="6">
        <f t="shared" si="0"/>
        <v>0.00203007079646018</v>
      </c>
      <c r="N18" s="6">
        <f t="shared" si="1"/>
        <v>10.35043776</v>
      </c>
      <c r="O18" s="4" t="s">
        <v>23</v>
      </c>
    </row>
    <row r="19" s="1" customFormat="1" ht="24" spans="1:15">
      <c r="A19" s="3" t="s">
        <v>193</v>
      </c>
      <c r="B19" s="4" t="s">
        <v>111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112</v>
      </c>
      <c r="H19" s="4" t="s">
        <v>37</v>
      </c>
      <c r="I19" s="4">
        <v>4512</v>
      </c>
      <c r="J19" s="4" t="s">
        <v>21</v>
      </c>
      <c r="K19" s="4" t="s">
        <v>22</v>
      </c>
      <c r="L19" s="6">
        <f>VLOOKUP(B19:B366,[1]Sheet1!$B$3:$F$348,5,0)</f>
        <v>17</v>
      </c>
      <c r="M19" s="6">
        <f t="shared" si="0"/>
        <v>0.00203007079646018</v>
      </c>
      <c r="N19" s="6">
        <f t="shared" si="1"/>
        <v>10.35043776</v>
      </c>
      <c r="O19" s="4" t="s">
        <v>23</v>
      </c>
    </row>
    <row r="20" s="1" customFormat="1" ht="24" spans="1:15">
      <c r="A20" s="3" t="s">
        <v>193</v>
      </c>
      <c r="B20" s="4" t="s">
        <v>113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114</v>
      </c>
      <c r="H20" s="4" t="s">
        <v>37</v>
      </c>
      <c r="I20" s="4">
        <v>4512</v>
      </c>
      <c r="J20" s="4" t="s">
        <v>21</v>
      </c>
      <c r="K20" s="4" t="s">
        <v>22</v>
      </c>
      <c r="L20" s="6">
        <f>VLOOKUP(B20:B367,[1]Sheet1!$B$3:$F$348,5,0)</f>
        <v>26</v>
      </c>
      <c r="M20" s="6">
        <f t="shared" si="0"/>
        <v>0.00310481415929204</v>
      </c>
      <c r="N20" s="6">
        <f t="shared" si="1"/>
        <v>15.83008128</v>
      </c>
      <c r="O20" s="4" t="s">
        <v>23</v>
      </c>
    </row>
    <row r="21" s="1" customFormat="1" ht="24" spans="1:15">
      <c r="A21" s="3" t="s">
        <v>193</v>
      </c>
      <c r="B21" s="4" t="s">
        <v>115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116</v>
      </c>
      <c r="H21" s="4" t="s">
        <v>37</v>
      </c>
      <c r="I21" s="4">
        <v>4512</v>
      </c>
      <c r="J21" s="4" t="s">
        <v>21</v>
      </c>
      <c r="K21" s="4" t="s">
        <v>22</v>
      </c>
      <c r="L21" s="6">
        <f>VLOOKUP(B21:B368,[1]Sheet1!$B$3:$F$348,5,0)</f>
        <v>15</v>
      </c>
      <c r="M21" s="6">
        <f t="shared" si="0"/>
        <v>0.0017912389380531</v>
      </c>
      <c r="N21" s="6">
        <f t="shared" si="1"/>
        <v>9.1327392</v>
      </c>
      <c r="O21" s="4" t="s">
        <v>23</v>
      </c>
    </row>
    <row r="22" s="1" customFormat="1" ht="24" spans="1:15">
      <c r="A22" s="3" t="s">
        <v>193</v>
      </c>
      <c r="B22" s="4" t="s">
        <v>117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118</v>
      </c>
      <c r="H22" s="4" t="s">
        <v>37</v>
      </c>
      <c r="I22" s="4">
        <v>4512</v>
      </c>
      <c r="J22" s="4" t="s">
        <v>21</v>
      </c>
      <c r="K22" s="4" t="s">
        <v>22</v>
      </c>
      <c r="L22" s="6">
        <f>VLOOKUP(B22:B369,[1]Sheet1!$B$3:$F$348,5,0)</f>
        <v>35</v>
      </c>
      <c r="M22" s="6">
        <f t="shared" si="0"/>
        <v>0.00417955752212389</v>
      </c>
      <c r="N22" s="6">
        <f t="shared" si="1"/>
        <v>21.3097248</v>
      </c>
      <c r="O22" s="4" t="s">
        <v>23</v>
      </c>
    </row>
    <row r="23" s="1" customFormat="1" ht="24" spans="1:15">
      <c r="A23" s="3" t="s">
        <v>193</v>
      </c>
      <c r="B23" s="4" t="s">
        <v>119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120</v>
      </c>
      <c r="H23" s="4" t="s">
        <v>20</v>
      </c>
      <c r="I23" s="4">
        <v>4512</v>
      </c>
      <c r="J23" s="4" t="s">
        <v>21</v>
      </c>
      <c r="K23" s="4" t="s">
        <v>22</v>
      </c>
      <c r="L23" s="6">
        <f>VLOOKUP(B23:B370,[1]Sheet1!$B$3:$F$348,5,0)</f>
        <v>3</v>
      </c>
      <c r="M23" s="6">
        <f t="shared" si="0"/>
        <v>0.000358247787610619</v>
      </c>
      <c r="N23" s="6">
        <f t="shared" si="1"/>
        <v>1.82654784</v>
      </c>
      <c r="O23" s="4" t="s">
        <v>23</v>
      </c>
    </row>
    <row r="24" s="1" customFormat="1" ht="24" spans="1:15">
      <c r="A24" s="3" t="s">
        <v>193</v>
      </c>
      <c r="B24" s="4" t="s">
        <v>121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122</v>
      </c>
      <c r="H24" s="4" t="s">
        <v>20</v>
      </c>
      <c r="I24" s="4">
        <v>4512</v>
      </c>
      <c r="J24" s="4" t="s">
        <v>21</v>
      </c>
      <c r="K24" s="4" t="s">
        <v>22</v>
      </c>
      <c r="L24" s="6">
        <f>VLOOKUP(B24:B371,[1]Sheet1!$B$3:$F$348,5,0)</f>
        <v>2.3</v>
      </c>
      <c r="M24" s="6">
        <f t="shared" si="0"/>
        <v>0.000274656637168142</v>
      </c>
      <c r="N24" s="6">
        <f t="shared" si="1"/>
        <v>1.400353344</v>
      </c>
      <c r="O24" s="4" t="s">
        <v>23</v>
      </c>
    </row>
    <row r="25" s="1" customFormat="1" ht="24" spans="1:15">
      <c r="A25" s="3" t="s">
        <v>193</v>
      </c>
      <c r="B25" s="4" t="s">
        <v>123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124</v>
      </c>
      <c r="H25" s="4" t="s">
        <v>20</v>
      </c>
      <c r="I25" s="4">
        <v>4512</v>
      </c>
      <c r="J25" s="4" t="s">
        <v>21</v>
      </c>
      <c r="K25" s="4" t="s">
        <v>22</v>
      </c>
      <c r="L25" s="6">
        <f>VLOOKUP(B25:B372,[1]Sheet1!$B$3:$F$348,5,0)</f>
        <v>6.5</v>
      </c>
      <c r="M25" s="6">
        <f t="shared" si="0"/>
        <v>0.000776203539823009</v>
      </c>
      <c r="N25" s="6">
        <f t="shared" si="1"/>
        <v>3.95752032</v>
      </c>
      <c r="O25" s="4" t="s">
        <v>23</v>
      </c>
    </row>
    <row r="26" s="1" customFormat="1" ht="24" spans="1:15">
      <c r="A26" s="3" t="s">
        <v>193</v>
      </c>
      <c r="B26" s="4" t="s">
        <v>125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126</v>
      </c>
      <c r="H26" s="4" t="s">
        <v>20</v>
      </c>
      <c r="I26" s="4">
        <v>4512</v>
      </c>
      <c r="J26" s="4" t="s">
        <v>21</v>
      </c>
      <c r="K26" s="4" t="s">
        <v>22</v>
      </c>
      <c r="L26" s="6">
        <f>VLOOKUP(B26:B373,[1]Sheet1!$B$3:$F$348,5,0)</f>
        <v>7.5</v>
      </c>
      <c r="M26" s="6">
        <f t="shared" si="0"/>
        <v>0.000895619469026549</v>
      </c>
      <c r="N26" s="6">
        <f t="shared" si="1"/>
        <v>4.5663696</v>
      </c>
      <c r="O26" s="4" t="s">
        <v>23</v>
      </c>
    </row>
    <row r="27" s="1" customFormat="1" ht="24" spans="1:15">
      <c r="A27" s="3" t="s">
        <v>193</v>
      </c>
      <c r="B27" s="4" t="s">
        <v>127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128</v>
      </c>
      <c r="H27" s="4" t="s">
        <v>20</v>
      </c>
      <c r="I27" s="4">
        <v>4512</v>
      </c>
      <c r="J27" s="4" t="s">
        <v>21</v>
      </c>
      <c r="K27" s="4" t="s">
        <v>22</v>
      </c>
      <c r="L27" s="6">
        <f>VLOOKUP(B27:B374,[1]Sheet1!$B$3:$F$348,5,0)</f>
        <v>6</v>
      </c>
      <c r="M27" s="6">
        <f t="shared" si="0"/>
        <v>0.000716495575221239</v>
      </c>
      <c r="N27" s="6">
        <f t="shared" si="1"/>
        <v>3.65309568</v>
      </c>
      <c r="O27" s="4" t="s">
        <v>23</v>
      </c>
    </row>
    <row r="28" s="1" customFormat="1" ht="24" spans="1:15">
      <c r="A28" s="3" t="s">
        <v>193</v>
      </c>
      <c r="B28" s="4" t="s">
        <v>129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130</v>
      </c>
      <c r="H28" s="4" t="s">
        <v>20</v>
      </c>
      <c r="I28" s="4">
        <v>4512</v>
      </c>
      <c r="J28" s="4" t="s">
        <v>21</v>
      </c>
      <c r="K28" s="4" t="s">
        <v>22</v>
      </c>
      <c r="L28" s="6">
        <f>VLOOKUP(B28:B375,[1]Sheet1!$B$3:$F$348,5,0)</f>
        <v>4</v>
      </c>
      <c r="M28" s="6">
        <f t="shared" si="0"/>
        <v>0.000477663716814159</v>
      </c>
      <c r="N28" s="6">
        <f t="shared" si="1"/>
        <v>2.43539712</v>
      </c>
      <c r="O28" s="4" t="s">
        <v>23</v>
      </c>
    </row>
    <row r="29" s="1" customFormat="1" ht="24" spans="1:15">
      <c r="A29" s="3" t="s">
        <v>193</v>
      </c>
      <c r="B29" s="4" t="s">
        <v>131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132</v>
      </c>
      <c r="H29" s="4" t="s">
        <v>20</v>
      </c>
      <c r="I29" s="4">
        <v>4512</v>
      </c>
      <c r="J29" s="4" t="s">
        <v>21</v>
      </c>
      <c r="K29" s="4" t="s">
        <v>22</v>
      </c>
      <c r="L29" s="6">
        <f>VLOOKUP(B29:B376,[1]Sheet1!$B$3:$F$348,5,0)</f>
        <v>6</v>
      </c>
      <c r="M29" s="6">
        <f t="shared" si="0"/>
        <v>0.000716495575221239</v>
      </c>
      <c r="N29" s="6">
        <f t="shared" si="1"/>
        <v>3.65309568</v>
      </c>
      <c r="O29" s="4" t="s">
        <v>23</v>
      </c>
    </row>
    <row r="30" s="1" customFormat="1" ht="24" spans="1:15">
      <c r="A30" s="3" t="s">
        <v>193</v>
      </c>
      <c r="B30" s="4" t="s">
        <v>133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134</v>
      </c>
      <c r="H30" s="4" t="s">
        <v>20</v>
      </c>
      <c r="I30" s="4">
        <v>4512</v>
      </c>
      <c r="J30" s="4" t="s">
        <v>21</v>
      </c>
      <c r="K30" s="4" t="s">
        <v>22</v>
      </c>
      <c r="L30" s="6">
        <f>VLOOKUP(B30:B377,[1]Sheet1!$B$3:$F$348,5,0)</f>
        <v>7.5</v>
      </c>
      <c r="M30" s="6">
        <f t="shared" si="0"/>
        <v>0.000895619469026549</v>
      </c>
      <c r="N30" s="6">
        <f t="shared" si="1"/>
        <v>4.5663696</v>
      </c>
      <c r="O30" s="4" t="s">
        <v>23</v>
      </c>
    </row>
    <row r="31" s="1" customFormat="1" ht="24" spans="1:15">
      <c r="A31" s="3" t="s">
        <v>193</v>
      </c>
      <c r="B31" s="4" t="s">
        <v>135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136</v>
      </c>
      <c r="H31" s="4" t="s">
        <v>20</v>
      </c>
      <c r="I31" s="4">
        <v>4512</v>
      </c>
      <c r="J31" s="4" t="s">
        <v>21</v>
      </c>
      <c r="K31" s="4" t="s">
        <v>22</v>
      </c>
      <c r="L31" s="6">
        <f>VLOOKUP(B31:B378,[1]Sheet1!$B$3:$F$348,5,0)</f>
        <v>7.6</v>
      </c>
      <c r="M31" s="6">
        <f t="shared" si="0"/>
        <v>0.000907561061946903</v>
      </c>
      <c r="N31" s="6">
        <f t="shared" si="1"/>
        <v>4.627254528</v>
      </c>
      <c r="O31" s="4" t="s">
        <v>23</v>
      </c>
    </row>
    <row r="32" s="1" customFormat="1" ht="24" spans="1:15">
      <c r="A32" s="3" t="s">
        <v>193</v>
      </c>
      <c r="B32" s="4" t="s">
        <v>137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138</v>
      </c>
      <c r="H32" s="4" t="s">
        <v>20</v>
      </c>
      <c r="I32" s="4">
        <v>4512</v>
      </c>
      <c r="J32" s="4" t="s">
        <v>21</v>
      </c>
      <c r="K32" s="4" t="s">
        <v>22</v>
      </c>
      <c r="L32" s="6">
        <f>VLOOKUP(B32:B379,[1]Sheet1!$B$3:$F$348,5,0)</f>
        <v>5.5</v>
      </c>
      <c r="M32" s="6">
        <f t="shared" si="0"/>
        <v>0.000656787610619469</v>
      </c>
      <c r="N32" s="6">
        <f t="shared" si="1"/>
        <v>3.34867104</v>
      </c>
      <c r="O32" s="4" t="s">
        <v>23</v>
      </c>
    </row>
    <row r="33" s="1" customFormat="1" ht="24" spans="1:15">
      <c r="A33" s="3" t="s">
        <v>193</v>
      </c>
      <c r="B33" s="4" t="s">
        <v>139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140</v>
      </c>
      <c r="H33" s="4" t="s">
        <v>20</v>
      </c>
      <c r="I33" s="4">
        <v>4512</v>
      </c>
      <c r="J33" s="4" t="s">
        <v>21</v>
      </c>
      <c r="K33" s="4" t="s">
        <v>22</v>
      </c>
      <c r="L33" s="6">
        <f>VLOOKUP(B33:B380,[1]Sheet1!$B$3:$F$348,5,0)</f>
        <v>3.3</v>
      </c>
      <c r="M33" s="6">
        <f t="shared" si="0"/>
        <v>0.000394072566371681</v>
      </c>
      <c r="N33" s="6">
        <f t="shared" si="1"/>
        <v>2.009202624</v>
      </c>
      <c r="O33" s="4" t="s">
        <v>23</v>
      </c>
    </row>
    <row r="34" s="1" customFormat="1" ht="24" spans="1:15">
      <c r="A34" s="3" t="s">
        <v>193</v>
      </c>
      <c r="B34" s="4" t="s">
        <v>141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142</v>
      </c>
      <c r="H34" s="4" t="s">
        <v>20</v>
      </c>
      <c r="I34" s="4">
        <v>4512</v>
      </c>
      <c r="J34" s="4" t="s">
        <v>21</v>
      </c>
      <c r="K34" s="4" t="s">
        <v>22</v>
      </c>
      <c r="L34" s="6">
        <f>VLOOKUP(B34:B381,[1]Sheet1!$B$3:$F$348,5,0)</f>
        <v>5.2</v>
      </c>
      <c r="M34" s="6">
        <f t="shared" si="0"/>
        <v>0.000620962831858407</v>
      </c>
      <c r="N34" s="6">
        <f t="shared" si="1"/>
        <v>3.166016256</v>
      </c>
      <c r="O34" s="4" t="s">
        <v>23</v>
      </c>
    </row>
    <row r="35" s="1" customFormat="1" ht="24" spans="1:15">
      <c r="A35" s="3" t="s">
        <v>193</v>
      </c>
      <c r="B35" s="4" t="s">
        <v>143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144</v>
      </c>
      <c r="H35" s="4" t="s">
        <v>34</v>
      </c>
      <c r="I35" s="4">
        <v>4512</v>
      </c>
      <c r="J35" s="4" t="s">
        <v>21</v>
      </c>
      <c r="K35" s="4" t="s">
        <v>22</v>
      </c>
      <c r="L35" s="6">
        <f>VLOOKUP(B35:B382,[1]Sheet1!$B$3:$F$348,5,0)</f>
        <v>16.5</v>
      </c>
      <c r="M35" s="6">
        <f t="shared" ref="M35:M66" si="2">L35*1.3494/1.13/10000</f>
        <v>0.00197036283185841</v>
      </c>
      <c r="N35" s="6">
        <f t="shared" ref="N35:N66" si="3">M35*I35*1.13</f>
        <v>10.04601312</v>
      </c>
      <c r="O35" s="4" t="s">
        <v>23</v>
      </c>
    </row>
    <row r="36" s="1" customFormat="1" ht="24" spans="1:15">
      <c r="A36" s="3" t="s">
        <v>193</v>
      </c>
      <c r="B36" s="4" t="s">
        <v>145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146</v>
      </c>
      <c r="H36" s="4" t="s">
        <v>37</v>
      </c>
      <c r="I36" s="4">
        <v>4512</v>
      </c>
      <c r="J36" s="4" t="s">
        <v>21</v>
      </c>
      <c r="K36" s="4" t="s">
        <v>22</v>
      </c>
      <c r="L36" s="6">
        <f>VLOOKUP(B36:B383,[1]Sheet1!$B$3:$F$348,5,0)</f>
        <v>6.8</v>
      </c>
      <c r="M36" s="6">
        <f t="shared" si="2"/>
        <v>0.000812028318584071</v>
      </c>
      <c r="N36" s="6">
        <f t="shared" si="3"/>
        <v>4.140175104</v>
      </c>
      <c r="O36" s="4" t="s">
        <v>23</v>
      </c>
    </row>
    <row r="37" s="1" customFormat="1" ht="24" spans="1:15">
      <c r="A37" s="3" t="s">
        <v>193</v>
      </c>
      <c r="B37" s="4" t="s">
        <v>147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148</v>
      </c>
      <c r="H37" s="4" t="s">
        <v>37</v>
      </c>
      <c r="I37" s="4">
        <v>4512</v>
      </c>
      <c r="J37" s="4" t="s">
        <v>21</v>
      </c>
      <c r="K37" s="4" t="s">
        <v>22</v>
      </c>
      <c r="L37" s="6">
        <f>VLOOKUP(B37:B384,[1]Sheet1!$B$3:$F$348,5,0)</f>
        <v>14</v>
      </c>
      <c r="M37" s="6">
        <f t="shared" si="2"/>
        <v>0.00167182300884956</v>
      </c>
      <c r="N37" s="6">
        <f t="shared" si="3"/>
        <v>8.52388992</v>
      </c>
      <c r="O37" s="4" t="s">
        <v>23</v>
      </c>
    </row>
    <row r="38" s="1" customFormat="1" ht="24" spans="1:15">
      <c r="A38" s="3" t="s">
        <v>193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4512</v>
      </c>
      <c r="J38" s="4" t="s">
        <v>21</v>
      </c>
      <c r="K38" s="4" t="s">
        <v>22</v>
      </c>
      <c r="L38" s="6">
        <f>VLOOKUP(B38:B385,[1]Sheet1!$B$3:$F$348,5,0)</f>
        <v>42</v>
      </c>
      <c r="M38" s="6">
        <f t="shared" si="2"/>
        <v>0.00501546902654867</v>
      </c>
      <c r="N38" s="6">
        <f t="shared" si="3"/>
        <v>25.57166976</v>
      </c>
      <c r="O38" s="4" t="s">
        <v>23</v>
      </c>
    </row>
    <row r="39" s="1" customFormat="1" ht="24" spans="1:15">
      <c r="A39" s="3" t="s">
        <v>193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4512</v>
      </c>
      <c r="J39" s="4" t="s">
        <v>21</v>
      </c>
      <c r="K39" s="4" t="s">
        <v>22</v>
      </c>
      <c r="L39" s="6">
        <f>VLOOKUP(B39:B386,[1]Sheet1!$B$3:$F$348,5,0)</f>
        <v>13.5</v>
      </c>
      <c r="M39" s="6">
        <f t="shared" si="2"/>
        <v>0.00161211504424779</v>
      </c>
      <c r="N39" s="6">
        <f t="shared" si="3"/>
        <v>8.21946528</v>
      </c>
      <c r="O39" s="4" t="s">
        <v>23</v>
      </c>
    </row>
    <row r="40" s="1" customFormat="1" ht="24" spans="1:15">
      <c r="A40" s="3" t="s">
        <v>193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4512</v>
      </c>
      <c r="J40" s="4" t="s">
        <v>21</v>
      </c>
      <c r="K40" s="4" t="s">
        <v>22</v>
      </c>
      <c r="L40" s="6">
        <f>VLOOKUP(B40:B387,[1]Sheet1!$B$3:$F$348,5,0)</f>
        <v>19</v>
      </c>
      <c r="M40" s="6">
        <f t="shared" si="2"/>
        <v>0.00226890265486726</v>
      </c>
      <c r="N40" s="6">
        <f t="shared" si="3"/>
        <v>11.56813632</v>
      </c>
      <c r="O40" s="4" t="s">
        <v>23</v>
      </c>
    </row>
    <row r="41" s="1" customFormat="1" ht="24" spans="1:15">
      <c r="A41" s="3" t="s">
        <v>193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4512</v>
      </c>
      <c r="J41" s="4" t="s">
        <v>21</v>
      </c>
      <c r="K41" s="4" t="s">
        <v>22</v>
      </c>
      <c r="L41" s="6">
        <f>VLOOKUP(B41:B388,[1]Sheet1!$B$3:$F$348,5,0)</f>
        <v>4.4</v>
      </c>
      <c r="M41" s="6">
        <f t="shared" si="2"/>
        <v>0.000525430088495575</v>
      </c>
      <c r="N41" s="6">
        <f t="shared" si="3"/>
        <v>2.678936832</v>
      </c>
      <c r="O41" s="4" t="s">
        <v>23</v>
      </c>
    </row>
    <row r="42" s="1" customFormat="1" ht="24" spans="1:15">
      <c r="A42" s="3" t="s">
        <v>193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4512</v>
      </c>
      <c r="J42" s="4" t="s">
        <v>21</v>
      </c>
      <c r="K42" s="4" t="s">
        <v>22</v>
      </c>
      <c r="L42" s="6">
        <f>VLOOKUP(B42:B389,[1]Sheet1!$B$3:$F$348,5,0)</f>
        <v>32</v>
      </c>
      <c r="M42" s="6">
        <f t="shared" si="2"/>
        <v>0.00382130973451327</v>
      </c>
      <c r="N42" s="6">
        <f t="shared" si="3"/>
        <v>19.48317696</v>
      </c>
      <c r="O42" s="4" t="s">
        <v>23</v>
      </c>
    </row>
    <row r="43" s="1" customFormat="1" ht="24" spans="1:15">
      <c r="A43" s="3" t="s">
        <v>193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4512</v>
      </c>
      <c r="J43" s="4" t="s">
        <v>21</v>
      </c>
      <c r="K43" s="4" t="s">
        <v>22</v>
      </c>
      <c r="L43" s="6">
        <f>VLOOKUP(B43:B390,[1]Sheet1!$B$3:$F$348,5,0)</f>
        <v>1.8</v>
      </c>
      <c r="M43" s="6">
        <f t="shared" si="2"/>
        <v>0.000214948672566372</v>
      </c>
      <c r="N43" s="6">
        <f t="shared" si="3"/>
        <v>1.095928704</v>
      </c>
      <c r="O43" s="4" t="s">
        <v>23</v>
      </c>
    </row>
    <row r="44" s="1" customFormat="1" ht="24" spans="1:15">
      <c r="A44" s="3" t="s">
        <v>193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4512</v>
      </c>
      <c r="J44" s="4" t="s">
        <v>21</v>
      </c>
      <c r="K44" s="4" t="s">
        <v>22</v>
      </c>
      <c r="L44" s="6">
        <f>VLOOKUP(B44:B391,[1]Sheet1!$B$3:$F$348,5,0)</f>
        <v>2.8</v>
      </c>
      <c r="M44" s="6">
        <f t="shared" si="2"/>
        <v>0.000334364601769911</v>
      </c>
      <c r="N44" s="6">
        <f t="shared" si="3"/>
        <v>1.704777984</v>
      </c>
      <c r="O44" s="4" t="s">
        <v>23</v>
      </c>
    </row>
    <row r="45" s="1" customFormat="1" ht="24" spans="1:15">
      <c r="A45" s="3" t="s">
        <v>193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4512</v>
      </c>
      <c r="J45" s="4" t="s">
        <v>21</v>
      </c>
      <c r="K45" s="4" t="s">
        <v>22</v>
      </c>
      <c r="L45" s="6">
        <f>VLOOKUP(B45:B392,[1]Sheet1!$B$3:$F$348,5,0)</f>
        <v>22</v>
      </c>
      <c r="M45" s="6">
        <f t="shared" si="2"/>
        <v>0.00262715044247788</v>
      </c>
      <c r="N45" s="6">
        <f t="shared" si="3"/>
        <v>13.39468416</v>
      </c>
      <c r="O45" s="4" t="s">
        <v>23</v>
      </c>
    </row>
    <row r="46" s="1" customFormat="1" ht="24" spans="1:15">
      <c r="A46" s="3" t="s">
        <v>193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4512</v>
      </c>
      <c r="J46" s="4" t="s">
        <v>21</v>
      </c>
      <c r="K46" s="4" t="s">
        <v>22</v>
      </c>
      <c r="L46" s="6">
        <f>VLOOKUP(B46:B393,[1]Sheet1!$B$3:$F$348,5,0)</f>
        <v>20</v>
      </c>
      <c r="M46" s="6">
        <f t="shared" si="2"/>
        <v>0.0023883185840708</v>
      </c>
      <c r="N46" s="6">
        <f t="shared" si="3"/>
        <v>12.1769856</v>
      </c>
      <c r="O46" s="4" t="s">
        <v>23</v>
      </c>
    </row>
    <row r="47" s="1" customFormat="1" ht="24" spans="1:15">
      <c r="A47" s="3" t="s">
        <v>193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4512</v>
      </c>
      <c r="J47" s="4" t="s">
        <v>21</v>
      </c>
      <c r="K47" s="4" t="s">
        <v>22</v>
      </c>
      <c r="L47" s="6">
        <f>VLOOKUP(B47:B394,[1]Sheet1!$B$3:$F$348,5,0)</f>
        <v>23</v>
      </c>
      <c r="M47" s="6">
        <f t="shared" si="2"/>
        <v>0.00274656637168142</v>
      </c>
      <c r="N47" s="6">
        <f t="shared" si="3"/>
        <v>14.00353344</v>
      </c>
      <c r="O47" s="4" t="s">
        <v>23</v>
      </c>
    </row>
    <row r="48" s="1" customFormat="1" ht="24" spans="1:15">
      <c r="A48" s="3" t="s">
        <v>193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4512</v>
      </c>
      <c r="J48" s="4" t="s">
        <v>21</v>
      </c>
      <c r="K48" s="4" t="s">
        <v>22</v>
      </c>
      <c r="L48" s="6">
        <f>VLOOKUP(B48:B395,[1]Sheet1!$B$3:$F$348,5,0)</f>
        <v>20</v>
      </c>
      <c r="M48" s="6">
        <f t="shared" si="2"/>
        <v>0.0023883185840708</v>
      </c>
      <c r="N48" s="6">
        <f t="shared" si="3"/>
        <v>12.1769856</v>
      </c>
      <c r="O48" s="4" t="s">
        <v>23</v>
      </c>
    </row>
    <row r="49" s="1" customFormat="1" ht="24" spans="1:15">
      <c r="A49" s="3" t="s">
        <v>193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4512</v>
      </c>
      <c r="J49" s="4" t="s">
        <v>21</v>
      </c>
      <c r="K49" s="4" t="s">
        <v>22</v>
      </c>
      <c r="L49" s="6">
        <f>VLOOKUP(B49:B396,[1]Sheet1!$B$3:$F$348,5,0)</f>
        <v>23</v>
      </c>
      <c r="M49" s="6">
        <f t="shared" si="2"/>
        <v>0.00274656637168142</v>
      </c>
      <c r="N49" s="6">
        <f t="shared" si="3"/>
        <v>14.00353344</v>
      </c>
      <c r="O49" s="4" t="s">
        <v>23</v>
      </c>
    </row>
    <row r="50" s="1" customFormat="1" ht="24" spans="1:15">
      <c r="A50" s="3" t="s">
        <v>193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4512</v>
      </c>
      <c r="J50" s="4" t="s">
        <v>21</v>
      </c>
      <c r="K50" s="4" t="s">
        <v>22</v>
      </c>
      <c r="L50" s="6">
        <f>VLOOKUP(B50:B397,[1]Sheet1!$B$3:$F$348,5,0)</f>
        <v>31</v>
      </c>
      <c r="M50" s="6">
        <f t="shared" si="2"/>
        <v>0.00370189380530973</v>
      </c>
      <c r="N50" s="6">
        <f t="shared" si="3"/>
        <v>18.87432768</v>
      </c>
      <c r="O50" s="4" t="s">
        <v>23</v>
      </c>
    </row>
    <row r="51" s="1" customFormat="1" ht="24" spans="1:15">
      <c r="A51" s="3" t="s">
        <v>193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4512</v>
      </c>
      <c r="J51" s="4" t="s">
        <v>21</v>
      </c>
      <c r="K51" s="4" t="s">
        <v>22</v>
      </c>
      <c r="L51" s="6">
        <f>VLOOKUP(B51:B398,[1]Sheet1!$B$3:$F$348,5,0)</f>
        <v>20</v>
      </c>
      <c r="M51" s="6">
        <f t="shared" si="2"/>
        <v>0.0023883185840708</v>
      </c>
      <c r="N51" s="6">
        <f t="shared" si="3"/>
        <v>12.1769856</v>
      </c>
      <c r="O51" s="4" t="s">
        <v>23</v>
      </c>
    </row>
    <row r="52" s="1" customFormat="1" ht="24" spans="1:15">
      <c r="A52" s="3" t="s">
        <v>193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4512</v>
      </c>
      <c r="J52" s="4" t="s">
        <v>21</v>
      </c>
      <c r="K52" s="4" t="s">
        <v>22</v>
      </c>
      <c r="L52" s="6">
        <f>VLOOKUP(B52:B399,[1]Sheet1!$B$3:$F$348,5,0)</f>
        <v>12</v>
      </c>
      <c r="M52" s="6">
        <f t="shared" si="2"/>
        <v>0.00143299115044248</v>
      </c>
      <c r="N52" s="6">
        <f t="shared" si="3"/>
        <v>7.30619136</v>
      </c>
      <c r="O52" s="4" t="s">
        <v>23</v>
      </c>
    </row>
    <row r="53" s="1" customFormat="1" ht="24" spans="1:15">
      <c r="A53" s="3" t="s">
        <v>193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4512</v>
      </c>
      <c r="J53" s="4" t="s">
        <v>21</v>
      </c>
      <c r="K53" s="4" t="s">
        <v>22</v>
      </c>
      <c r="L53" s="6">
        <f>VLOOKUP(B53:B400,[1]Sheet1!$B$3:$F$348,5,0)</f>
        <v>8.6</v>
      </c>
      <c r="M53" s="6">
        <f t="shared" si="2"/>
        <v>0.00102697699115044</v>
      </c>
      <c r="N53" s="6">
        <f t="shared" si="3"/>
        <v>5.236103808</v>
      </c>
      <c r="O53" s="4" t="s">
        <v>23</v>
      </c>
    </row>
    <row r="54" s="1" customFormat="1" ht="24" spans="1:15">
      <c r="A54" s="3" t="s">
        <v>193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4512</v>
      </c>
      <c r="J54" s="4" t="s">
        <v>21</v>
      </c>
      <c r="K54" s="4" t="s">
        <v>22</v>
      </c>
      <c r="L54" s="6">
        <f>VLOOKUP(B54:B401,[1]Sheet1!$B$3:$F$348,5,0)</f>
        <v>3.1</v>
      </c>
      <c r="M54" s="6">
        <f t="shared" si="2"/>
        <v>0.000370189380530973</v>
      </c>
      <c r="N54" s="6">
        <f t="shared" si="3"/>
        <v>1.887432768</v>
      </c>
      <c r="O54" s="4" t="s">
        <v>23</v>
      </c>
    </row>
    <row r="55" s="1" customFormat="1" ht="24" spans="1:15">
      <c r="A55" s="3" t="s">
        <v>193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4512</v>
      </c>
      <c r="J55" s="4" t="s">
        <v>21</v>
      </c>
      <c r="K55" s="4" t="s">
        <v>22</v>
      </c>
      <c r="L55" s="6">
        <f>VLOOKUP(B55:B402,[1]Sheet1!$B$3:$F$348,5,0)</f>
        <v>9.5</v>
      </c>
      <c r="M55" s="6">
        <f t="shared" si="2"/>
        <v>0.00113445132743363</v>
      </c>
      <c r="N55" s="6">
        <f t="shared" si="3"/>
        <v>5.78406816</v>
      </c>
      <c r="O55" s="4" t="s">
        <v>23</v>
      </c>
    </row>
    <row r="56" s="1" customFormat="1" ht="24" spans="1:15">
      <c r="A56" s="3" t="s">
        <v>193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4512</v>
      </c>
      <c r="J56" s="4" t="s">
        <v>21</v>
      </c>
      <c r="K56" s="4" t="s">
        <v>22</v>
      </c>
      <c r="L56" s="6">
        <f>VLOOKUP(B56:B403,[1]Sheet1!$B$3:$F$348,5,0)</f>
        <v>5.8</v>
      </c>
      <c r="M56" s="6">
        <f t="shared" si="2"/>
        <v>0.000692612389380531</v>
      </c>
      <c r="N56" s="6">
        <f t="shared" si="3"/>
        <v>3.531325824</v>
      </c>
      <c r="O56" s="4" t="s">
        <v>23</v>
      </c>
    </row>
    <row r="57" s="1" customFormat="1" ht="24" spans="1:15">
      <c r="A57" s="3" t="s">
        <v>193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4512</v>
      </c>
      <c r="J57" s="4" t="s">
        <v>21</v>
      </c>
      <c r="K57" s="4" t="s">
        <v>22</v>
      </c>
      <c r="L57" s="6">
        <f>VLOOKUP(B57:B404,[1]Sheet1!$B$3:$F$348,5,0)</f>
        <v>8.6</v>
      </c>
      <c r="M57" s="6">
        <f t="shared" si="2"/>
        <v>0.00102697699115044</v>
      </c>
      <c r="N57" s="6">
        <f t="shared" si="3"/>
        <v>5.236103808</v>
      </c>
      <c r="O57" s="4" t="s">
        <v>23</v>
      </c>
    </row>
    <row r="58" s="1" customFormat="1" ht="24" spans="1:15">
      <c r="A58" s="3" t="s">
        <v>193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4512</v>
      </c>
      <c r="J58" s="4" t="s">
        <v>21</v>
      </c>
      <c r="K58" s="4" t="s">
        <v>22</v>
      </c>
      <c r="L58" s="6">
        <f>VLOOKUP(B58:B405,[1]Sheet1!$B$3:$F$348,5,0)</f>
        <v>5.8</v>
      </c>
      <c r="M58" s="6">
        <f t="shared" si="2"/>
        <v>0.000692612389380531</v>
      </c>
      <c r="N58" s="6">
        <f t="shared" si="3"/>
        <v>3.531325824</v>
      </c>
      <c r="O58" s="4" t="s">
        <v>23</v>
      </c>
    </row>
    <row r="59" s="1" customFormat="1" ht="24" spans="1:15">
      <c r="A59" s="3" t="s">
        <v>193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4512</v>
      </c>
      <c r="J59" s="4" t="s">
        <v>21</v>
      </c>
      <c r="K59" s="4" t="s">
        <v>22</v>
      </c>
      <c r="L59" s="6">
        <f>VLOOKUP(B59:B406,[1]Sheet1!$B$3:$F$348,5,0)</f>
        <v>4.2</v>
      </c>
      <c r="M59" s="6">
        <f t="shared" si="2"/>
        <v>0.000501546902654867</v>
      </c>
      <c r="N59" s="6">
        <f t="shared" si="3"/>
        <v>2.557166976</v>
      </c>
      <c r="O59" s="4" t="s">
        <v>23</v>
      </c>
    </row>
    <row r="60" s="1" customFormat="1" ht="24" spans="1:15">
      <c r="A60" s="3" t="s">
        <v>193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4512</v>
      </c>
      <c r="J60" s="4" t="s">
        <v>21</v>
      </c>
      <c r="K60" s="4" t="s">
        <v>22</v>
      </c>
      <c r="L60" s="6">
        <f>VLOOKUP(B60:B407,[1]Sheet1!$B$3:$F$348,5,0)</f>
        <v>5.6</v>
      </c>
      <c r="M60" s="6">
        <f t="shared" si="2"/>
        <v>0.000668729203539823</v>
      </c>
      <c r="N60" s="6">
        <f t="shared" si="3"/>
        <v>3.409555968</v>
      </c>
      <c r="O60" s="4" t="s">
        <v>23</v>
      </c>
    </row>
    <row r="61" s="1" customFormat="1" ht="24" spans="1:15">
      <c r="A61" s="3" t="s">
        <v>193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4512</v>
      </c>
      <c r="J61" s="4" t="s">
        <v>21</v>
      </c>
      <c r="K61" s="4" t="s">
        <v>22</v>
      </c>
      <c r="L61" s="6">
        <f>VLOOKUP(B61:B408,[1]Sheet1!$B$3:$F$348,5,0)</f>
        <v>4.6</v>
      </c>
      <c r="M61" s="6">
        <f t="shared" si="2"/>
        <v>0.000549313274336283</v>
      </c>
      <c r="N61" s="6">
        <f t="shared" si="3"/>
        <v>2.800706688</v>
      </c>
      <c r="O61" s="4" t="s">
        <v>23</v>
      </c>
    </row>
    <row r="62" s="1" customFormat="1" ht="24" spans="1:15">
      <c r="A62" s="3" t="s">
        <v>193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4512</v>
      </c>
      <c r="J62" s="4" t="s">
        <v>21</v>
      </c>
      <c r="K62" s="4" t="s">
        <v>22</v>
      </c>
      <c r="L62" s="6">
        <f>VLOOKUP(B62:B409,[1]Sheet1!$B$3:$F$348,5,0)</f>
        <v>25</v>
      </c>
      <c r="M62" s="6">
        <f t="shared" si="2"/>
        <v>0.0029853982300885</v>
      </c>
      <c r="N62" s="6">
        <f t="shared" si="3"/>
        <v>15.221232</v>
      </c>
      <c r="O62" s="4" t="s">
        <v>23</v>
      </c>
    </row>
    <row r="63" s="1" customFormat="1" ht="24" spans="1:15">
      <c r="A63" s="3" t="s">
        <v>193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4512</v>
      </c>
      <c r="J63" s="4" t="s">
        <v>21</v>
      </c>
      <c r="K63" s="4" t="s">
        <v>22</v>
      </c>
      <c r="L63" s="6">
        <f>VLOOKUP(B63:B410,[1]Sheet1!$B$3:$F$348,5,0)</f>
        <v>19</v>
      </c>
      <c r="M63" s="6">
        <f t="shared" si="2"/>
        <v>0.00226890265486726</v>
      </c>
      <c r="N63" s="6">
        <f t="shared" si="3"/>
        <v>11.56813632</v>
      </c>
      <c r="O63" s="4" t="s">
        <v>23</v>
      </c>
    </row>
    <row r="64" s="1" customFormat="1" ht="24" spans="1:15">
      <c r="A64" s="3" t="s">
        <v>193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4512</v>
      </c>
      <c r="J64" s="4" t="s">
        <v>21</v>
      </c>
      <c r="K64" s="4" t="s">
        <v>22</v>
      </c>
      <c r="L64" s="6">
        <f>VLOOKUP(B64:B411,[1]Sheet1!$B$3:$F$348,5,0)</f>
        <v>7.5</v>
      </c>
      <c r="M64" s="6">
        <f t="shared" si="2"/>
        <v>0.000895619469026549</v>
      </c>
      <c r="N64" s="6">
        <f t="shared" si="3"/>
        <v>4.5663696</v>
      </c>
      <c r="O64" s="4" t="s">
        <v>23</v>
      </c>
    </row>
    <row r="65" s="1" customFormat="1" ht="24" spans="1:15">
      <c r="A65" s="3" t="s">
        <v>193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4512</v>
      </c>
      <c r="J65" s="4" t="s">
        <v>21</v>
      </c>
      <c r="K65" s="4" t="s">
        <v>22</v>
      </c>
      <c r="L65" s="6">
        <f>VLOOKUP(B65:B412,[1]Sheet1!$B$3:$F$348,5,0)</f>
        <v>8.5</v>
      </c>
      <c r="M65" s="6">
        <f t="shared" si="2"/>
        <v>0.00101503539823009</v>
      </c>
      <c r="N65" s="6">
        <f t="shared" si="3"/>
        <v>5.17521888</v>
      </c>
      <c r="O65" s="4" t="s">
        <v>23</v>
      </c>
    </row>
    <row r="66" s="1" customFormat="1" ht="24" spans="1:15">
      <c r="A66" s="3" t="s">
        <v>193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4512</v>
      </c>
      <c r="J66" s="4" t="s">
        <v>21</v>
      </c>
      <c r="K66" s="4" t="s">
        <v>22</v>
      </c>
      <c r="L66" s="6">
        <f>VLOOKUP(B66:B413,[1]Sheet1!$B$3:$F$348,5,0)</f>
        <v>16</v>
      </c>
      <c r="M66" s="6">
        <f t="shared" si="2"/>
        <v>0.00191065486725664</v>
      </c>
      <c r="N66" s="6">
        <f t="shared" si="3"/>
        <v>9.74158848</v>
      </c>
      <c r="O66" s="4" t="s">
        <v>23</v>
      </c>
    </row>
    <row r="67" s="1" customFormat="1" ht="24" spans="1:15">
      <c r="A67" s="3" t="s">
        <v>193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4512</v>
      </c>
      <c r="J67" s="4" t="s">
        <v>21</v>
      </c>
      <c r="K67" s="4" t="s">
        <v>22</v>
      </c>
      <c r="L67" s="6">
        <f>VLOOKUP(B67:B414,[1]Sheet1!$B$3:$F$348,5,0)</f>
        <v>16</v>
      </c>
      <c r="M67" s="6">
        <f t="shared" ref="M67:M89" si="4">L67*1.3494/1.13/10000</f>
        <v>0.00191065486725664</v>
      </c>
      <c r="N67" s="6">
        <f t="shared" ref="N67:N89" si="5">M67*I67*1.13</f>
        <v>9.74158848</v>
      </c>
      <c r="O67" s="4" t="s">
        <v>23</v>
      </c>
    </row>
    <row r="68" s="1" customFormat="1" ht="24" spans="1:15">
      <c r="A68" s="3" t="s">
        <v>193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4512</v>
      </c>
      <c r="J68" s="4" t="s">
        <v>21</v>
      </c>
      <c r="K68" s="4" t="s">
        <v>22</v>
      </c>
      <c r="L68" s="6">
        <f>VLOOKUP(B68:B415,[1]Sheet1!$B$3:$F$348,5,0)</f>
        <v>16</v>
      </c>
      <c r="M68" s="6">
        <f t="shared" si="4"/>
        <v>0.00191065486725664</v>
      </c>
      <c r="N68" s="6">
        <f t="shared" si="5"/>
        <v>9.74158848</v>
      </c>
      <c r="O68" s="4" t="s">
        <v>23</v>
      </c>
    </row>
    <row r="69" s="1" customFormat="1" ht="24" spans="1:15">
      <c r="A69" s="3" t="s">
        <v>193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4512</v>
      </c>
      <c r="J69" s="4" t="s">
        <v>21</v>
      </c>
      <c r="K69" s="4" t="s">
        <v>22</v>
      </c>
      <c r="L69" s="6">
        <f>VLOOKUP(B69:B416,[1]Sheet1!$B$3:$F$348,5,0)</f>
        <v>27</v>
      </c>
      <c r="M69" s="6">
        <f t="shared" si="4"/>
        <v>0.00322423008849558</v>
      </c>
      <c r="N69" s="6">
        <f t="shared" si="5"/>
        <v>16.43893056</v>
      </c>
      <c r="O69" s="4" t="s">
        <v>23</v>
      </c>
    </row>
    <row r="70" s="1" customFormat="1" ht="24" spans="1:15">
      <c r="A70" s="3" t="s">
        <v>193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4512</v>
      </c>
      <c r="J70" s="4" t="s">
        <v>21</v>
      </c>
      <c r="K70" s="4" t="s">
        <v>22</v>
      </c>
      <c r="L70" s="6">
        <f>VLOOKUP(B70:B417,[1]Sheet1!$B$3:$F$348,5,0)</f>
        <v>28</v>
      </c>
      <c r="M70" s="6">
        <f t="shared" si="4"/>
        <v>0.00334364601769912</v>
      </c>
      <c r="N70" s="6">
        <f t="shared" si="5"/>
        <v>17.04777984</v>
      </c>
      <c r="O70" s="4" t="s">
        <v>23</v>
      </c>
    </row>
    <row r="71" s="1" customFormat="1" ht="24" spans="1:15">
      <c r="A71" s="3" t="s">
        <v>193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4512</v>
      </c>
      <c r="J71" s="4" t="s">
        <v>21</v>
      </c>
      <c r="K71" s="4" t="s">
        <v>22</v>
      </c>
      <c r="L71" s="6">
        <f>VLOOKUP(B71:B418,[1]Sheet1!$B$3:$F$348,5,0)</f>
        <v>46</v>
      </c>
      <c r="M71" s="6">
        <f t="shared" si="4"/>
        <v>0.00549313274336283</v>
      </c>
      <c r="N71" s="6">
        <f t="shared" si="5"/>
        <v>28.00706688</v>
      </c>
      <c r="O71" s="4" t="s">
        <v>23</v>
      </c>
    </row>
    <row r="72" s="1" customFormat="1" ht="24" spans="1:15">
      <c r="A72" s="3" t="s">
        <v>193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4512</v>
      </c>
      <c r="J72" s="4" t="s">
        <v>21</v>
      </c>
      <c r="K72" s="4" t="s">
        <v>22</v>
      </c>
      <c r="L72" s="6">
        <f>VLOOKUP(B72:B419,[1]Sheet1!$B$3:$F$348,5,0)</f>
        <v>14</v>
      </c>
      <c r="M72" s="6">
        <f t="shared" si="4"/>
        <v>0.00167182300884956</v>
      </c>
      <c r="N72" s="6">
        <f t="shared" si="5"/>
        <v>8.52388992</v>
      </c>
      <c r="O72" s="4" t="s">
        <v>23</v>
      </c>
    </row>
    <row r="73" s="1" customFormat="1" ht="24" spans="1:15">
      <c r="A73" s="3" t="s">
        <v>193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4512</v>
      </c>
      <c r="J73" s="4" t="s">
        <v>21</v>
      </c>
      <c r="K73" s="4" t="s">
        <v>22</v>
      </c>
      <c r="L73" s="6">
        <f>VLOOKUP(B73:B420,[1]Sheet1!$B$3:$F$348,5,0)</f>
        <v>8.5</v>
      </c>
      <c r="M73" s="6">
        <f t="shared" si="4"/>
        <v>0.00101503539823009</v>
      </c>
      <c r="N73" s="6">
        <f t="shared" si="5"/>
        <v>5.17521888</v>
      </c>
      <c r="O73" s="4" t="s">
        <v>23</v>
      </c>
    </row>
    <row r="74" s="1" customFormat="1" ht="24" spans="1:15">
      <c r="A74" s="3" t="s">
        <v>193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4512</v>
      </c>
      <c r="J74" s="4" t="s">
        <v>21</v>
      </c>
      <c r="K74" s="4" t="s">
        <v>22</v>
      </c>
      <c r="L74" s="6">
        <f>VLOOKUP(B74:B421,[1]Sheet1!$B$3:$F$348,5,0)</f>
        <v>8.5</v>
      </c>
      <c r="M74" s="6">
        <f t="shared" si="4"/>
        <v>0.00101503539823009</v>
      </c>
      <c r="N74" s="6">
        <f t="shared" si="5"/>
        <v>5.17521888</v>
      </c>
      <c r="O74" s="4" t="s">
        <v>23</v>
      </c>
    </row>
    <row r="75" s="1" customFormat="1" ht="24" spans="1:15">
      <c r="A75" s="3" t="s">
        <v>193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4512</v>
      </c>
      <c r="J75" s="4" t="s">
        <v>21</v>
      </c>
      <c r="K75" s="4" t="s">
        <v>22</v>
      </c>
      <c r="L75" s="6">
        <f>VLOOKUP(B75:B422,[1]Sheet1!$B$3:$F$348,5,0)</f>
        <v>12</v>
      </c>
      <c r="M75" s="6">
        <f t="shared" si="4"/>
        <v>0.00143299115044248</v>
      </c>
      <c r="N75" s="6">
        <f t="shared" si="5"/>
        <v>7.30619136</v>
      </c>
      <c r="O75" s="4" t="s">
        <v>23</v>
      </c>
    </row>
    <row r="76" s="1" customFormat="1" ht="24" spans="1:15">
      <c r="A76" s="3" t="s">
        <v>193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4512</v>
      </c>
      <c r="J76" s="4" t="s">
        <v>21</v>
      </c>
      <c r="K76" s="4" t="s">
        <v>22</v>
      </c>
      <c r="L76" s="6">
        <f>VLOOKUP(B76:B423,[1]Sheet1!$B$3:$F$348,5,0)</f>
        <v>15</v>
      </c>
      <c r="M76" s="6">
        <f t="shared" si="4"/>
        <v>0.0017912389380531</v>
      </c>
      <c r="N76" s="6">
        <f t="shared" si="5"/>
        <v>9.1327392</v>
      </c>
      <c r="O76" s="4" t="s">
        <v>23</v>
      </c>
    </row>
    <row r="77" s="1" customFormat="1" ht="24" spans="1:15">
      <c r="A77" s="3" t="s">
        <v>193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4512</v>
      </c>
      <c r="J77" s="4" t="s">
        <v>21</v>
      </c>
      <c r="K77" s="4" t="s">
        <v>22</v>
      </c>
      <c r="L77" s="6">
        <f>VLOOKUP(B77:B424,[1]Sheet1!$B$3:$F$348,5,0)</f>
        <v>20</v>
      </c>
      <c r="M77" s="6">
        <f t="shared" si="4"/>
        <v>0.0023883185840708</v>
      </c>
      <c r="N77" s="6">
        <f t="shared" si="5"/>
        <v>12.1769856</v>
      </c>
      <c r="O77" s="4" t="s">
        <v>23</v>
      </c>
    </row>
    <row r="78" s="1" customFormat="1" ht="24" spans="1:15">
      <c r="A78" s="3" t="s">
        <v>193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4512</v>
      </c>
      <c r="J78" s="4" t="s">
        <v>21</v>
      </c>
      <c r="K78" s="4" t="s">
        <v>22</v>
      </c>
      <c r="L78" s="6">
        <f>VLOOKUP(B78:B425,[1]Sheet1!$B$3:$F$348,5,0)</f>
        <v>27</v>
      </c>
      <c r="M78" s="6">
        <f t="shared" si="4"/>
        <v>0.00322423008849558</v>
      </c>
      <c r="N78" s="6">
        <f t="shared" si="5"/>
        <v>16.43893056</v>
      </c>
      <c r="O78" s="4" t="s">
        <v>23</v>
      </c>
    </row>
    <row r="79" s="1" customFormat="1" ht="24" spans="1:15">
      <c r="A79" s="3" t="s">
        <v>193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4512</v>
      </c>
      <c r="J79" s="4" t="s">
        <v>21</v>
      </c>
      <c r="K79" s="4" t="s">
        <v>22</v>
      </c>
      <c r="L79" s="6">
        <f>VLOOKUP(B79:B426,[1]Sheet1!$B$3:$F$348,5,0)</f>
        <v>9</v>
      </c>
      <c r="M79" s="6">
        <f t="shared" si="4"/>
        <v>0.00107474336283186</v>
      </c>
      <c r="N79" s="6">
        <f t="shared" si="5"/>
        <v>5.47964352</v>
      </c>
      <c r="O79" s="4" t="s">
        <v>23</v>
      </c>
    </row>
    <row r="80" s="1" customFormat="1" ht="24" spans="1:15">
      <c r="A80" s="3" t="s">
        <v>193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4512</v>
      </c>
      <c r="J80" s="4" t="s">
        <v>21</v>
      </c>
      <c r="K80" s="4" t="s">
        <v>22</v>
      </c>
      <c r="L80" s="6">
        <f>VLOOKUP(B80:B427,[1]Sheet1!$B$3:$F$348,5,0)</f>
        <v>7</v>
      </c>
      <c r="M80" s="6">
        <f t="shared" si="4"/>
        <v>0.000835911504424779</v>
      </c>
      <c r="N80" s="6">
        <f t="shared" si="5"/>
        <v>4.26194496</v>
      </c>
      <c r="O80" s="4" t="s">
        <v>23</v>
      </c>
    </row>
    <row r="81" s="1" customFormat="1" ht="24" spans="1:15">
      <c r="A81" s="3" t="s">
        <v>193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4512</v>
      </c>
      <c r="J81" s="4" t="s">
        <v>21</v>
      </c>
      <c r="K81" s="4" t="s">
        <v>22</v>
      </c>
      <c r="L81" s="6">
        <f>VLOOKUP(B81:B428,[1]Sheet1!$B$3:$F$348,5,0)</f>
        <v>15</v>
      </c>
      <c r="M81" s="6">
        <f t="shared" si="4"/>
        <v>0.0017912389380531</v>
      </c>
      <c r="N81" s="6">
        <f t="shared" si="5"/>
        <v>9.1327392</v>
      </c>
      <c r="O81" s="4" t="s">
        <v>23</v>
      </c>
    </row>
    <row r="82" s="1" customFormat="1" ht="24" spans="1:15">
      <c r="A82" s="3" t="s">
        <v>193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4512</v>
      </c>
      <c r="J82" s="4" t="s">
        <v>21</v>
      </c>
      <c r="K82" s="4" t="s">
        <v>22</v>
      </c>
      <c r="L82" s="6">
        <f>VLOOKUP(B82:B429,[1]Sheet1!$B$3:$F$348,5,0)</f>
        <v>16</v>
      </c>
      <c r="M82" s="6">
        <f t="shared" si="4"/>
        <v>0.00191065486725664</v>
      </c>
      <c r="N82" s="6">
        <f t="shared" si="5"/>
        <v>9.74158848</v>
      </c>
      <c r="O82" s="4" t="s">
        <v>23</v>
      </c>
    </row>
    <row r="83" s="1" customFormat="1" ht="24" spans="1:15">
      <c r="A83" s="3" t="s">
        <v>193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4512</v>
      </c>
      <c r="J83" s="4" t="s">
        <v>21</v>
      </c>
      <c r="K83" s="4" t="s">
        <v>22</v>
      </c>
      <c r="L83" s="6">
        <f>VLOOKUP(B83:B430,[1]Sheet1!$B$3:$F$348,5,0)</f>
        <v>6</v>
      </c>
      <c r="M83" s="6">
        <f t="shared" si="4"/>
        <v>0.000716495575221239</v>
      </c>
      <c r="N83" s="6">
        <f t="shared" si="5"/>
        <v>3.65309568</v>
      </c>
      <c r="O83" s="4" t="s">
        <v>23</v>
      </c>
    </row>
    <row r="84" s="1" customFormat="1" ht="24" spans="1:15">
      <c r="A84" s="3" t="s">
        <v>193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4512</v>
      </c>
      <c r="J84" s="4" t="s">
        <v>21</v>
      </c>
      <c r="K84" s="4" t="s">
        <v>22</v>
      </c>
      <c r="L84" s="6">
        <f>VLOOKUP(B84:B431,[1]Sheet1!$B$3:$F$348,5,0)</f>
        <v>4.5</v>
      </c>
      <c r="M84" s="6">
        <f t="shared" si="4"/>
        <v>0.000537371681415929</v>
      </c>
      <c r="N84" s="6">
        <f t="shared" si="5"/>
        <v>2.73982176</v>
      </c>
      <c r="O84" s="4" t="s">
        <v>23</v>
      </c>
    </row>
    <row r="85" s="1" customFormat="1" ht="24" spans="1:15">
      <c r="A85" s="3" t="s">
        <v>193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4512</v>
      </c>
      <c r="J85" s="4" t="s">
        <v>21</v>
      </c>
      <c r="K85" s="4" t="s">
        <v>22</v>
      </c>
      <c r="L85" s="6">
        <f>VLOOKUP(B85:B432,[1]Sheet1!$B$3:$F$348,5,0)</f>
        <v>6</v>
      </c>
      <c r="M85" s="6">
        <f t="shared" si="4"/>
        <v>0.000716495575221239</v>
      </c>
      <c r="N85" s="6">
        <f t="shared" si="5"/>
        <v>3.65309568</v>
      </c>
      <c r="O85" s="4" t="s">
        <v>23</v>
      </c>
    </row>
    <row r="86" s="1" customFormat="1" ht="24" spans="1:15">
      <c r="A86" s="3" t="s">
        <v>193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4512</v>
      </c>
      <c r="J86" s="4" t="s">
        <v>21</v>
      </c>
      <c r="K86" s="4" t="s">
        <v>22</v>
      </c>
      <c r="L86" s="6">
        <f>VLOOKUP(B86:B433,[1]Sheet1!$B$3:$F$348,5,0)</f>
        <v>4.5</v>
      </c>
      <c r="M86" s="6">
        <f t="shared" si="4"/>
        <v>0.000537371681415929</v>
      </c>
      <c r="N86" s="6">
        <f t="shared" si="5"/>
        <v>2.73982176</v>
      </c>
      <c r="O86" s="4" t="s">
        <v>23</v>
      </c>
    </row>
    <row r="87" s="1" customFormat="1" ht="24" spans="1:15">
      <c r="A87" s="3" t="s">
        <v>193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4512</v>
      </c>
      <c r="J87" s="4" t="s">
        <v>21</v>
      </c>
      <c r="K87" s="4" t="s">
        <v>22</v>
      </c>
      <c r="L87" s="6">
        <f>VLOOKUP(B87:B434,[1]Sheet1!$B$3:$F$348,5,0)</f>
        <v>4</v>
      </c>
      <c r="M87" s="6">
        <f t="shared" si="4"/>
        <v>0.000477663716814159</v>
      </c>
      <c r="N87" s="6">
        <f t="shared" si="5"/>
        <v>2.43539712</v>
      </c>
      <c r="O87" s="4" t="s">
        <v>23</v>
      </c>
    </row>
    <row r="88" s="1" customFormat="1" ht="24" spans="1:15">
      <c r="A88" s="3" t="s">
        <v>193</v>
      </c>
      <c r="B88" s="4" t="s">
        <v>76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77</v>
      </c>
      <c r="H88" s="4" t="s">
        <v>37</v>
      </c>
      <c r="I88" s="4">
        <v>4512</v>
      </c>
      <c r="J88" s="4" t="s">
        <v>21</v>
      </c>
      <c r="K88" s="4" t="s">
        <v>22</v>
      </c>
      <c r="L88" s="6">
        <f>VLOOKUP(B88:B435,[1]Sheet1!$B$3:$F$348,5,0)</f>
        <v>7</v>
      </c>
      <c r="M88" s="6">
        <f t="shared" si="4"/>
        <v>0.000835911504424779</v>
      </c>
      <c r="N88" s="6">
        <f t="shared" si="5"/>
        <v>4.26194496</v>
      </c>
      <c r="O88" s="4" t="s">
        <v>23</v>
      </c>
    </row>
    <row r="89" spans="9:14">
      <c r="I89" s="1">
        <f>SUM(I2:I88)</f>
        <v>392544</v>
      </c>
      <c r="M89" s="6">
        <f t="shared" si="4"/>
        <v>0</v>
      </c>
      <c r="N89" s="6">
        <f>SUM(N2:N88)</f>
        <v>685.442519424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D75" workbookViewId="0">
      <selection activeCell="N89" sqref="N89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194</v>
      </c>
      <c r="B2" s="4" t="s">
        <v>78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79</v>
      </c>
      <c r="H2" s="4" t="s">
        <v>37</v>
      </c>
      <c r="I2" s="4">
        <v>4486</v>
      </c>
      <c r="J2" s="4" t="s">
        <v>21</v>
      </c>
      <c r="K2" s="4" t="s">
        <v>22</v>
      </c>
      <c r="L2" s="6">
        <f>VLOOKUP(B2:B436,[1]Sheet1!$B$3:$F$348,5,0)</f>
        <v>22</v>
      </c>
      <c r="M2" s="6">
        <f>L2*1.3503/1.13/10000</f>
        <v>0.00262890265486726</v>
      </c>
      <c r="N2" s="6">
        <f>M2*I2*1.13</f>
        <v>13.32638076</v>
      </c>
      <c r="O2" s="4" t="s">
        <v>23</v>
      </c>
    </row>
    <row r="3" s="1" customFormat="1" ht="24" spans="1:15">
      <c r="A3" s="3" t="s">
        <v>194</v>
      </c>
      <c r="B3" s="4" t="s">
        <v>80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81</v>
      </c>
      <c r="H3" s="4" t="s">
        <v>37</v>
      </c>
      <c r="I3" s="4">
        <v>4486</v>
      </c>
      <c r="J3" s="4" t="s">
        <v>21</v>
      </c>
      <c r="K3" s="4" t="s">
        <v>22</v>
      </c>
      <c r="L3" s="6">
        <f>VLOOKUP(B3:B437,[1]Sheet1!$B$3:$F$348,5,0)</f>
        <v>27</v>
      </c>
      <c r="M3" s="6">
        <f t="shared" ref="M3:M34" si="0">L3*1.3503/1.13/10000</f>
        <v>0.00322638053097345</v>
      </c>
      <c r="N3" s="6">
        <f t="shared" ref="N3:N34" si="1">M3*I3*1.13</f>
        <v>16.35510366</v>
      </c>
      <c r="O3" s="4" t="s">
        <v>23</v>
      </c>
    </row>
    <row r="4" s="1" customFormat="1" ht="24" spans="1:15">
      <c r="A4" s="3" t="s">
        <v>194</v>
      </c>
      <c r="B4" s="4" t="s">
        <v>82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83</v>
      </c>
      <c r="H4" s="4" t="s">
        <v>20</v>
      </c>
      <c r="I4" s="4">
        <v>4486</v>
      </c>
      <c r="J4" s="4" t="s">
        <v>21</v>
      </c>
      <c r="K4" s="4" t="s">
        <v>22</v>
      </c>
      <c r="L4" s="6">
        <f>VLOOKUP(B4:B438,[1]Sheet1!$B$3:$F$348,5,0)</f>
        <v>3.8</v>
      </c>
      <c r="M4" s="6">
        <f t="shared" si="0"/>
        <v>0.000454083185840708</v>
      </c>
      <c r="N4" s="6">
        <f t="shared" si="1"/>
        <v>2.301829404</v>
      </c>
      <c r="O4" s="4" t="s">
        <v>23</v>
      </c>
    </row>
    <row r="5" s="1" customFormat="1" ht="24" spans="1:15">
      <c r="A5" s="3" t="s">
        <v>194</v>
      </c>
      <c r="B5" s="4" t="s">
        <v>84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85</v>
      </c>
      <c r="H5" s="4" t="s">
        <v>20</v>
      </c>
      <c r="I5" s="4">
        <v>4486</v>
      </c>
      <c r="J5" s="4" t="s">
        <v>21</v>
      </c>
      <c r="K5" s="4" t="s">
        <v>22</v>
      </c>
      <c r="L5" s="6">
        <f>VLOOKUP(B5:B439,[1]Sheet1!$B$3:$F$348,5,0)</f>
        <v>11</v>
      </c>
      <c r="M5" s="6">
        <f t="shared" si="0"/>
        <v>0.00131445132743363</v>
      </c>
      <c r="N5" s="6">
        <f t="shared" si="1"/>
        <v>6.66319038</v>
      </c>
      <c r="O5" s="4" t="s">
        <v>23</v>
      </c>
    </row>
    <row r="6" s="1" customFormat="1" ht="24" spans="1:15">
      <c r="A6" s="3" t="s">
        <v>194</v>
      </c>
      <c r="B6" s="4" t="s">
        <v>86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87</v>
      </c>
      <c r="H6" s="4" t="s">
        <v>37</v>
      </c>
      <c r="I6" s="4">
        <v>4486</v>
      </c>
      <c r="J6" s="4" t="s">
        <v>21</v>
      </c>
      <c r="K6" s="4" t="s">
        <v>22</v>
      </c>
      <c r="L6" s="6">
        <f>VLOOKUP(B6:B440,[1]Sheet1!$B$3:$F$348,5,0)</f>
        <v>14</v>
      </c>
      <c r="M6" s="6">
        <f t="shared" si="0"/>
        <v>0.00167293805309734</v>
      </c>
      <c r="N6" s="6">
        <f t="shared" si="1"/>
        <v>8.48042412</v>
      </c>
      <c r="O6" s="4" t="s">
        <v>23</v>
      </c>
    </row>
    <row r="7" s="1" customFormat="1" ht="24" spans="1:15">
      <c r="A7" s="3" t="s">
        <v>194</v>
      </c>
      <c r="B7" s="4" t="s">
        <v>88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89</v>
      </c>
      <c r="H7" s="4" t="s">
        <v>37</v>
      </c>
      <c r="I7" s="4">
        <v>4486</v>
      </c>
      <c r="J7" s="4" t="s">
        <v>21</v>
      </c>
      <c r="K7" s="4" t="s">
        <v>22</v>
      </c>
      <c r="L7" s="6">
        <f>VLOOKUP(B7:B441,[1]Sheet1!$B$3:$F$348,5,0)</f>
        <v>8.2</v>
      </c>
      <c r="M7" s="6">
        <f t="shared" si="0"/>
        <v>0.000979863716814159</v>
      </c>
      <c r="N7" s="6">
        <f t="shared" si="1"/>
        <v>4.967105556</v>
      </c>
      <c r="O7" s="4" t="s">
        <v>23</v>
      </c>
    </row>
    <row r="8" s="1" customFormat="1" ht="24" spans="1:15">
      <c r="A8" s="3" t="s">
        <v>194</v>
      </c>
      <c r="B8" s="4" t="s">
        <v>90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91</v>
      </c>
      <c r="H8" s="4" t="s">
        <v>37</v>
      </c>
      <c r="I8" s="4">
        <v>4486</v>
      </c>
      <c r="J8" s="4" t="s">
        <v>21</v>
      </c>
      <c r="K8" s="4" t="s">
        <v>22</v>
      </c>
      <c r="L8" s="6">
        <f>VLOOKUP(B8:B442,[1]Sheet1!$B$3:$F$348,5,0)</f>
        <v>23</v>
      </c>
      <c r="M8" s="6">
        <f t="shared" si="0"/>
        <v>0.0027483982300885</v>
      </c>
      <c r="N8" s="6">
        <f t="shared" si="1"/>
        <v>13.93212534</v>
      </c>
      <c r="O8" s="4" t="s">
        <v>23</v>
      </c>
    </row>
    <row r="9" s="1" customFormat="1" ht="24" spans="1:15">
      <c r="A9" s="3" t="s">
        <v>194</v>
      </c>
      <c r="B9" s="4" t="s">
        <v>92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93</v>
      </c>
      <c r="H9" s="4" t="s">
        <v>37</v>
      </c>
      <c r="I9" s="4">
        <v>4486</v>
      </c>
      <c r="J9" s="4" t="s">
        <v>21</v>
      </c>
      <c r="K9" s="4" t="s">
        <v>22</v>
      </c>
      <c r="L9" s="6">
        <f>VLOOKUP(B9:B443,[1]Sheet1!$B$3:$F$348,5,0)</f>
        <v>7.5</v>
      </c>
      <c r="M9" s="6">
        <f t="shared" si="0"/>
        <v>0.000896216814159292</v>
      </c>
      <c r="N9" s="6">
        <f t="shared" si="1"/>
        <v>4.54308435</v>
      </c>
      <c r="O9" s="4" t="s">
        <v>23</v>
      </c>
    </row>
    <row r="10" s="1" customFormat="1" ht="24" spans="1:15">
      <c r="A10" s="3" t="s">
        <v>194</v>
      </c>
      <c r="B10" s="4" t="s">
        <v>94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95</v>
      </c>
      <c r="H10" s="4" t="s">
        <v>37</v>
      </c>
      <c r="I10" s="4">
        <v>4486</v>
      </c>
      <c r="J10" s="4" t="s">
        <v>21</v>
      </c>
      <c r="K10" s="4" t="s">
        <v>22</v>
      </c>
      <c r="L10" s="6">
        <f>VLOOKUP(B10:B444,[1]Sheet1!$B$3:$F$348,5,0)</f>
        <v>18</v>
      </c>
      <c r="M10" s="6">
        <f t="shared" si="0"/>
        <v>0.0021509203539823</v>
      </c>
      <c r="N10" s="6">
        <f t="shared" si="1"/>
        <v>10.90340244</v>
      </c>
      <c r="O10" s="4" t="s">
        <v>23</v>
      </c>
    </row>
    <row r="11" s="1" customFormat="1" ht="24" spans="1:15">
      <c r="A11" s="3" t="s">
        <v>194</v>
      </c>
      <c r="B11" s="4" t="s">
        <v>96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97</v>
      </c>
      <c r="H11" s="4" t="s">
        <v>37</v>
      </c>
      <c r="I11" s="4">
        <v>4486</v>
      </c>
      <c r="J11" s="4" t="s">
        <v>21</v>
      </c>
      <c r="K11" s="4" t="s">
        <v>22</v>
      </c>
      <c r="L11" s="6">
        <f>VLOOKUP(B11:B445,[1]Sheet1!$B$3:$F$348,5,0)</f>
        <v>6</v>
      </c>
      <c r="M11" s="6">
        <f t="shared" si="0"/>
        <v>0.000716973451327434</v>
      </c>
      <c r="N11" s="6">
        <f t="shared" si="1"/>
        <v>3.63446748</v>
      </c>
      <c r="O11" s="4" t="s">
        <v>23</v>
      </c>
    </row>
    <row r="12" s="1" customFormat="1" ht="24" spans="1:15">
      <c r="A12" s="3" t="s">
        <v>194</v>
      </c>
      <c r="B12" s="4" t="s">
        <v>98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99</v>
      </c>
      <c r="H12" s="4" t="s">
        <v>37</v>
      </c>
      <c r="I12" s="4">
        <v>4486</v>
      </c>
      <c r="J12" s="4" t="s">
        <v>21</v>
      </c>
      <c r="K12" s="4" t="s">
        <v>22</v>
      </c>
      <c r="L12" s="6">
        <f>VLOOKUP(B12:B446,[1]Sheet1!$B$3:$F$348,5,0)</f>
        <v>8.5</v>
      </c>
      <c r="M12" s="6">
        <f t="shared" si="0"/>
        <v>0.00101571238938053</v>
      </c>
      <c r="N12" s="6">
        <f t="shared" si="1"/>
        <v>5.14882893</v>
      </c>
      <c r="O12" s="4" t="s">
        <v>23</v>
      </c>
    </row>
    <row r="13" s="1" customFormat="1" ht="24" spans="1:15">
      <c r="A13" s="3" t="s">
        <v>194</v>
      </c>
      <c r="B13" s="4" t="s">
        <v>100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101</v>
      </c>
      <c r="H13" s="4" t="s">
        <v>20</v>
      </c>
      <c r="I13" s="4">
        <v>4486</v>
      </c>
      <c r="J13" s="4" t="s">
        <v>21</v>
      </c>
      <c r="K13" s="4" t="s">
        <v>22</v>
      </c>
      <c r="L13" s="6">
        <f>VLOOKUP(B13:B447,[1]Sheet1!$B$3:$F$348,5,0)</f>
        <v>8.6</v>
      </c>
      <c r="M13" s="6">
        <f t="shared" si="0"/>
        <v>0.00102766194690265</v>
      </c>
      <c r="N13" s="6">
        <f t="shared" si="1"/>
        <v>5.209403388</v>
      </c>
      <c r="O13" s="4" t="s">
        <v>23</v>
      </c>
    </row>
    <row r="14" s="1" customFormat="1" ht="24" spans="1:15">
      <c r="A14" s="3" t="s">
        <v>194</v>
      </c>
      <c r="B14" s="4" t="s">
        <v>102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103</v>
      </c>
      <c r="H14" s="4" t="s">
        <v>20</v>
      </c>
      <c r="I14" s="4">
        <v>4486</v>
      </c>
      <c r="J14" s="4" t="s">
        <v>21</v>
      </c>
      <c r="K14" s="4" t="s">
        <v>22</v>
      </c>
      <c r="L14" s="6">
        <f>VLOOKUP(B14:B448,[1]Sheet1!$B$3:$F$348,5,0)</f>
        <v>5.5</v>
      </c>
      <c r="M14" s="6">
        <f t="shared" si="0"/>
        <v>0.000657225663716814</v>
      </c>
      <c r="N14" s="6">
        <f t="shared" si="1"/>
        <v>3.33159519</v>
      </c>
      <c r="O14" s="4" t="s">
        <v>23</v>
      </c>
    </row>
    <row r="15" s="1" customFormat="1" ht="24" spans="1:15">
      <c r="A15" s="3" t="s">
        <v>194</v>
      </c>
      <c r="B15" s="4" t="s">
        <v>104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105</v>
      </c>
      <c r="H15" s="4" t="s">
        <v>106</v>
      </c>
      <c r="I15" s="4">
        <v>4486</v>
      </c>
      <c r="J15" s="4" t="s">
        <v>21</v>
      </c>
      <c r="K15" s="4" t="s">
        <v>22</v>
      </c>
      <c r="L15" s="6">
        <f>VLOOKUP(B15:B449,[1]Sheet1!$B$3:$F$348,5,0)</f>
        <v>0.7</v>
      </c>
      <c r="M15" s="6">
        <f t="shared" si="0"/>
        <v>8.36469026548673e-5</v>
      </c>
      <c r="N15" s="6">
        <f t="shared" si="1"/>
        <v>0.424021206</v>
      </c>
      <c r="O15" s="4" t="s">
        <v>23</v>
      </c>
    </row>
    <row r="16" s="1" customFormat="1" ht="24" spans="1:15">
      <c r="A16" s="3" t="s">
        <v>194</v>
      </c>
      <c r="B16" s="4" t="s">
        <v>107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108</v>
      </c>
      <c r="H16" s="4" t="s">
        <v>37</v>
      </c>
      <c r="I16" s="4">
        <v>4486</v>
      </c>
      <c r="J16" s="4" t="s">
        <v>21</v>
      </c>
      <c r="K16" s="4" t="s">
        <v>22</v>
      </c>
      <c r="L16" s="6">
        <f>VLOOKUP(B16:B450,[1]Sheet1!$B$3:$F$348,5,0)</f>
        <v>7.5</v>
      </c>
      <c r="M16" s="6">
        <f t="shared" si="0"/>
        <v>0.000896216814159292</v>
      </c>
      <c r="N16" s="6">
        <f t="shared" si="1"/>
        <v>4.54308435</v>
      </c>
      <c r="O16" s="4" t="s">
        <v>23</v>
      </c>
    </row>
    <row r="17" s="1" customFormat="1" ht="24" spans="1:15">
      <c r="A17" s="3" t="s">
        <v>194</v>
      </c>
      <c r="B17" s="4" t="s">
        <v>38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39</v>
      </c>
      <c r="H17" s="4" t="s">
        <v>37</v>
      </c>
      <c r="I17" s="4">
        <v>4486</v>
      </c>
      <c r="J17" s="4" t="s">
        <v>21</v>
      </c>
      <c r="K17" s="4" t="s">
        <v>22</v>
      </c>
      <c r="L17" s="6">
        <f>VLOOKUP(B17:B451,[1]Sheet1!$B$3:$F$348,5,0)</f>
        <v>7.5</v>
      </c>
      <c r="M17" s="6">
        <f t="shared" si="0"/>
        <v>0.000896216814159292</v>
      </c>
      <c r="N17" s="6">
        <f t="shared" si="1"/>
        <v>4.54308435</v>
      </c>
      <c r="O17" s="4" t="s">
        <v>23</v>
      </c>
    </row>
    <row r="18" s="1" customFormat="1" ht="24" spans="1:15">
      <c r="A18" s="3" t="s">
        <v>194</v>
      </c>
      <c r="B18" s="4" t="s">
        <v>109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110</v>
      </c>
      <c r="H18" s="4" t="s">
        <v>37</v>
      </c>
      <c r="I18" s="4">
        <v>4486</v>
      </c>
      <c r="J18" s="4" t="s">
        <v>21</v>
      </c>
      <c r="K18" s="4" t="s">
        <v>22</v>
      </c>
      <c r="L18" s="6">
        <f>VLOOKUP(B18:B452,[1]Sheet1!$B$3:$F$348,5,0)</f>
        <v>17</v>
      </c>
      <c r="M18" s="6">
        <f t="shared" si="0"/>
        <v>0.00203142477876106</v>
      </c>
      <c r="N18" s="6">
        <f t="shared" si="1"/>
        <v>10.29765786</v>
      </c>
      <c r="O18" s="4" t="s">
        <v>23</v>
      </c>
    </row>
    <row r="19" s="1" customFormat="1" ht="24" spans="1:15">
      <c r="A19" s="3" t="s">
        <v>194</v>
      </c>
      <c r="B19" s="4" t="s">
        <v>111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112</v>
      </c>
      <c r="H19" s="4" t="s">
        <v>37</v>
      </c>
      <c r="I19" s="4">
        <v>4486</v>
      </c>
      <c r="J19" s="4" t="s">
        <v>21</v>
      </c>
      <c r="K19" s="4" t="s">
        <v>22</v>
      </c>
      <c r="L19" s="6">
        <f>VLOOKUP(B19:B453,[1]Sheet1!$B$3:$F$348,5,0)</f>
        <v>17</v>
      </c>
      <c r="M19" s="6">
        <f t="shared" si="0"/>
        <v>0.00203142477876106</v>
      </c>
      <c r="N19" s="6">
        <f t="shared" si="1"/>
        <v>10.29765786</v>
      </c>
      <c r="O19" s="4" t="s">
        <v>23</v>
      </c>
    </row>
    <row r="20" s="1" customFormat="1" ht="24" spans="1:15">
      <c r="A20" s="3" t="s">
        <v>194</v>
      </c>
      <c r="B20" s="4" t="s">
        <v>113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114</v>
      </c>
      <c r="H20" s="4" t="s">
        <v>37</v>
      </c>
      <c r="I20" s="4">
        <v>4486</v>
      </c>
      <c r="J20" s="4" t="s">
        <v>21</v>
      </c>
      <c r="K20" s="4" t="s">
        <v>22</v>
      </c>
      <c r="L20" s="6">
        <f>VLOOKUP(B20:B454,[1]Sheet1!$B$3:$F$348,5,0)</f>
        <v>26</v>
      </c>
      <c r="M20" s="6">
        <f t="shared" si="0"/>
        <v>0.00310688495575221</v>
      </c>
      <c r="N20" s="6">
        <f t="shared" si="1"/>
        <v>15.74935908</v>
      </c>
      <c r="O20" s="4" t="s">
        <v>23</v>
      </c>
    </row>
    <row r="21" s="1" customFormat="1" ht="24" spans="1:15">
      <c r="A21" s="3" t="s">
        <v>194</v>
      </c>
      <c r="B21" s="4" t="s">
        <v>115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116</v>
      </c>
      <c r="H21" s="4" t="s">
        <v>37</v>
      </c>
      <c r="I21" s="4">
        <v>4486</v>
      </c>
      <c r="J21" s="4" t="s">
        <v>21</v>
      </c>
      <c r="K21" s="4" t="s">
        <v>22</v>
      </c>
      <c r="L21" s="6">
        <f>VLOOKUP(B21:B455,[1]Sheet1!$B$3:$F$348,5,0)</f>
        <v>15</v>
      </c>
      <c r="M21" s="6">
        <f t="shared" si="0"/>
        <v>0.00179243362831858</v>
      </c>
      <c r="N21" s="6">
        <f t="shared" si="1"/>
        <v>9.0861687</v>
      </c>
      <c r="O21" s="4" t="s">
        <v>23</v>
      </c>
    </row>
    <row r="22" s="1" customFormat="1" ht="24" spans="1:15">
      <c r="A22" s="3" t="s">
        <v>194</v>
      </c>
      <c r="B22" s="4" t="s">
        <v>117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118</v>
      </c>
      <c r="H22" s="4" t="s">
        <v>37</v>
      </c>
      <c r="I22" s="4">
        <v>4486</v>
      </c>
      <c r="J22" s="4" t="s">
        <v>21</v>
      </c>
      <c r="K22" s="4" t="s">
        <v>22</v>
      </c>
      <c r="L22" s="6">
        <f>VLOOKUP(B22:B456,[1]Sheet1!$B$3:$F$348,5,0)</f>
        <v>35</v>
      </c>
      <c r="M22" s="6">
        <f t="shared" si="0"/>
        <v>0.00418234513274336</v>
      </c>
      <c r="N22" s="6">
        <f t="shared" si="1"/>
        <v>21.2010603</v>
      </c>
      <c r="O22" s="4" t="s">
        <v>23</v>
      </c>
    </row>
    <row r="23" s="1" customFormat="1" ht="24" spans="1:15">
      <c r="A23" s="3" t="s">
        <v>194</v>
      </c>
      <c r="B23" s="4" t="s">
        <v>119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120</v>
      </c>
      <c r="H23" s="4" t="s">
        <v>20</v>
      </c>
      <c r="I23" s="4">
        <v>4486</v>
      </c>
      <c r="J23" s="4" t="s">
        <v>21</v>
      </c>
      <c r="K23" s="4" t="s">
        <v>22</v>
      </c>
      <c r="L23" s="6">
        <f>VLOOKUP(B23:B457,[1]Sheet1!$B$3:$F$348,5,0)</f>
        <v>3</v>
      </c>
      <c r="M23" s="6">
        <f t="shared" si="0"/>
        <v>0.000358486725663717</v>
      </c>
      <c r="N23" s="6">
        <f t="shared" si="1"/>
        <v>1.81723374</v>
      </c>
      <c r="O23" s="4" t="s">
        <v>23</v>
      </c>
    </row>
    <row r="24" s="1" customFormat="1" ht="24" spans="1:15">
      <c r="A24" s="3" t="s">
        <v>194</v>
      </c>
      <c r="B24" s="4" t="s">
        <v>121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122</v>
      </c>
      <c r="H24" s="4" t="s">
        <v>20</v>
      </c>
      <c r="I24" s="4">
        <v>4486</v>
      </c>
      <c r="J24" s="4" t="s">
        <v>21</v>
      </c>
      <c r="K24" s="4" t="s">
        <v>22</v>
      </c>
      <c r="L24" s="6">
        <f>VLOOKUP(B24:B458,[1]Sheet1!$B$3:$F$348,5,0)</f>
        <v>2.3</v>
      </c>
      <c r="M24" s="6">
        <f t="shared" si="0"/>
        <v>0.00027483982300885</v>
      </c>
      <c r="N24" s="6">
        <f t="shared" si="1"/>
        <v>1.393212534</v>
      </c>
      <c r="O24" s="4" t="s">
        <v>23</v>
      </c>
    </row>
    <row r="25" s="1" customFormat="1" ht="24" spans="1:15">
      <c r="A25" s="3" t="s">
        <v>194</v>
      </c>
      <c r="B25" s="4" t="s">
        <v>123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124</v>
      </c>
      <c r="H25" s="4" t="s">
        <v>20</v>
      </c>
      <c r="I25" s="4">
        <v>4486</v>
      </c>
      <c r="J25" s="4" t="s">
        <v>21</v>
      </c>
      <c r="K25" s="4" t="s">
        <v>22</v>
      </c>
      <c r="L25" s="6">
        <f>VLOOKUP(B25:B459,[1]Sheet1!$B$3:$F$348,5,0)</f>
        <v>6.5</v>
      </c>
      <c r="M25" s="6">
        <f t="shared" si="0"/>
        <v>0.000776721238938053</v>
      </c>
      <c r="N25" s="6">
        <f t="shared" si="1"/>
        <v>3.93733977</v>
      </c>
      <c r="O25" s="4" t="s">
        <v>23</v>
      </c>
    </row>
    <row r="26" s="1" customFormat="1" ht="24" spans="1:15">
      <c r="A26" s="3" t="s">
        <v>194</v>
      </c>
      <c r="B26" s="4" t="s">
        <v>125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126</v>
      </c>
      <c r="H26" s="4" t="s">
        <v>20</v>
      </c>
      <c r="I26" s="4">
        <v>4486</v>
      </c>
      <c r="J26" s="4" t="s">
        <v>21</v>
      </c>
      <c r="K26" s="4" t="s">
        <v>22</v>
      </c>
      <c r="L26" s="6">
        <f>VLOOKUP(B26:B460,[1]Sheet1!$B$3:$F$348,5,0)</f>
        <v>7.5</v>
      </c>
      <c r="M26" s="6">
        <f t="shared" si="0"/>
        <v>0.000896216814159292</v>
      </c>
      <c r="N26" s="6">
        <f t="shared" si="1"/>
        <v>4.54308435</v>
      </c>
      <c r="O26" s="4" t="s">
        <v>23</v>
      </c>
    </row>
    <row r="27" s="1" customFormat="1" ht="24" spans="1:15">
      <c r="A27" s="3" t="s">
        <v>194</v>
      </c>
      <c r="B27" s="4" t="s">
        <v>127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128</v>
      </c>
      <c r="H27" s="4" t="s">
        <v>20</v>
      </c>
      <c r="I27" s="4">
        <v>4486</v>
      </c>
      <c r="J27" s="4" t="s">
        <v>21</v>
      </c>
      <c r="K27" s="4" t="s">
        <v>22</v>
      </c>
      <c r="L27" s="6">
        <f>VLOOKUP(B27:B461,[1]Sheet1!$B$3:$F$348,5,0)</f>
        <v>6</v>
      </c>
      <c r="M27" s="6">
        <f t="shared" si="0"/>
        <v>0.000716973451327434</v>
      </c>
      <c r="N27" s="6">
        <f t="shared" si="1"/>
        <v>3.63446748</v>
      </c>
      <c r="O27" s="4" t="s">
        <v>23</v>
      </c>
    </row>
    <row r="28" s="1" customFormat="1" ht="24" spans="1:15">
      <c r="A28" s="3" t="s">
        <v>194</v>
      </c>
      <c r="B28" s="4" t="s">
        <v>129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130</v>
      </c>
      <c r="H28" s="4" t="s">
        <v>20</v>
      </c>
      <c r="I28" s="4">
        <v>4486</v>
      </c>
      <c r="J28" s="4" t="s">
        <v>21</v>
      </c>
      <c r="K28" s="4" t="s">
        <v>22</v>
      </c>
      <c r="L28" s="6">
        <f>VLOOKUP(B28:B462,[1]Sheet1!$B$3:$F$348,5,0)</f>
        <v>4</v>
      </c>
      <c r="M28" s="6">
        <f t="shared" si="0"/>
        <v>0.000477982300884956</v>
      </c>
      <c r="N28" s="6">
        <f t="shared" si="1"/>
        <v>2.42297832</v>
      </c>
      <c r="O28" s="4" t="s">
        <v>23</v>
      </c>
    </row>
    <row r="29" s="1" customFormat="1" ht="24" spans="1:15">
      <c r="A29" s="3" t="s">
        <v>194</v>
      </c>
      <c r="B29" s="4" t="s">
        <v>131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132</v>
      </c>
      <c r="H29" s="4" t="s">
        <v>20</v>
      </c>
      <c r="I29" s="4">
        <v>4486</v>
      </c>
      <c r="J29" s="4" t="s">
        <v>21</v>
      </c>
      <c r="K29" s="4" t="s">
        <v>22</v>
      </c>
      <c r="L29" s="6">
        <f>VLOOKUP(B29:B463,[1]Sheet1!$B$3:$F$348,5,0)</f>
        <v>6</v>
      </c>
      <c r="M29" s="6">
        <f t="shared" si="0"/>
        <v>0.000716973451327434</v>
      </c>
      <c r="N29" s="6">
        <f t="shared" si="1"/>
        <v>3.63446748</v>
      </c>
      <c r="O29" s="4" t="s">
        <v>23</v>
      </c>
    </row>
    <row r="30" s="1" customFormat="1" ht="24" spans="1:15">
      <c r="A30" s="3" t="s">
        <v>194</v>
      </c>
      <c r="B30" s="4" t="s">
        <v>133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134</v>
      </c>
      <c r="H30" s="4" t="s">
        <v>20</v>
      </c>
      <c r="I30" s="4">
        <v>4486</v>
      </c>
      <c r="J30" s="4" t="s">
        <v>21</v>
      </c>
      <c r="K30" s="4" t="s">
        <v>22</v>
      </c>
      <c r="L30" s="6">
        <f>VLOOKUP(B30:B464,[1]Sheet1!$B$3:$F$348,5,0)</f>
        <v>7.5</v>
      </c>
      <c r="M30" s="6">
        <f t="shared" si="0"/>
        <v>0.000896216814159292</v>
      </c>
      <c r="N30" s="6">
        <f t="shared" si="1"/>
        <v>4.54308435</v>
      </c>
      <c r="O30" s="4" t="s">
        <v>23</v>
      </c>
    </row>
    <row r="31" s="1" customFormat="1" ht="24" spans="1:15">
      <c r="A31" s="3" t="s">
        <v>194</v>
      </c>
      <c r="B31" s="4" t="s">
        <v>135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136</v>
      </c>
      <c r="H31" s="4" t="s">
        <v>20</v>
      </c>
      <c r="I31" s="4">
        <v>4486</v>
      </c>
      <c r="J31" s="4" t="s">
        <v>21</v>
      </c>
      <c r="K31" s="4" t="s">
        <v>22</v>
      </c>
      <c r="L31" s="6">
        <f>VLOOKUP(B31:B465,[1]Sheet1!$B$3:$F$348,5,0)</f>
        <v>7.6</v>
      </c>
      <c r="M31" s="6">
        <f t="shared" si="0"/>
        <v>0.000908166371681416</v>
      </c>
      <c r="N31" s="6">
        <f t="shared" si="1"/>
        <v>4.603658808</v>
      </c>
      <c r="O31" s="4" t="s">
        <v>23</v>
      </c>
    </row>
    <row r="32" s="1" customFormat="1" ht="24" spans="1:15">
      <c r="A32" s="3" t="s">
        <v>194</v>
      </c>
      <c r="B32" s="4" t="s">
        <v>137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138</v>
      </c>
      <c r="H32" s="4" t="s">
        <v>20</v>
      </c>
      <c r="I32" s="4">
        <v>4486</v>
      </c>
      <c r="J32" s="4" t="s">
        <v>21</v>
      </c>
      <c r="K32" s="4" t="s">
        <v>22</v>
      </c>
      <c r="L32" s="6">
        <f>VLOOKUP(B32:B466,[1]Sheet1!$B$3:$F$348,5,0)</f>
        <v>5.5</v>
      </c>
      <c r="M32" s="6">
        <f t="shared" si="0"/>
        <v>0.000657225663716814</v>
      </c>
      <c r="N32" s="6">
        <f t="shared" si="1"/>
        <v>3.33159519</v>
      </c>
      <c r="O32" s="4" t="s">
        <v>23</v>
      </c>
    </row>
    <row r="33" s="1" customFormat="1" ht="24" spans="1:15">
      <c r="A33" s="3" t="s">
        <v>194</v>
      </c>
      <c r="B33" s="4" t="s">
        <v>139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140</v>
      </c>
      <c r="H33" s="4" t="s">
        <v>20</v>
      </c>
      <c r="I33" s="4">
        <v>4486</v>
      </c>
      <c r="J33" s="4" t="s">
        <v>21</v>
      </c>
      <c r="K33" s="4" t="s">
        <v>22</v>
      </c>
      <c r="L33" s="6">
        <f>VLOOKUP(B33:B467,[1]Sheet1!$B$3:$F$348,5,0)</f>
        <v>3.3</v>
      </c>
      <c r="M33" s="6">
        <f t="shared" si="0"/>
        <v>0.000394335398230088</v>
      </c>
      <c r="N33" s="6">
        <f t="shared" si="1"/>
        <v>1.998957114</v>
      </c>
      <c r="O33" s="4" t="s">
        <v>23</v>
      </c>
    </row>
    <row r="34" s="1" customFormat="1" ht="24" spans="1:15">
      <c r="A34" s="3" t="s">
        <v>194</v>
      </c>
      <c r="B34" s="4" t="s">
        <v>141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142</v>
      </c>
      <c r="H34" s="4" t="s">
        <v>20</v>
      </c>
      <c r="I34" s="4">
        <v>4486</v>
      </c>
      <c r="J34" s="4" t="s">
        <v>21</v>
      </c>
      <c r="K34" s="4" t="s">
        <v>22</v>
      </c>
      <c r="L34" s="6">
        <f>VLOOKUP(B34:B468,[1]Sheet1!$B$3:$F$348,5,0)</f>
        <v>5.2</v>
      </c>
      <c r="M34" s="6">
        <f t="shared" si="0"/>
        <v>0.000621376991150443</v>
      </c>
      <c r="N34" s="6">
        <f t="shared" si="1"/>
        <v>3.149871816</v>
      </c>
      <c r="O34" s="4" t="s">
        <v>23</v>
      </c>
    </row>
    <row r="35" s="1" customFormat="1" ht="24" spans="1:15">
      <c r="A35" s="3" t="s">
        <v>194</v>
      </c>
      <c r="B35" s="4" t="s">
        <v>143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144</v>
      </c>
      <c r="H35" s="4" t="s">
        <v>34</v>
      </c>
      <c r="I35" s="4">
        <v>4486</v>
      </c>
      <c r="J35" s="4" t="s">
        <v>21</v>
      </c>
      <c r="K35" s="4" t="s">
        <v>22</v>
      </c>
      <c r="L35" s="6">
        <f>VLOOKUP(B35:B469,[1]Sheet1!$B$3:$F$348,5,0)</f>
        <v>16.5</v>
      </c>
      <c r="M35" s="6">
        <f t="shared" ref="M35:M66" si="2">L35*1.3503/1.13/10000</f>
        <v>0.00197167699115044</v>
      </c>
      <c r="N35" s="6">
        <f t="shared" ref="N35:N66" si="3">M35*I35*1.13</f>
        <v>9.99478557</v>
      </c>
      <c r="O35" s="4" t="s">
        <v>23</v>
      </c>
    </row>
    <row r="36" s="1" customFormat="1" ht="24" spans="1:15">
      <c r="A36" s="3" t="s">
        <v>194</v>
      </c>
      <c r="B36" s="4" t="s">
        <v>145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146</v>
      </c>
      <c r="H36" s="4" t="s">
        <v>37</v>
      </c>
      <c r="I36" s="4">
        <v>4486</v>
      </c>
      <c r="J36" s="4" t="s">
        <v>21</v>
      </c>
      <c r="K36" s="4" t="s">
        <v>22</v>
      </c>
      <c r="L36" s="6">
        <f>VLOOKUP(B36:B470,[1]Sheet1!$B$3:$F$348,5,0)</f>
        <v>6.8</v>
      </c>
      <c r="M36" s="6">
        <f t="shared" si="2"/>
        <v>0.000812569911504425</v>
      </c>
      <c r="N36" s="6">
        <f t="shared" si="3"/>
        <v>4.119063144</v>
      </c>
      <c r="O36" s="4" t="s">
        <v>23</v>
      </c>
    </row>
    <row r="37" s="1" customFormat="1" ht="24" spans="1:15">
      <c r="A37" s="3" t="s">
        <v>194</v>
      </c>
      <c r="B37" s="4" t="s">
        <v>147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148</v>
      </c>
      <c r="H37" s="4" t="s">
        <v>37</v>
      </c>
      <c r="I37" s="4">
        <v>4486</v>
      </c>
      <c r="J37" s="4" t="s">
        <v>21</v>
      </c>
      <c r="K37" s="4" t="s">
        <v>22</v>
      </c>
      <c r="L37" s="6">
        <f>VLOOKUP(B37:B471,[1]Sheet1!$B$3:$F$348,5,0)</f>
        <v>14</v>
      </c>
      <c r="M37" s="6">
        <f t="shared" si="2"/>
        <v>0.00167293805309734</v>
      </c>
      <c r="N37" s="6">
        <f t="shared" si="3"/>
        <v>8.48042412</v>
      </c>
      <c r="O37" s="4" t="s">
        <v>23</v>
      </c>
    </row>
    <row r="38" s="1" customFormat="1" ht="24" spans="1:15">
      <c r="A38" s="3" t="s">
        <v>194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4486</v>
      </c>
      <c r="J38" s="4" t="s">
        <v>21</v>
      </c>
      <c r="K38" s="4" t="s">
        <v>22</v>
      </c>
      <c r="L38" s="6">
        <f>VLOOKUP(B38:B472,[1]Sheet1!$B$3:$F$348,5,0)</f>
        <v>42</v>
      </c>
      <c r="M38" s="6">
        <f t="shared" si="2"/>
        <v>0.00501881415929204</v>
      </c>
      <c r="N38" s="6">
        <f t="shared" si="3"/>
        <v>25.44127236</v>
      </c>
      <c r="O38" s="4" t="s">
        <v>23</v>
      </c>
    </row>
    <row r="39" s="1" customFormat="1" ht="24" spans="1:15">
      <c r="A39" s="3" t="s">
        <v>194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4486</v>
      </c>
      <c r="J39" s="4" t="s">
        <v>21</v>
      </c>
      <c r="K39" s="4" t="s">
        <v>22</v>
      </c>
      <c r="L39" s="6">
        <f>VLOOKUP(B39:B473,[1]Sheet1!$B$3:$F$348,5,0)</f>
        <v>13.5</v>
      </c>
      <c r="M39" s="6">
        <f t="shared" si="2"/>
        <v>0.00161319026548673</v>
      </c>
      <c r="N39" s="6">
        <f t="shared" si="3"/>
        <v>8.17755183</v>
      </c>
      <c r="O39" s="4" t="s">
        <v>23</v>
      </c>
    </row>
    <row r="40" s="1" customFormat="1" ht="24" spans="1:15">
      <c r="A40" s="3" t="s">
        <v>194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4486</v>
      </c>
      <c r="J40" s="4" t="s">
        <v>21</v>
      </c>
      <c r="K40" s="4" t="s">
        <v>22</v>
      </c>
      <c r="L40" s="6">
        <f>VLOOKUP(B40:B474,[1]Sheet1!$B$3:$F$348,5,0)</f>
        <v>19</v>
      </c>
      <c r="M40" s="6">
        <f t="shared" si="2"/>
        <v>0.00227041592920354</v>
      </c>
      <c r="N40" s="6">
        <f t="shared" si="3"/>
        <v>11.50914702</v>
      </c>
      <c r="O40" s="4" t="s">
        <v>23</v>
      </c>
    </row>
    <row r="41" s="1" customFormat="1" ht="24" spans="1:15">
      <c r="A41" s="3" t="s">
        <v>194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4486</v>
      </c>
      <c r="J41" s="4" t="s">
        <v>21</v>
      </c>
      <c r="K41" s="4" t="s">
        <v>22</v>
      </c>
      <c r="L41" s="6">
        <f>VLOOKUP(B41:B475,[1]Sheet1!$B$3:$F$348,5,0)</f>
        <v>4.4</v>
      </c>
      <c r="M41" s="6">
        <f t="shared" si="2"/>
        <v>0.000525780530973452</v>
      </c>
      <c r="N41" s="6">
        <f t="shared" si="3"/>
        <v>2.665276152</v>
      </c>
      <c r="O41" s="4" t="s">
        <v>23</v>
      </c>
    </row>
    <row r="42" s="1" customFormat="1" ht="24" spans="1:15">
      <c r="A42" s="3" t="s">
        <v>194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4486</v>
      </c>
      <c r="J42" s="4" t="s">
        <v>21</v>
      </c>
      <c r="K42" s="4" t="s">
        <v>22</v>
      </c>
      <c r="L42" s="6">
        <f>VLOOKUP(B42:B476,[1]Sheet1!$B$3:$F$348,5,0)</f>
        <v>32</v>
      </c>
      <c r="M42" s="6">
        <f t="shared" si="2"/>
        <v>0.00382385840707965</v>
      </c>
      <c r="N42" s="6">
        <f t="shared" si="3"/>
        <v>19.38382656</v>
      </c>
      <c r="O42" s="4" t="s">
        <v>23</v>
      </c>
    </row>
    <row r="43" s="1" customFormat="1" ht="24" spans="1:15">
      <c r="A43" s="3" t="s">
        <v>194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4486</v>
      </c>
      <c r="J43" s="4" t="s">
        <v>21</v>
      </c>
      <c r="K43" s="4" t="s">
        <v>22</v>
      </c>
      <c r="L43" s="6">
        <f>VLOOKUP(B43:B477,[1]Sheet1!$B$3:$F$348,5,0)</f>
        <v>1.8</v>
      </c>
      <c r="M43" s="6">
        <f t="shared" si="2"/>
        <v>0.00021509203539823</v>
      </c>
      <c r="N43" s="6">
        <f t="shared" si="3"/>
        <v>1.090340244</v>
      </c>
      <c r="O43" s="4" t="s">
        <v>23</v>
      </c>
    </row>
    <row r="44" s="1" customFormat="1" ht="24" spans="1:15">
      <c r="A44" s="3" t="s">
        <v>194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4486</v>
      </c>
      <c r="J44" s="4" t="s">
        <v>21</v>
      </c>
      <c r="K44" s="4" t="s">
        <v>22</v>
      </c>
      <c r="L44" s="6">
        <f>VLOOKUP(B44:B478,[1]Sheet1!$B$3:$F$348,5,0)</f>
        <v>2.8</v>
      </c>
      <c r="M44" s="6">
        <f t="shared" si="2"/>
        <v>0.000334587610619469</v>
      </c>
      <c r="N44" s="6">
        <f t="shared" si="3"/>
        <v>1.696084824</v>
      </c>
      <c r="O44" s="4" t="s">
        <v>23</v>
      </c>
    </row>
    <row r="45" s="1" customFormat="1" ht="24" spans="1:15">
      <c r="A45" s="3" t="s">
        <v>194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4486</v>
      </c>
      <c r="J45" s="4" t="s">
        <v>21</v>
      </c>
      <c r="K45" s="4" t="s">
        <v>22</v>
      </c>
      <c r="L45" s="6">
        <f>VLOOKUP(B45:B479,[1]Sheet1!$B$3:$F$348,5,0)</f>
        <v>22</v>
      </c>
      <c r="M45" s="6">
        <f t="shared" si="2"/>
        <v>0.00262890265486726</v>
      </c>
      <c r="N45" s="6">
        <f t="shared" si="3"/>
        <v>13.32638076</v>
      </c>
      <c r="O45" s="4" t="s">
        <v>23</v>
      </c>
    </row>
    <row r="46" s="1" customFormat="1" ht="24" spans="1:15">
      <c r="A46" s="3" t="s">
        <v>194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4486</v>
      </c>
      <c r="J46" s="4" t="s">
        <v>21</v>
      </c>
      <c r="K46" s="4" t="s">
        <v>22</v>
      </c>
      <c r="L46" s="6">
        <f>VLOOKUP(B46:B480,[1]Sheet1!$B$3:$F$348,5,0)</f>
        <v>20</v>
      </c>
      <c r="M46" s="6">
        <f t="shared" si="2"/>
        <v>0.00238991150442478</v>
      </c>
      <c r="N46" s="6">
        <f t="shared" si="3"/>
        <v>12.1148916</v>
      </c>
      <c r="O46" s="4" t="s">
        <v>23</v>
      </c>
    </row>
    <row r="47" s="1" customFormat="1" ht="24" spans="1:15">
      <c r="A47" s="3" t="s">
        <v>194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4486</v>
      </c>
      <c r="J47" s="4" t="s">
        <v>21</v>
      </c>
      <c r="K47" s="4" t="s">
        <v>22</v>
      </c>
      <c r="L47" s="6">
        <f>VLOOKUP(B47:B481,[1]Sheet1!$B$3:$F$348,5,0)</f>
        <v>23</v>
      </c>
      <c r="M47" s="6">
        <f t="shared" si="2"/>
        <v>0.0027483982300885</v>
      </c>
      <c r="N47" s="6">
        <f t="shared" si="3"/>
        <v>13.93212534</v>
      </c>
      <c r="O47" s="4" t="s">
        <v>23</v>
      </c>
    </row>
    <row r="48" s="1" customFormat="1" ht="24" spans="1:15">
      <c r="A48" s="3" t="s">
        <v>194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4486</v>
      </c>
      <c r="J48" s="4" t="s">
        <v>21</v>
      </c>
      <c r="K48" s="4" t="s">
        <v>22</v>
      </c>
      <c r="L48" s="6">
        <f>VLOOKUP(B48:B482,[1]Sheet1!$B$3:$F$348,5,0)</f>
        <v>20</v>
      </c>
      <c r="M48" s="6">
        <f t="shared" si="2"/>
        <v>0.00238991150442478</v>
      </c>
      <c r="N48" s="6">
        <f t="shared" si="3"/>
        <v>12.1148916</v>
      </c>
      <c r="O48" s="4" t="s">
        <v>23</v>
      </c>
    </row>
    <row r="49" s="1" customFormat="1" ht="24" spans="1:15">
      <c r="A49" s="3" t="s">
        <v>194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4486</v>
      </c>
      <c r="J49" s="4" t="s">
        <v>21</v>
      </c>
      <c r="K49" s="4" t="s">
        <v>22</v>
      </c>
      <c r="L49" s="6">
        <f>VLOOKUP(B49:B483,[1]Sheet1!$B$3:$F$348,5,0)</f>
        <v>23</v>
      </c>
      <c r="M49" s="6">
        <f t="shared" si="2"/>
        <v>0.0027483982300885</v>
      </c>
      <c r="N49" s="6">
        <f t="shared" si="3"/>
        <v>13.93212534</v>
      </c>
      <c r="O49" s="4" t="s">
        <v>23</v>
      </c>
    </row>
    <row r="50" s="1" customFormat="1" ht="24" spans="1:15">
      <c r="A50" s="3" t="s">
        <v>194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4486</v>
      </c>
      <c r="J50" s="4" t="s">
        <v>21</v>
      </c>
      <c r="K50" s="4" t="s">
        <v>22</v>
      </c>
      <c r="L50" s="6">
        <f>VLOOKUP(B50:B484,[1]Sheet1!$B$3:$F$348,5,0)</f>
        <v>31</v>
      </c>
      <c r="M50" s="6">
        <f t="shared" si="2"/>
        <v>0.00370436283185841</v>
      </c>
      <c r="N50" s="6">
        <f t="shared" si="3"/>
        <v>18.77808198</v>
      </c>
      <c r="O50" s="4" t="s">
        <v>23</v>
      </c>
    </row>
    <row r="51" s="1" customFormat="1" ht="24" spans="1:15">
      <c r="A51" s="3" t="s">
        <v>194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4486</v>
      </c>
      <c r="J51" s="4" t="s">
        <v>21</v>
      </c>
      <c r="K51" s="4" t="s">
        <v>22</v>
      </c>
      <c r="L51" s="6">
        <f>VLOOKUP(B51:B485,[1]Sheet1!$B$3:$F$348,5,0)</f>
        <v>20</v>
      </c>
      <c r="M51" s="6">
        <f t="shared" si="2"/>
        <v>0.00238991150442478</v>
      </c>
      <c r="N51" s="6">
        <f t="shared" si="3"/>
        <v>12.1148916</v>
      </c>
      <c r="O51" s="4" t="s">
        <v>23</v>
      </c>
    </row>
    <row r="52" s="1" customFormat="1" ht="24" spans="1:15">
      <c r="A52" s="3" t="s">
        <v>194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4486</v>
      </c>
      <c r="J52" s="4" t="s">
        <v>21</v>
      </c>
      <c r="K52" s="4" t="s">
        <v>22</v>
      </c>
      <c r="L52" s="6">
        <f>VLOOKUP(B52:B486,[1]Sheet1!$B$3:$F$348,5,0)</f>
        <v>12</v>
      </c>
      <c r="M52" s="6">
        <f t="shared" si="2"/>
        <v>0.00143394690265487</v>
      </c>
      <c r="N52" s="6">
        <f t="shared" si="3"/>
        <v>7.26893496</v>
      </c>
      <c r="O52" s="4" t="s">
        <v>23</v>
      </c>
    </row>
    <row r="53" s="1" customFormat="1" ht="24" spans="1:15">
      <c r="A53" s="3" t="s">
        <v>194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4486</v>
      </c>
      <c r="J53" s="4" t="s">
        <v>21</v>
      </c>
      <c r="K53" s="4" t="s">
        <v>22</v>
      </c>
      <c r="L53" s="6">
        <f>VLOOKUP(B53:B487,[1]Sheet1!$B$3:$F$348,5,0)</f>
        <v>8.6</v>
      </c>
      <c r="M53" s="6">
        <f t="shared" si="2"/>
        <v>0.00102766194690265</v>
      </c>
      <c r="N53" s="6">
        <f t="shared" si="3"/>
        <v>5.209403388</v>
      </c>
      <c r="O53" s="4" t="s">
        <v>23</v>
      </c>
    </row>
    <row r="54" s="1" customFormat="1" ht="24" spans="1:15">
      <c r="A54" s="3" t="s">
        <v>194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4486</v>
      </c>
      <c r="J54" s="4" t="s">
        <v>21</v>
      </c>
      <c r="K54" s="4" t="s">
        <v>22</v>
      </c>
      <c r="L54" s="6">
        <f>VLOOKUP(B54:B488,[1]Sheet1!$B$3:$F$348,5,0)</f>
        <v>3.1</v>
      </c>
      <c r="M54" s="6">
        <f t="shared" si="2"/>
        <v>0.000370436283185841</v>
      </c>
      <c r="N54" s="6">
        <f t="shared" si="3"/>
        <v>1.877808198</v>
      </c>
      <c r="O54" s="4" t="s">
        <v>23</v>
      </c>
    </row>
    <row r="55" s="1" customFormat="1" ht="24" spans="1:15">
      <c r="A55" s="3" t="s">
        <v>194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4486</v>
      </c>
      <c r="J55" s="4" t="s">
        <v>21</v>
      </c>
      <c r="K55" s="4" t="s">
        <v>22</v>
      </c>
      <c r="L55" s="6">
        <f>VLOOKUP(B55:B489,[1]Sheet1!$B$3:$F$348,5,0)</f>
        <v>9.5</v>
      </c>
      <c r="M55" s="6">
        <f t="shared" si="2"/>
        <v>0.00113520796460177</v>
      </c>
      <c r="N55" s="6">
        <f t="shared" si="3"/>
        <v>5.75457351</v>
      </c>
      <c r="O55" s="4" t="s">
        <v>23</v>
      </c>
    </row>
    <row r="56" s="1" customFormat="1" ht="24" spans="1:15">
      <c r="A56" s="3" t="s">
        <v>194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4486</v>
      </c>
      <c r="J56" s="4" t="s">
        <v>21</v>
      </c>
      <c r="K56" s="4" t="s">
        <v>22</v>
      </c>
      <c r="L56" s="6">
        <f>VLOOKUP(B56:B490,[1]Sheet1!$B$3:$F$348,5,0)</f>
        <v>5.8</v>
      </c>
      <c r="M56" s="6">
        <f t="shared" si="2"/>
        <v>0.000693074336283186</v>
      </c>
      <c r="N56" s="6">
        <f t="shared" si="3"/>
        <v>3.513318564</v>
      </c>
      <c r="O56" s="4" t="s">
        <v>23</v>
      </c>
    </row>
    <row r="57" s="1" customFormat="1" ht="24" spans="1:15">
      <c r="A57" s="3" t="s">
        <v>194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4486</v>
      </c>
      <c r="J57" s="4" t="s">
        <v>21</v>
      </c>
      <c r="K57" s="4" t="s">
        <v>22</v>
      </c>
      <c r="L57" s="6">
        <f>VLOOKUP(B57:B491,[1]Sheet1!$B$3:$F$348,5,0)</f>
        <v>8.6</v>
      </c>
      <c r="M57" s="6">
        <f t="shared" si="2"/>
        <v>0.00102766194690265</v>
      </c>
      <c r="N57" s="6">
        <f t="shared" si="3"/>
        <v>5.209403388</v>
      </c>
      <c r="O57" s="4" t="s">
        <v>23</v>
      </c>
    </row>
    <row r="58" s="1" customFormat="1" ht="24" spans="1:15">
      <c r="A58" s="3" t="s">
        <v>194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4486</v>
      </c>
      <c r="J58" s="4" t="s">
        <v>21</v>
      </c>
      <c r="K58" s="4" t="s">
        <v>22</v>
      </c>
      <c r="L58" s="6">
        <f>VLOOKUP(B58:B492,[1]Sheet1!$B$3:$F$348,5,0)</f>
        <v>5.8</v>
      </c>
      <c r="M58" s="6">
        <f t="shared" si="2"/>
        <v>0.000693074336283186</v>
      </c>
      <c r="N58" s="6">
        <f t="shared" si="3"/>
        <v>3.513318564</v>
      </c>
      <c r="O58" s="4" t="s">
        <v>23</v>
      </c>
    </row>
    <row r="59" s="1" customFormat="1" ht="24" spans="1:15">
      <c r="A59" s="3" t="s">
        <v>194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4486</v>
      </c>
      <c r="J59" s="4" t="s">
        <v>21</v>
      </c>
      <c r="K59" s="4" t="s">
        <v>22</v>
      </c>
      <c r="L59" s="6">
        <f>VLOOKUP(B59:B493,[1]Sheet1!$B$3:$F$348,5,0)</f>
        <v>4.2</v>
      </c>
      <c r="M59" s="6">
        <f t="shared" si="2"/>
        <v>0.000501881415929204</v>
      </c>
      <c r="N59" s="6">
        <f t="shared" si="3"/>
        <v>2.544127236</v>
      </c>
      <c r="O59" s="4" t="s">
        <v>23</v>
      </c>
    </row>
    <row r="60" s="1" customFormat="1" ht="24" spans="1:15">
      <c r="A60" s="3" t="s">
        <v>194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4486</v>
      </c>
      <c r="J60" s="4" t="s">
        <v>21</v>
      </c>
      <c r="K60" s="4" t="s">
        <v>22</v>
      </c>
      <c r="L60" s="6">
        <f>VLOOKUP(B60:B494,[1]Sheet1!$B$3:$F$348,5,0)</f>
        <v>5.6</v>
      </c>
      <c r="M60" s="6">
        <f t="shared" si="2"/>
        <v>0.000669175221238938</v>
      </c>
      <c r="N60" s="6">
        <f t="shared" si="3"/>
        <v>3.392169648</v>
      </c>
      <c r="O60" s="4" t="s">
        <v>23</v>
      </c>
    </row>
    <row r="61" s="1" customFormat="1" ht="24" spans="1:15">
      <c r="A61" s="3" t="s">
        <v>194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4486</v>
      </c>
      <c r="J61" s="4" t="s">
        <v>21</v>
      </c>
      <c r="K61" s="4" t="s">
        <v>22</v>
      </c>
      <c r="L61" s="6">
        <f>VLOOKUP(B61:B495,[1]Sheet1!$B$3:$F$348,5,0)</f>
        <v>4.6</v>
      </c>
      <c r="M61" s="6">
        <f t="shared" si="2"/>
        <v>0.000549679646017699</v>
      </c>
      <c r="N61" s="6">
        <f t="shared" si="3"/>
        <v>2.786425068</v>
      </c>
      <c r="O61" s="4" t="s">
        <v>23</v>
      </c>
    </row>
    <row r="62" s="1" customFormat="1" ht="24" spans="1:15">
      <c r="A62" s="3" t="s">
        <v>194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4486</v>
      </c>
      <c r="J62" s="4" t="s">
        <v>21</v>
      </c>
      <c r="K62" s="4" t="s">
        <v>22</v>
      </c>
      <c r="L62" s="6">
        <f>VLOOKUP(B62:B496,[1]Sheet1!$B$3:$F$348,5,0)</f>
        <v>25</v>
      </c>
      <c r="M62" s="6">
        <f t="shared" si="2"/>
        <v>0.00298738938053097</v>
      </c>
      <c r="N62" s="6">
        <f t="shared" si="3"/>
        <v>15.1436145</v>
      </c>
      <c r="O62" s="4" t="s">
        <v>23</v>
      </c>
    </row>
    <row r="63" s="1" customFormat="1" ht="24" spans="1:15">
      <c r="A63" s="3" t="s">
        <v>194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4486</v>
      </c>
      <c r="J63" s="4" t="s">
        <v>21</v>
      </c>
      <c r="K63" s="4" t="s">
        <v>22</v>
      </c>
      <c r="L63" s="6">
        <f>VLOOKUP(B63:B497,[1]Sheet1!$B$3:$F$348,5,0)</f>
        <v>19</v>
      </c>
      <c r="M63" s="6">
        <f t="shared" si="2"/>
        <v>0.00227041592920354</v>
      </c>
      <c r="N63" s="6">
        <f t="shared" si="3"/>
        <v>11.50914702</v>
      </c>
      <c r="O63" s="4" t="s">
        <v>23</v>
      </c>
    </row>
    <row r="64" s="1" customFormat="1" ht="24" spans="1:15">
      <c r="A64" s="3" t="s">
        <v>194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4486</v>
      </c>
      <c r="J64" s="4" t="s">
        <v>21</v>
      </c>
      <c r="K64" s="4" t="s">
        <v>22</v>
      </c>
      <c r="L64" s="6">
        <f>VLOOKUP(B64:B498,[1]Sheet1!$B$3:$F$348,5,0)</f>
        <v>7.5</v>
      </c>
      <c r="M64" s="6">
        <f t="shared" si="2"/>
        <v>0.000896216814159292</v>
      </c>
      <c r="N64" s="6">
        <f t="shared" si="3"/>
        <v>4.54308435</v>
      </c>
      <c r="O64" s="4" t="s">
        <v>23</v>
      </c>
    </row>
    <row r="65" s="1" customFormat="1" ht="24" spans="1:15">
      <c r="A65" s="3" t="s">
        <v>194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4486</v>
      </c>
      <c r="J65" s="4" t="s">
        <v>21</v>
      </c>
      <c r="K65" s="4" t="s">
        <v>22</v>
      </c>
      <c r="L65" s="6">
        <f>VLOOKUP(B65:B499,[1]Sheet1!$B$3:$F$348,5,0)</f>
        <v>8.5</v>
      </c>
      <c r="M65" s="6">
        <f t="shared" si="2"/>
        <v>0.00101571238938053</v>
      </c>
      <c r="N65" s="6">
        <f t="shared" si="3"/>
        <v>5.14882893</v>
      </c>
      <c r="O65" s="4" t="s">
        <v>23</v>
      </c>
    </row>
    <row r="66" s="1" customFormat="1" ht="24" spans="1:15">
      <c r="A66" s="3" t="s">
        <v>194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4486</v>
      </c>
      <c r="J66" s="4" t="s">
        <v>21</v>
      </c>
      <c r="K66" s="4" t="s">
        <v>22</v>
      </c>
      <c r="L66" s="6">
        <f>VLOOKUP(B66:B500,[1]Sheet1!$B$3:$F$348,5,0)</f>
        <v>16</v>
      </c>
      <c r="M66" s="6">
        <f t="shared" si="2"/>
        <v>0.00191192920353982</v>
      </c>
      <c r="N66" s="6">
        <f t="shared" si="3"/>
        <v>9.69191328</v>
      </c>
      <c r="O66" s="4" t="s">
        <v>23</v>
      </c>
    </row>
    <row r="67" s="1" customFormat="1" ht="24" spans="1:15">
      <c r="A67" s="3" t="s">
        <v>194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4486</v>
      </c>
      <c r="J67" s="4" t="s">
        <v>21</v>
      </c>
      <c r="K67" s="4" t="s">
        <v>22</v>
      </c>
      <c r="L67" s="6">
        <f>VLOOKUP(B67:B501,[1]Sheet1!$B$3:$F$348,5,0)</f>
        <v>16</v>
      </c>
      <c r="M67" s="6">
        <f t="shared" ref="M67:M89" si="4">L67*1.3503/1.13/10000</f>
        <v>0.00191192920353982</v>
      </c>
      <c r="N67" s="6">
        <f t="shared" ref="N67:N88" si="5">M67*I67*1.13</f>
        <v>9.69191328</v>
      </c>
      <c r="O67" s="4" t="s">
        <v>23</v>
      </c>
    </row>
    <row r="68" s="1" customFormat="1" ht="24" spans="1:15">
      <c r="A68" s="3" t="s">
        <v>194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4486</v>
      </c>
      <c r="J68" s="4" t="s">
        <v>21</v>
      </c>
      <c r="K68" s="4" t="s">
        <v>22</v>
      </c>
      <c r="L68" s="6">
        <f>VLOOKUP(B68:B502,[1]Sheet1!$B$3:$F$348,5,0)</f>
        <v>16</v>
      </c>
      <c r="M68" s="6">
        <f t="shared" si="4"/>
        <v>0.00191192920353982</v>
      </c>
      <c r="N68" s="6">
        <f t="shared" si="5"/>
        <v>9.69191328</v>
      </c>
      <c r="O68" s="4" t="s">
        <v>23</v>
      </c>
    </row>
    <row r="69" s="1" customFormat="1" ht="24" spans="1:15">
      <c r="A69" s="3" t="s">
        <v>194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4486</v>
      </c>
      <c r="J69" s="4" t="s">
        <v>21</v>
      </c>
      <c r="K69" s="4" t="s">
        <v>22</v>
      </c>
      <c r="L69" s="6">
        <f>VLOOKUP(B69:B503,[1]Sheet1!$B$3:$F$348,5,0)</f>
        <v>27</v>
      </c>
      <c r="M69" s="6">
        <f t="shared" si="4"/>
        <v>0.00322638053097345</v>
      </c>
      <c r="N69" s="6">
        <f t="shared" si="5"/>
        <v>16.35510366</v>
      </c>
      <c r="O69" s="4" t="s">
        <v>23</v>
      </c>
    </row>
    <row r="70" s="1" customFormat="1" ht="24" spans="1:15">
      <c r="A70" s="3" t="s">
        <v>194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4486</v>
      </c>
      <c r="J70" s="4" t="s">
        <v>21</v>
      </c>
      <c r="K70" s="4" t="s">
        <v>22</v>
      </c>
      <c r="L70" s="6">
        <f>VLOOKUP(B70:B504,[1]Sheet1!$B$3:$F$348,5,0)</f>
        <v>28</v>
      </c>
      <c r="M70" s="6">
        <f t="shared" si="4"/>
        <v>0.00334587610619469</v>
      </c>
      <c r="N70" s="6">
        <f t="shared" si="5"/>
        <v>16.96084824</v>
      </c>
      <c r="O70" s="4" t="s">
        <v>23</v>
      </c>
    </row>
    <row r="71" s="1" customFormat="1" ht="24" spans="1:15">
      <c r="A71" s="3" t="s">
        <v>194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4486</v>
      </c>
      <c r="J71" s="4" t="s">
        <v>21</v>
      </c>
      <c r="K71" s="4" t="s">
        <v>22</v>
      </c>
      <c r="L71" s="6">
        <f>VLOOKUP(B71:B505,[1]Sheet1!$B$3:$F$348,5,0)</f>
        <v>46</v>
      </c>
      <c r="M71" s="6">
        <f t="shared" si="4"/>
        <v>0.00549679646017699</v>
      </c>
      <c r="N71" s="6">
        <f t="shared" si="5"/>
        <v>27.86425068</v>
      </c>
      <c r="O71" s="4" t="s">
        <v>23</v>
      </c>
    </row>
    <row r="72" s="1" customFormat="1" ht="24" spans="1:15">
      <c r="A72" s="3" t="s">
        <v>194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4486</v>
      </c>
      <c r="J72" s="4" t="s">
        <v>21</v>
      </c>
      <c r="K72" s="4" t="s">
        <v>22</v>
      </c>
      <c r="L72" s="6">
        <f>VLOOKUP(B72:B506,[1]Sheet1!$B$3:$F$348,5,0)</f>
        <v>14</v>
      </c>
      <c r="M72" s="6">
        <f t="shared" si="4"/>
        <v>0.00167293805309734</v>
      </c>
      <c r="N72" s="6">
        <f t="shared" si="5"/>
        <v>8.48042412</v>
      </c>
      <c r="O72" s="4" t="s">
        <v>23</v>
      </c>
    </row>
    <row r="73" s="1" customFormat="1" ht="24" spans="1:15">
      <c r="A73" s="3" t="s">
        <v>194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4486</v>
      </c>
      <c r="J73" s="4" t="s">
        <v>21</v>
      </c>
      <c r="K73" s="4" t="s">
        <v>22</v>
      </c>
      <c r="L73" s="6">
        <f>VLOOKUP(B73:B507,[1]Sheet1!$B$3:$F$348,5,0)</f>
        <v>8.5</v>
      </c>
      <c r="M73" s="6">
        <f t="shared" si="4"/>
        <v>0.00101571238938053</v>
      </c>
      <c r="N73" s="6">
        <f t="shared" si="5"/>
        <v>5.14882893</v>
      </c>
      <c r="O73" s="4" t="s">
        <v>23</v>
      </c>
    </row>
    <row r="74" s="1" customFormat="1" ht="24" spans="1:15">
      <c r="A74" s="3" t="s">
        <v>194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4486</v>
      </c>
      <c r="J74" s="4" t="s">
        <v>21</v>
      </c>
      <c r="K74" s="4" t="s">
        <v>22</v>
      </c>
      <c r="L74" s="6">
        <f>VLOOKUP(B74:B508,[1]Sheet1!$B$3:$F$348,5,0)</f>
        <v>8.5</v>
      </c>
      <c r="M74" s="6">
        <f t="shared" si="4"/>
        <v>0.00101571238938053</v>
      </c>
      <c r="N74" s="6">
        <f t="shared" si="5"/>
        <v>5.14882893</v>
      </c>
      <c r="O74" s="4" t="s">
        <v>23</v>
      </c>
    </row>
    <row r="75" s="1" customFormat="1" ht="24" spans="1:15">
      <c r="A75" s="3" t="s">
        <v>194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4486</v>
      </c>
      <c r="J75" s="4" t="s">
        <v>21</v>
      </c>
      <c r="K75" s="4" t="s">
        <v>22</v>
      </c>
      <c r="L75" s="6">
        <f>VLOOKUP(B75:B509,[1]Sheet1!$B$3:$F$348,5,0)</f>
        <v>12</v>
      </c>
      <c r="M75" s="6">
        <f t="shared" si="4"/>
        <v>0.00143394690265487</v>
      </c>
      <c r="N75" s="6">
        <f t="shared" si="5"/>
        <v>7.26893496</v>
      </c>
      <c r="O75" s="4" t="s">
        <v>23</v>
      </c>
    </row>
    <row r="76" s="1" customFormat="1" ht="24" spans="1:15">
      <c r="A76" s="3" t="s">
        <v>194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4486</v>
      </c>
      <c r="J76" s="4" t="s">
        <v>21</v>
      </c>
      <c r="K76" s="4" t="s">
        <v>22</v>
      </c>
      <c r="L76" s="6">
        <f>VLOOKUP(B76:B510,[1]Sheet1!$B$3:$F$348,5,0)</f>
        <v>15</v>
      </c>
      <c r="M76" s="6">
        <f t="shared" si="4"/>
        <v>0.00179243362831858</v>
      </c>
      <c r="N76" s="6">
        <f t="shared" si="5"/>
        <v>9.0861687</v>
      </c>
      <c r="O76" s="4" t="s">
        <v>23</v>
      </c>
    </row>
    <row r="77" s="1" customFormat="1" ht="24" spans="1:15">
      <c r="A77" s="3" t="s">
        <v>194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4486</v>
      </c>
      <c r="J77" s="4" t="s">
        <v>21</v>
      </c>
      <c r="K77" s="4" t="s">
        <v>22</v>
      </c>
      <c r="L77" s="6">
        <f>VLOOKUP(B77:B511,[1]Sheet1!$B$3:$F$348,5,0)</f>
        <v>20</v>
      </c>
      <c r="M77" s="6">
        <f t="shared" si="4"/>
        <v>0.00238991150442478</v>
      </c>
      <c r="N77" s="6">
        <f t="shared" si="5"/>
        <v>12.1148916</v>
      </c>
      <c r="O77" s="4" t="s">
        <v>23</v>
      </c>
    </row>
    <row r="78" s="1" customFormat="1" ht="24" spans="1:15">
      <c r="A78" s="3" t="s">
        <v>194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4486</v>
      </c>
      <c r="J78" s="4" t="s">
        <v>21</v>
      </c>
      <c r="K78" s="4" t="s">
        <v>22</v>
      </c>
      <c r="L78" s="6">
        <f>VLOOKUP(B78:B512,[1]Sheet1!$B$3:$F$348,5,0)</f>
        <v>27</v>
      </c>
      <c r="M78" s="6">
        <f t="shared" si="4"/>
        <v>0.00322638053097345</v>
      </c>
      <c r="N78" s="6">
        <f t="shared" si="5"/>
        <v>16.35510366</v>
      </c>
      <c r="O78" s="4" t="s">
        <v>23</v>
      </c>
    </row>
    <row r="79" s="1" customFormat="1" ht="24" spans="1:15">
      <c r="A79" s="3" t="s">
        <v>194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4486</v>
      </c>
      <c r="J79" s="4" t="s">
        <v>21</v>
      </c>
      <c r="K79" s="4" t="s">
        <v>22</v>
      </c>
      <c r="L79" s="6">
        <f>VLOOKUP(B79:B513,[1]Sheet1!$B$3:$F$348,5,0)</f>
        <v>9</v>
      </c>
      <c r="M79" s="6">
        <f t="shared" si="4"/>
        <v>0.00107546017699115</v>
      </c>
      <c r="N79" s="6">
        <f t="shared" si="5"/>
        <v>5.45170122</v>
      </c>
      <c r="O79" s="4" t="s">
        <v>23</v>
      </c>
    </row>
    <row r="80" s="1" customFormat="1" ht="24" spans="1:15">
      <c r="A80" s="3" t="s">
        <v>194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4486</v>
      </c>
      <c r="J80" s="4" t="s">
        <v>21</v>
      </c>
      <c r="K80" s="4" t="s">
        <v>22</v>
      </c>
      <c r="L80" s="6">
        <f>VLOOKUP(B80:B514,[1]Sheet1!$B$3:$F$348,5,0)</f>
        <v>7</v>
      </c>
      <c r="M80" s="6">
        <f t="shared" si="4"/>
        <v>0.000836469026548672</v>
      </c>
      <c r="N80" s="6">
        <f t="shared" si="5"/>
        <v>4.24021206</v>
      </c>
      <c r="O80" s="4" t="s">
        <v>23</v>
      </c>
    </row>
    <row r="81" s="1" customFormat="1" ht="24" spans="1:15">
      <c r="A81" s="3" t="s">
        <v>194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4486</v>
      </c>
      <c r="J81" s="4" t="s">
        <v>21</v>
      </c>
      <c r="K81" s="4" t="s">
        <v>22</v>
      </c>
      <c r="L81" s="6">
        <f>VLOOKUP(B81:B515,[1]Sheet1!$B$3:$F$348,5,0)</f>
        <v>15</v>
      </c>
      <c r="M81" s="6">
        <f t="shared" si="4"/>
        <v>0.00179243362831858</v>
      </c>
      <c r="N81" s="6">
        <f t="shared" si="5"/>
        <v>9.0861687</v>
      </c>
      <c r="O81" s="4" t="s">
        <v>23</v>
      </c>
    </row>
    <row r="82" s="1" customFormat="1" ht="24" spans="1:15">
      <c r="A82" s="3" t="s">
        <v>194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4486</v>
      </c>
      <c r="J82" s="4" t="s">
        <v>21</v>
      </c>
      <c r="K82" s="4" t="s">
        <v>22</v>
      </c>
      <c r="L82" s="6">
        <f>VLOOKUP(B82:B516,[1]Sheet1!$B$3:$F$348,5,0)</f>
        <v>16</v>
      </c>
      <c r="M82" s="6">
        <f t="shared" si="4"/>
        <v>0.00191192920353982</v>
      </c>
      <c r="N82" s="6">
        <f t="shared" si="5"/>
        <v>9.69191328</v>
      </c>
      <c r="O82" s="4" t="s">
        <v>23</v>
      </c>
    </row>
    <row r="83" s="1" customFormat="1" ht="24" spans="1:15">
      <c r="A83" s="3" t="s">
        <v>194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4486</v>
      </c>
      <c r="J83" s="4" t="s">
        <v>21</v>
      </c>
      <c r="K83" s="4" t="s">
        <v>22</v>
      </c>
      <c r="L83" s="6">
        <f>VLOOKUP(B83:B517,[1]Sheet1!$B$3:$F$348,5,0)</f>
        <v>6</v>
      </c>
      <c r="M83" s="6">
        <f t="shared" si="4"/>
        <v>0.000716973451327434</v>
      </c>
      <c r="N83" s="6">
        <f t="shared" si="5"/>
        <v>3.63446748</v>
      </c>
      <c r="O83" s="4" t="s">
        <v>23</v>
      </c>
    </row>
    <row r="84" s="1" customFormat="1" ht="24" spans="1:15">
      <c r="A84" s="3" t="s">
        <v>194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4486</v>
      </c>
      <c r="J84" s="4" t="s">
        <v>21</v>
      </c>
      <c r="K84" s="4" t="s">
        <v>22</v>
      </c>
      <c r="L84" s="6">
        <f>VLOOKUP(B84:B518,[1]Sheet1!$B$3:$F$348,5,0)</f>
        <v>4.5</v>
      </c>
      <c r="M84" s="6">
        <f t="shared" si="4"/>
        <v>0.000537730088495575</v>
      </c>
      <c r="N84" s="6">
        <f t="shared" si="5"/>
        <v>2.72585061</v>
      </c>
      <c r="O84" s="4" t="s">
        <v>23</v>
      </c>
    </row>
    <row r="85" s="1" customFormat="1" ht="24" spans="1:15">
      <c r="A85" s="3" t="s">
        <v>194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4486</v>
      </c>
      <c r="J85" s="4" t="s">
        <v>21</v>
      </c>
      <c r="K85" s="4" t="s">
        <v>22</v>
      </c>
      <c r="L85" s="6">
        <f>VLOOKUP(B85:B519,[1]Sheet1!$B$3:$F$348,5,0)</f>
        <v>6</v>
      </c>
      <c r="M85" s="6">
        <f t="shared" si="4"/>
        <v>0.000716973451327434</v>
      </c>
      <c r="N85" s="6">
        <f t="shared" si="5"/>
        <v>3.63446748</v>
      </c>
      <c r="O85" s="4" t="s">
        <v>23</v>
      </c>
    </row>
    <row r="86" s="1" customFormat="1" ht="24" spans="1:15">
      <c r="A86" s="3" t="s">
        <v>194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4486</v>
      </c>
      <c r="J86" s="4" t="s">
        <v>21</v>
      </c>
      <c r="K86" s="4" t="s">
        <v>22</v>
      </c>
      <c r="L86" s="6">
        <f>VLOOKUP(B86:B520,[1]Sheet1!$B$3:$F$348,5,0)</f>
        <v>4.5</v>
      </c>
      <c r="M86" s="6">
        <f t="shared" si="4"/>
        <v>0.000537730088495575</v>
      </c>
      <c r="N86" s="6">
        <f t="shared" si="5"/>
        <v>2.72585061</v>
      </c>
      <c r="O86" s="4" t="s">
        <v>23</v>
      </c>
    </row>
    <row r="87" s="1" customFormat="1" ht="24" spans="1:15">
      <c r="A87" s="3" t="s">
        <v>194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4486</v>
      </c>
      <c r="J87" s="4" t="s">
        <v>21</v>
      </c>
      <c r="K87" s="4" t="s">
        <v>22</v>
      </c>
      <c r="L87" s="6">
        <f>VLOOKUP(B87:B521,[1]Sheet1!$B$3:$F$348,5,0)</f>
        <v>4</v>
      </c>
      <c r="M87" s="6">
        <f t="shared" si="4"/>
        <v>0.000477982300884956</v>
      </c>
      <c r="N87" s="6">
        <f t="shared" si="5"/>
        <v>2.42297832</v>
      </c>
      <c r="O87" s="4" t="s">
        <v>23</v>
      </c>
    </row>
    <row r="88" s="1" customFormat="1" ht="24" spans="1:15">
      <c r="A88" s="3" t="s">
        <v>194</v>
      </c>
      <c r="B88" s="4" t="s">
        <v>76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77</v>
      </c>
      <c r="H88" s="4" t="s">
        <v>37</v>
      </c>
      <c r="I88" s="4">
        <v>4486</v>
      </c>
      <c r="J88" s="4" t="s">
        <v>21</v>
      </c>
      <c r="K88" s="4" t="s">
        <v>22</v>
      </c>
      <c r="L88" s="6">
        <f>VLOOKUP(B88:B522,[1]Sheet1!$B$3:$F$348,5,0)</f>
        <v>7</v>
      </c>
      <c r="M88" s="6">
        <f t="shared" si="4"/>
        <v>0.000836469026548672</v>
      </c>
      <c r="N88" s="6">
        <f t="shared" si="5"/>
        <v>4.24021206</v>
      </c>
      <c r="O88" s="4" t="s">
        <v>23</v>
      </c>
    </row>
    <row r="89" spans="9:14">
      <c r="I89" s="1">
        <f>SUM(I2:I88)</f>
        <v>390282</v>
      </c>
      <c r="M89" s="6">
        <f t="shared" si="4"/>
        <v>0</v>
      </c>
      <c r="N89" s="6">
        <f>SUM(N2:N88)</f>
        <v>681.947248164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D72" workbookViewId="0">
      <selection activeCell="N2" sqref="N2:N88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195</v>
      </c>
      <c r="B2" s="4" t="s">
        <v>80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81</v>
      </c>
      <c r="H2" s="4" t="s">
        <v>37</v>
      </c>
      <c r="I2" s="4">
        <v>4427</v>
      </c>
      <c r="J2" s="4" t="s">
        <v>21</v>
      </c>
      <c r="K2" s="4" t="s">
        <v>22</v>
      </c>
      <c r="L2" s="6">
        <f>VLOOKUP(B2:B523,[1]Sheet1!$B$3:$F$348,5,0)</f>
        <v>27</v>
      </c>
      <c r="M2" s="6">
        <f>L2*1.3512/1.13/10000</f>
        <v>0.00322853097345133</v>
      </c>
      <c r="N2" s="6">
        <f>M2*I2*1.13</f>
        <v>16.15075848</v>
      </c>
      <c r="O2" s="4" t="s">
        <v>23</v>
      </c>
    </row>
    <row r="3" s="1" customFormat="1" ht="24" spans="1:15">
      <c r="A3" s="3" t="s">
        <v>195</v>
      </c>
      <c r="B3" s="4" t="s">
        <v>82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83</v>
      </c>
      <c r="H3" s="4" t="s">
        <v>20</v>
      </c>
      <c r="I3" s="4">
        <v>4427</v>
      </c>
      <c r="J3" s="4" t="s">
        <v>21</v>
      </c>
      <c r="K3" s="4" t="s">
        <v>22</v>
      </c>
      <c r="L3" s="6">
        <f>VLOOKUP(B3:B524,[1]Sheet1!$B$3:$F$348,5,0)</f>
        <v>3.8</v>
      </c>
      <c r="M3" s="6">
        <f t="shared" ref="M3:M34" si="0">L3*1.3512/1.13/10000</f>
        <v>0.000454385840707965</v>
      </c>
      <c r="N3" s="6">
        <f t="shared" ref="N3:N34" si="1">M3*I3*1.13</f>
        <v>2.273069712</v>
      </c>
      <c r="O3" s="4" t="s">
        <v>23</v>
      </c>
    </row>
    <row r="4" s="1" customFormat="1" ht="24" spans="1:15">
      <c r="A4" s="3" t="s">
        <v>195</v>
      </c>
      <c r="B4" s="4" t="s">
        <v>84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85</v>
      </c>
      <c r="H4" s="4" t="s">
        <v>20</v>
      </c>
      <c r="I4" s="4">
        <v>4427</v>
      </c>
      <c r="J4" s="4" t="s">
        <v>21</v>
      </c>
      <c r="K4" s="4" t="s">
        <v>22</v>
      </c>
      <c r="L4" s="6">
        <f>VLOOKUP(B4:B525,[1]Sheet1!$B$3:$F$348,5,0)</f>
        <v>11</v>
      </c>
      <c r="M4" s="6">
        <f t="shared" si="0"/>
        <v>0.00131532743362832</v>
      </c>
      <c r="N4" s="6">
        <f t="shared" si="1"/>
        <v>6.57993864</v>
      </c>
      <c r="O4" s="4" t="s">
        <v>23</v>
      </c>
    </row>
    <row r="5" s="1" customFormat="1" ht="24" spans="1:15">
      <c r="A5" s="3" t="s">
        <v>195</v>
      </c>
      <c r="B5" s="4" t="s">
        <v>86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87</v>
      </c>
      <c r="H5" s="4" t="s">
        <v>37</v>
      </c>
      <c r="I5" s="4">
        <v>4427</v>
      </c>
      <c r="J5" s="4" t="s">
        <v>21</v>
      </c>
      <c r="K5" s="4" t="s">
        <v>22</v>
      </c>
      <c r="L5" s="6">
        <f>VLOOKUP(B5:B526,[1]Sheet1!$B$3:$F$348,5,0)</f>
        <v>14</v>
      </c>
      <c r="M5" s="6">
        <f t="shared" si="0"/>
        <v>0.00167405309734513</v>
      </c>
      <c r="N5" s="6">
        <f t="shared" si="1"/>
        <v>8.37446736</v>
      </c>
      <c r="O5" s="4" t="s">
        <v>23</v>
      </c>
    </row>
    <row r="6" s="1" customFormat="1" ht="24" spans="1:15">
      <c r="A6" s="3" t="s">
        <v>195</v>
      </c>
      <c r="B6" s="4" t="s">
        <v>88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89</v>
      </c>
      <c r="H6" s="4" t="s">
        <v>37</v>
      </c>
      <c r="I6" s="4">
        <v>4427</v>
      </c>
      <c r="J6" s="4" t="s">
        <v>21</v>
      </c>
      <c r="K6" s="4" t="s">
        <v>22</v>
      </c>
      <c r="L6" s="6">
        <f>VLOOKUP(B6:B527,[1]Sheet1!$B$3:$F$348,5,0)</f>
        <v>8.2</v>
      </c>
      <c r="M6" s="6">
        <f t="shared" si="0"/>
        <v>0.000980516814159292</v>
      </c>
      <c r="N6" s="6">
        <f t="shared" si="1"/>
        <v>4.905045168</v>
      </c>
      <c r="O6" s="4" t="s">
        <v>23</v>
      </c>
    </row>
    <row r="7" s="1" customFormat="1" ht="24" spans="1:15">
      <c r="A7" s="3" t="s">
        <v>195</v>
      </c>
      <c r="B7" s="4" t="s">
        <v>90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91</v>
      </c>
      <c r="H7" s="4" t="s">
        <v>37</v>
      </c>
      <c r="I7" s="4">
        <v>4427</v>
      </c>
      <c r="J7" s="4" t="s">
        <v>21</v>
      </c>
      <c r="K7" s="4" t="s">
        <v>22</v>
      </c>
      <c r="L7" s="6">
        <f>VLOOKUP(B7:B528,[1]Sheet1!$B$3:$F$348,5,0)</f>
        <v>23</v>
      </c>
      <c r="M7" s="6">
        <f t="shared" si="0"/>
        <v>0.00275023008849558</v>
      </c>
      <c r="N7" s="6">
        <f t="shared" si="1"/>
        <v>13.75805352</v>
      </c>
      <c r="O7" s="4" t="s">
        <v>23</v>
      </c>
    </row>
    <row r="8" s="1" customFormat="1" ht="24" spans="1:15">
      <c r="A8" s="3" t="s">
        <v>195</v>
      </c>
      <c r="B8" s="4" t="s">
        <v>92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93</v>
      </c>
      <c r="H8" s="4" t="s">
        <v>37</v>
      </c>
      <c r="I8" s="4">
        <v>4427</v>
      </c>
      <c r="J8" s="4" t="s">
        <v>21</v>
      </c>
      <c r="K8" s="4" t="s">
        <v>22</v>
      </c>
      <c r="L8" s="6">
        <f>VLOOKUP(B8:B529,[1]Sheet1!$B$3:$F$348,5,0)</f>
        <v>7.5</v>
      </c>
      <c r="M8" s="6">
        <f t="shared" si="0"/>
        <v>0.000896814159292036</v>
      </c>
      <c r="N8" s="6">
        <f t="shared" si="1"/>
        <v>4.4863218</v>
      </c>
      <c r="O8" s="4" t="s">
        <v>23</v>
      </c>
    </row>
    <row r="9" s="1" customFormat="1" ht="24" spans="1:15">
      <c r="A9" s="3" t="s">
        <v>195</v>
      </c>
      <c r="B9" s="4" t="s">
        <v>94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95</v>
      </c>
      <c r="H9" s="4" t="s">
        <v>37</v>
      </c>
      <c r="I9" s="4">
        <v>4427</v>
      </c>
      <c r="J9" s="4" t="s">
        <v>21</v>
      </c>
      <c r="K9" s="4" t="s">
        <v>22</v>
      </c>
      <c r="L9" s="6">
        <f>VLOOKUP(B9:B530,[1]Sheet1!$B$3:$F$348,5,0)</f>
        <v>18</v>
      </c>
      <c r="M9" s="6">
        <f t="shared" si="0"/>
        <v>0.00215235398230088</v>
      </c>
      <c r="N9" s="6">
        <f t="shared" si="1"/>
        <v>10.76717232</v>
      </c>
      <c r="O9" s="4" t="s">
        <v>23</v>
      </c>
    </row>
    <row r="10" s="1" customFormat="1" ht="24" spans="1:15">
      <c r="A10" s="3" t="s">
        <v>195</v>
      </c>
      <c r="B10" s="4" t="s">
        <v>96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97</v>
      </c>
      <c r="H10" s="4" t="s">
        <v>37</v>
      </c>
      <c r="I10" s="4">
        <v>4427</v>
      </c>
      <c r="J10" s="4" t="s">
        <v>21</v>
      </c>
      <c r="K10" s="4" t="s">
        <v>22</v>
      </c>
      <c r="L10" s="6">
        <f>VLOOKUP(B10:B531,[1]Sheet1!$B$3:$F$348,5,0)</f>
        <v>6</v>
      </c>
      <c r="M10" s="6">
        <f t="shared" si="0"/>
        <v>0.000717451327433628</v>
      </c>
      <c r="N10" s="6">
        <f t="shared" si="1"/>
        <v>3.58905744</v>
      </c>
      <c r="O10" s="4" t="s">
        <v>23</v>
      </c>
    </row>
    <row r="11" s="1" customFormat="1" ht="24" spans="1:15">
      <c r="A11" s="3" t="s">
        <v>195</v>
      </c>
      <c r="B11" s="4" t="s">
        <v>98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99</v>
      </c>
      <c r="H11" s="4" t="s">
        <v>37</v>
      </c>
      <c r="I11" s="4">
        <v>4427</v>
      </c>
      <c r="J11" s="4" t="s">
        <v>21</v>
      </c>
      <c r="K11" s="4" t="s">
        <v>22</v>
      </c>
      <c r="L11" s="6">
        <f>VLOOKUP(B11:B532,[1]Sheet1!$B$3:$F$348,5,0)</f>
        <v>8.5</v>
      </c>
      <c r="M11" s="6">
        <f t="shared" si="0"/>
        <v>0.00101638938053097</v>
      </c>
      <c r="N11" s="6">
        <f t="shared" si="1"/>
        <v>5.08449804</v>
      </c>
      <c r="O11" s="4" t="s">
        <v>23</v>
      </c>
    </row>
    <row r="12" s="1" customFormat="1" ht="24" spans="1:15">
      <c r="A12" s="3" t="s">
        <v>195</v>
      </c>
      <c r="B12" s="4" t="s">
        <v>100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101</v>
      </c>
      <c r="H12" s="4" t="s">
        <v>20</v>
      </c>
      <c r="I12" s="4">
        <v>4427</v>
      </c>
      <c r="J12" s="4" t="s">
        <v>21</v>
      </c>
      <c r="K12" s="4" t="s">
        <v>22</v>
      </c>
      <c r="L12" s="6">
        <f>VLOOKUP(B12:B533,[1]Sheet1!$B$3:$F$348,5,0)</f>
        <v>8.6</v>
      </c>
      <c r="M12" s="6">
        <f t="shared" si="0"/>
        <v>0.00102834690265487</v>
      </c>
      <c r="N12" s="6">
        <f t="shared" si="1"/>
        <v>5.144315664</v>
      </c>
      <c r="O12" s="4" t="s">
        <v>23</v>
      </c>
    </row>
    <row r="13" s="1" customFormat="1" ht="24" spans="1:15">
      <c r="A13" s="3" t="s">
        <v>195</v>
      </c>
      <c r="B13" s="4" t="s">
        <v>102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103</v>
      </c>
      <c r="H13" s="4" t="s">
        <v>20</v>
      </c>
      <c r="I13" s="4">
        <v>4427</v>
      </c>
      <c r="J13" s="4" t="s">
        <v>21</v>
      </c>
      <c r="K13" s="4" t="s">
        <v>22</v>
      </c>
      <c r="L13" s="6">
        <f>VLOOKUP(B13:B534,[1]Sheet1!$B$3:$F$348,5,0)</f>
        <v>5.5</v>
      </c>
      <c r="M13" s="6">
        <f t="shared" si="0"/>
        <v>0.000657663716814159</v>
      </c>
      <c r="N13" s="6">
        <f t="shared" si="1"/>
        <v>3.28996932</v>
      </c>
      <c r="O13" s="4" t="s">
        <v>23</v>
      </c>
    </row>
    <row r="14" s="1" customFormat="1" ht="24" spans="1:15">
      <c r="A14" s="3" t="s">
        <v>195</v>
      </c>
      <c r="B14" s="4" t="s">
        <v>104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105</v>
      </c>
      <c r="H14" s="4" t="s">
        <v>106</v>
      </c>
      <c r="I14" s="4">
        <v>4427</v>
      </c>
      <c r="J14" s="4" t="s">
        <v>21</v>
      </c>
      <c r="K14" s="4" t="s">
        <v>22</v>
      </c>
      <c r="L14" s="6">
        <f>VLOOKUP(B14:B535,[1]Sheet1!$B$3:$F$348,5,0)</f>
        <v>0.7</v>
      </c>
      <c r="M14" s="6">
        <f t="shared" si="0"/>
        <v>8.37026548672566e-5</v>
      </c>
      <c r="N14" s="6">
        <f t="shared" si="1"/>
        <v>0.418723368</v>
      </c>
      <c r="O14" s="4" t="s">
        <v>23</v>
      </c>
    </row>
    <row r="15" s="1" customFormat="1" ht="24" spans="1:15">
      <c r="A15" s="3" t="s">
        <v>195</v>
      </c>
      <c r="B15" s="4" t="s">
        <v>107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108</v>
      </c>
      <c r="H15" s="4" t="s">
        <v>37</v>
      </c>
      <c r="I15" s="4">
        <v>4427</v>
      </c>
      <c r="J15" s="4" t="s">
        <v>21</v>
      </c>
      <c r="K15" s="4" t="s">
        <v>22</v>
      </c>
      <c r="L15" s="6">
        <f>VLOOKUP(B15:B536,[1]Sheet1!$B$3:$F$348,5,0)</f>
        <v>7.5</v>
      </c>
      <c r="M15" s="6">
        <f t="shared" si="0"/>
        <v>0.000896814159292036</v>
      </c>
      <c r="N15" s="6">
        <f t="shared" si="1"/>
        <v>4.4863218</v>
      </c>
      <c r="O15" s="4" t="s">
        <v>23</v>
      </c>
    </row>
    <row r="16" s="1" customFormat="1" ht="24" spans="1:15">
      <c r="A16" s="3" t="s">
        <v>195</v>
      </c>
      <c r="B16" s="4" t="s">
        <v>38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39</v>
      </c>
      <c r="H16" s="4" t="s">
        <v>37</v>
      </c>
      <c r="I16" s="4">
        <v>4427</v>
      </c>
      <c r="J16" s="4" t="s">
        <v>21</v>
      </c>
      <c r="K16" s="4" t="s">
        <v>22</v>
      </c>
      <c r="L16" s="6">
        <f>VLOOKUP(B16:B537,[1]Sheet1!$B$3:$F$348,5,0)</f>
        <v>7.5</v>
      </c>
      <c r="M16" s="6">
        <f t="shared" si="0"/>
        <v>0.000896814159292036</v>
      </c>
      <c r="N16" s="6">
        <f t="shared" si="1"/>
        <v>4.4863218</v>
      </c>
      <c r="O16" s="4" t="s">
        <v>23</v>
      </c>
    </row>
    <row r="17" s="1" customFormat="1" ht="24" spans="1:15">
      <c r="A17" s="3" t="s">
        <v>195</v>
      </c>
      <c r="B17" s="4" t="s">
        <v>109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110</v>
      </c>
      <c r="H17" s="4" t="s">
        <v>37</v>
      </c>
      <c r="I17" s="4">
        <v>4427</v>
      </c>
      <c r="J17" s="4" t="s">
        <v>21</v>
      </c>
      <c r="K17" s="4" t="s">
        <v>22</v>
      </c>
      <c r="L17" s="6">
        <f>VLOOKUP(B17:B538,[1]Sheet1!$B$3:$F$348,5,0)</f>
        <v>17</v>
      </c>
      <c r="M17" s="6">
        <f t="shared" si="0"/>
        <v>0.00203277876106195</v>
      </c>
      <c r="N17" s="6">
        <f t="shared" si="1"/>
        <v>10.16899608</v>
      </c>
      <c r="O17" s="4" t="s">
        <v>23</v>
      </c>
    </row>
    <row r="18" s="1" customFormat="1" ht="24" spans="1:15">
      <c r="A18" s="3" t="s">
        <v>195</v>
      </c>
      <c r="B18" s="4" t="s">
        <v>111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112</v>
      </c>
      <c r="H18" s="4" t="s">
        <v>37</v>
      </c>
      <c r="I18" s="4">
        <v>4427</v>
      </c>
      <c r="J18" s="4" t="s">
        <v>21</v>
      </c>
      <c r="K18" s="4" t="s">
        <v>22</v>
      </c>
      <c r="L18" s="6">
        <f>VLOOKUP(B18:B539,[1]Sheet1!$B$3:$F$348,5,0)</f>
        <v>17</v>
      </c>
      <c r="M18" s="6">
        <f t="shared" si="0"/>
        <v>0.00203277876106195</v>
      </c>
      <c r="N18" s="6">
        <f t="shared" si="1"/>
        <v>10.16899608</v>
      </c>
      <c r="O18" s="4" t="s">
        <v>23</v>
      </c>
    </row>
    <row r="19" s="1" customFormat="1" ht="24" spans="1:15">
      <c r="A19" s="3" t="s">
        <v>195</v>
      </c>
      <c r="B19" s="4" t="s">
        <v>113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114</v>
      </c>
      <c r="H19" s="4" t="s">
        <v>37</v>
      </c>
      <c r="I19" s="4">
        <v>4427</v>
      </c>
      <c r="J19" s="4" t="s">
        <v>21</v>
      </c>
      <c r="K19" s="4" t="s">
        <v>22</v>
      </c>
      <c r="L19" s="6">
        <f>VLOOKUP(B19:B540,[1]Sheet1!$B$3:$F$348,5,0)</f>
        <v>26</v>
      </c>
      <c r="M19" s="6">
        <f t="shared" si="0"/>
        <v>0.00310895575221239</v>
      </c>
      <c r="N19" s="6">
        <f t="shared" si="1"/>
        <v>15.55258224</v>
      </c>
      <c r="O19" s="4" t="s">
        <v>23</v>
      </c>
    </row>
    <row r="20" s="1" customFormat="1" ht="24" spans="1:15">
      <c r="A20" s="3" t="s">
        <v>195</v>
      </c>
      <c r="B20" s="4" t="s">
        <v>115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116</v>
      </c>
      <c r="H20" s="4" t="s">
        <v>37</v>
      </c>
      <c r="I20" s="4">
        <v>4427</v>
      </c>
      <c r="J20" s="4" t="s">
        <v>21</v>
      </c>
      <c r="K20" s="4" t="s">
        <v>22</v>
      </c>
      <c r="L20" s="6">
        <f>VLOOKUP(B20:B541,[1]Sheet1!$B$3:$F$348,5,0)</f>
        <v>15</v>
      </c>
      <c r="M20" s="6">
        <f t="shared" si="0"/>
        <v>0.00179362831858407</v>
      </c>
      <c r="N20" s="6">
        <f t="shared" si="1"/>
        <v>8.9726436</v>
      </c>
      <c r="O20" s="4" t="s">
        <v>23</v>
      </c>
    </row>
    <row r="21" s="1" customFormat="1" ht="24" spans="1:15">
      <c r="A21" s="3" t="s">
        <v>195</v>
      </c>
      <c r="B21" s="4" t="s">
        <v>117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118</v>
      </c>
      <c r="H21" s="4" t="s">
        <v>37</v>
      </c>
      <c r="I21" s="4">
        <v>4427</v>
      </c>
      <c r="J21" s="4" t="s">
        <v>21</v>
      </c>
      <c r="K21" s="4" t="s">
        <v>22</v>
      </c>
      <c r="L21" s="6">
        <f>VLOOKUP(B21:B542,[1]Sheet1!$B$3:$F$348,5,0)</f>
        <v>35</v>
      </c>
      <c r="M21" s="6">
        <f t="shared" si="0"/>
        <v>0.00418513274336283</v>
      </c>
      <c r="N21" s="6">
        <f t="shared" si="1"/>
        <v>20.9361684</v>
      </c>
      <c r="O21" s="4" t="s">
        <v>23</v>
      </c>
    </row>
    <row r="22" s="1" customFormat="1" ht="24" spans="1:15">
      <c r="A22" s="3" t="s">
        <v>195</v>
      </c>
      <c r="B22" s="4" t="s">
        <v>119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120</v>
      </c>
      <c r="H22" s="4" t="s">
        <v>20</v>
      </c>
      <c r="I22" s="4">
        <v>4427</v>
      </c>
      <c r="J22" s="4" t="s">
        <v>21</v>
      </c>
      <c r="K22" s="4" t="s">
        <v>22</v>
      </c>
      <c r="L22" s="6">
        <f>VLOOKUP(B22:B543,[1]Sheet1!$B$3:$F$348,5,0)</f>
        <v>3</v>
      </c>
      <c r="M22" s="6">
        <f t="shared" si="0"/>
        <v>0.000358725663716814</v>
      </c>
      <c r="N22" s="6">
        <f t="shared" si="1"/>
        <v>1.79452872</v>
      </c>
      <c r="O22" s="4" t="s">
        <v>23</v>
      </c>
    </row>
    <row r="23" s="1" customFormat="1" ht="24" spans="1:15">
      <c r="A23" s="3" t="s">
        <v>195</v>
      </c>
      <c r="B23" s="4" t="s">
        <v>121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122</v>
      </c>
      <c r="H23" s="4" t="s">
        <v>20</v>
      </c>
      <c r="I23" s="4">
        <v>4427</v>
      </c>
      <c r="J23" s="4" t="s">
        <v>21</v>
      </c>
      <c r="K23" s="4" t="s">
        <v>22</v>
      </c>
      <c r="L23" s="6">
        <f>VLOOKUP(B23:B544,[1]Sheet1!$B$3:$F$348,5,0)</f>
        <v>2.3</v>
      </c>
      <c r="M23" s="6">
        <f t="shared" si="0"/>
        <v>0.000275023008849558</v>
      </c>
      <c r="N23" s="6">
        <f t="shared" si="1"/>
        <v>1.375805352</v>
      </c>
      <c r="O23" s="4" t="s">
        <v>23</v>
      </c>
    </row>
    <row r="24" s="1" customFormat="1" ht="24" spans="1:15">
      <c r="A24" s="3" t="s">
        <v>195</v>
      </c>
      <c r="B24" s="4" t="s">
        <v>123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124</v>
      </c>
      <c r="H24" s="4" t="s">
        <v>20</v>
      </c>
      <c r="I24" s="4">
        <v>4427</v>
      </c>
      <c r="J24" s="4" t="s">
        <v>21</v>
      </c>
      <c r="K24" s="4" t="s">
        <v>22</v>
      </c>
      <c r="L24" s="6">
        <f>VLOOKUP(B24:B545,[1]Sheet1!$B$3:$F$348,5,0)</f>
        <v>6.5</v>
      </c>
      <c r="M24" s="6">
        <f t="shared" si="0"/>
        <v>0.000777238938053097</v>
      </c>
      <c r="N24" s="6">
        <f t="shared" si="1"/>
        <v>3.88814556</v>
      </c>
      <c r="O24" s="4" t="s">
        <v>23</v>
      </c>
    </row>
    <row r="25" s="1" customFormat="1" ht="24" spans="1:15">
      <c r="A25" s="3" t="s">
        <v>195</v>
      </c>
      <c r="B25" s="4" t="s">
        <v>125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126</v>
      </c>
      <c r="H25" s="4" t="s">
        <v>20</v>
      </c>
      <c r="I25" s="4">
        <v>4427</v>
      </c>
      <c r="J25" s="4" t="s">
        <v>21</v>
      </c>
      <c r="K25" s="4" t="s">
        <v>22</v>
      </c>
      <c r="L25" s="6">
        <f>VLOOKUP(B25:B546,[1]Sheet1!$B$3:$F$348,5,0)</f>
        <v>7.5</v>
      </c>
      <c r="M25" s="6">
        <f t="shared" si="0"/>
        <v>0.000896814159292036</v>
      </c>
      <c r="N25" s="6">
        <f t="shared" si="1"/>
        <v>4.4863218</v>
      </c>
      <c r="O25" s="4" t="s">
        <v>23</v>
      </c>
    </row>
    <row r="26" s="1" customFormat="1" ht="24" spans="1:15">
      <c r="A26" s="3" t="s">
        <v>195</v>
      </c>
      <c r="B26" s="4" t="s">
        <v>127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128</v>
      </c>
      <c r="H26" s="4" t="s">
        <v>20</v>
      </c>
      <c r="I26" s="4">
        <v>4427</v>
      </c>
      <c r="J26" s="4" t="s">
        <v>21</v>
      </c>
      <c r="K26" s="4" t="s">
        <v>22</v>
      </c>
      <c r="L26" s="6">
        <f>VLOOKUP(B26:B547,[1]Sheet1!$B$3:$F$348,5,0)</f>
        <v>6</v>
      </c>
      <c r="M26" s="6">
        <f t="shared" si="0"/>
        <v>0.000717451327433628</v>
      </c>
      <c r="N26" s="6">
        <f t="shared" si="1"/>
        <v>3.58905744</v>
      </c>
      <c r="O26" s="4" t="s">
        <v>23</v>
      </c>
    </row>
    <row r="27" s="1" customFormat="1" ht="24" spans="1:15">
      <c r="A27" s="3" t="s">
        <v>195</v>
      </c>
      <c r="B27" s="4" t="s">
        <v>129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130</v>
      </c>
      <c r="H27" s="4" t="s">
        <v>20</v>
      </c>
      <c r="I27" s="4">
        <v>4427</v>
      </c>
      <c r="J27" s="4" t="s">
        <v>21</v>
      </c>
      <c r="K27" s="4" t="s">
        <v>22</v>
      </c>
      <c r="L27" s="6">
        <f>VLOOKUP(B27:B548,[1]Sheet1!$B$3:$F$348,5,0)</f>
        <v>4</v>
      </c>
      <c r="M27" s="6">
        <f t="shared" si="0"/>
        <v>0.000478300884955752</v>
      </c>
      <c r="N27" s="6">
        <f t="shared" si="1"/>
        <v>2.39270496</v>
      </c>
      <c r="O27" s="4" t="s">
        <v>23</v>
      </c>
    </row>
    <row r="28" s="1" customFormat="1" ht="24" spans="1:15">
      <c r="A28" s="3" t="s">
        <v>195</v>
      </c>
      <c r="B28" s="4" t="s">
        <v>131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132</v>
      </c>
      <c r="H28" s="4" t="s">
        <v>20</v>
      </c>
      <c r="I28" s="4">
        <v>4427</v>
      </c>
      <c r="J28" s="4" t="s">
        <v>21</v>
      </c>
      <c r="K28" s="4" t="s">
        <v>22</v>
      </c>
      <c r="L28" s="6">
        <f>VLOOKUP(B28:B549,[1]Sheet1!$B$3:$F$348,5,0)</f>
        <v>6</v>
      </c>
      <c r="M28" s="6">
        <f t="shared" si="0"/>
        <v>0.000717451327433628</v>
      </c>
      <c r="N28" s="6">
        <f t="shared" si="1"/>
        <v>3.58905744</v>
      </c>
      <c r="O28" s="4" t="s">
        <v>23</v>
      </c>
    </row>
    <row r="29" s="1" customFormat="1" ht="24" spans="1:15">
      <c r="A29" s="3" t="s">
        <v>195</v>
      </c>
      <c r="B29" s="4" t="s">
        <v>133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134</v>
      </c>
      <c r="H29" s="4" t="s">
        <v>20</v>
      </c>
      <c r="I29" s="4">
        <v>4427</v>
      </c>
      <c r="J29" s="4" t="s">
        <v>21</v>
      </c>
      <c r="K29" s="4" t="s">
        <v>22</v>
      </c>
      <c r="L29" s="6">
        <f>VLOOKUP(B29:B550,[1]Sheet1!$B$3:$F$348,5,0)</f>
        <v>7.5</v>
      </c>
      <c r="M29" s="6">
        <f t="shared" si="0"/>
        <v>0.000896814159292036</v>
      </c>
      <c r="N29" s="6">
        <f t="shared" si="1"/>
        <v>4.4863218</v>
      </c>
      <c r="O29" s="4" t="s">
        <v>23</v>
      </c>
    </row>
    <row r="30" s="1" customFormat="1" ht="24" spans="1:15">
      <c r="A30" s="3" t="s">
        <v>195</v>
      </c>
      <c r="B30" s="4" t="s">
        <v>135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136</v>
      </c>
      <c r="H30" s="4" t="s">
        <v>20</v>
      </c>
      <c r="I30" s="4">
        <v>4427</v>
      </c>
      <c r="J30" s="4" t="s">
        <v>21</v>
      </c>
      <c r="K30" s="4" t="s">
        <v>22</v>
      </c>
      <c r="L30" s="6">
        <f>VLOOKUP(B30:B551,[1]Sheet1!$B$3:$F$348,5,0)</f>
        <v>7.6</v>
      </c>
      <c r="M30" s="6">
        <f t="shared" si="0"/>
        <v>0.000908771681415929</v>
      </c>
      <c r="N30" s="6">
        <f t="shared" si="1"/>
        <v>4.546139424</v>
      </c>
      <c r="O30" s="4" t="s">
        <v>23</v>
      </c>
    </row>
    <row r="31" s="1" customFormat="1" ht="24" spans="1:15">
      <c r="A31" s="3" t="s">
        <v>195</v>
      </c>
      <c r="B31" s="4" t="s">
        <v>137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138</v>
      </c>
      <c r="H31" s="4" t="s">
        <v>20</v>
      </c>
      <c r="I31" s="4">
        <v>4427</v>
      </c>
      <c r="J31" s="4" t="s">
        <v>21</v>
      </c>
      <c r="K31" s="4" t="s">
        <v>22</v>
      </c>
      <c r="L31" s="6">
        <f>VLOOKUP(B31:B552,[1]Sheet1!$B$3:$F$348,5,0)</f>
        <v>5.5</v>
      </c>
      <c r="M31" s="6">
        <f t="shared" si="0"/>
        <v>0.000657663716814159</v>
      </c>
      <c r="N31" s="6">
        <f t="shared" si="1"/>
        <v>3.28996932</v>
      </c>
      <c r="O31" s="4" t="s">
        <v>23</v>
      </c>
    </row>
    <row r="32" s="1" customFormat="1" ht="24" spans="1:15">
      <c r="A32" s="3" t="s">
        <v>195</v>
      </c>
      <c r="B32" s="4" t="s">
        <v>139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140</v>
      </c>
      <c r="H32" s="4" t="s">
        <v>20</v>
      </c>
      <c r="I32" s="4">
        <v>4427</v>
      </c>
      <c r="J32" s="4" t="s">
        <v>21</v>
      </c>
      <c r="K32" s="4" t="s">
        <v>22</v>
      </c>
      <c r="L32" s="6">
        <f>VLOOKUP(B32:B553,[1]Sheet1!$B$3:$F$348,5,0)</f>
        <v>3.3</v>
      </c>
      <c r="M32" s="6">
        <f t="shared" si="0"/>
        <v>0.000394598230088496</v>
      </c>
      <c r="N32" s="6">
        <f t="shared" si="1"/>
        <v>1.973981592</v>
      </c>
      <c r="O32" s="4" t="s">
        <v>23</v>
      </c>
    </row>
    <row r="33" s="1" customFormat="1" ht="24" spans="1:15">
      <c r="A33" s="3" t="s">
        <v>195</v>
      </c>
      <c r="B33" s="4" t="s">
        <v>141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142</v>
      </c>
      <c r="H33" s="4" t="s">
        <v>20</v>
      </c>
      <c r="I33" s="4">
        <v>4427</v>
      </c>
      <c r="J33" s="4" t="s">
        <v>21</v>
      </c>
      <c r="K33" s="4" t="s">
        <v>22</v>
      </c>
      <c r="L33" s="6">
        <f>VLOOKUP(B33:B554,[1]Sheet1!$B$3:$F$348,5,0)</f>
        <v>5.2</v>
      </c>
      <c r="M33" s="6">
        <f t="shared" si="0"/>
        <v>0.000621791150442478</v>
      </c>
      <c r="N33" s="6">
        <f t="shared" si="1"/>
        <v>3.110516448</v>
      </c>
      <c r="O33" s="4" t="s">
        <v>23</v>
      </c>
    </row>
    <row r="34" s="1" customFormat="1" ht="24" spans="1:15">
      <c r="A34" s="3" t="s">
        <v>195</v>
      </c>
      <c r="B34" s="4" t="s">
        <v>143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144</v>
      </c>
      <c r="H34" s="4" t="s">
        <v>34</v>
      </c>
      <c r="I34" s="4">
        <v>4427</v>
      </c>
      <c r="J34" s="4" t="s">
        <v>21</v>
      </c>
      <c r="K34" s="4" t="s">
        <v>22</v>
      </c>
      <c r="L34" s="6">
        <f>VLOOKUP(B34:B555,[1]Sheet1!$B$3:$F$348,5,0)</f>
        <v>16.5</v>
      </c>
      <c r="M34" s="6">
        <f t="shared" si="0"/>
        <v>0.00197299115044248</v>
      </c>
      <c r="N34" s="6">
        <f t="shared" si="1"/>
        <v>9.86990796</v>
      </c>
      <c r="O34" s="4" t="s">
        <v>23</v>
      </c>
    </row>
    <row r="35" s="1" customFormat="1" ht="24" spans="1:15">
      <c r="A35" s="3" t="s">
        <v>195</v>
      </c>
      <c r="B35" s="4" t="s">
        <v>145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146</v>
      </c>
      <c r="H35" s="4" t="s">
        <v>37</v>
      </c>
      <c r="I35" s="4">
        <v>4427</v>
      </c>
      <c r="J35" s="4" t="s">
        <v>21</v>
      </c>
      <c r="K35" s="4" t="s">
        <v>22</v>
      </c>
      <c r="L35" s="6">
        <f>VLOOKUP(B35:B556,[1]Sheet1!$B$3:$F$348,5,0)</f>
        <v>6.8</v>
      </c>
      <c r="M35" s="6">
        <f t="shared" ref="M35:M66" si="2">L35*1.3512/1.13/10000</f>
        <v>0.000813111504424779</v>
      </c>
      <c r="N35" s="6">
        <f t="shared" ref="N35:N66" si="3">M35*I35*1.13</f>
        <v>4.067598432</v>
      </c>
      <c r="O35" s="4" t="s">
        <v>23</v>
      </c>
    </row>
    <row r="36" s="1" customFormat="1" ht="24" spans="1:15">
      <c r="A36" s="3" t="s">
        <v>195</v>
      </c>
      <c r="B36" s="4" t="s">
        <v>147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148</v>
      </c>
      <c r="H36" s="4" t="s">
        <v>37</v>
      </c>
      <c r="I36" s="4">
        <v>4427</v>
      </c>
      <c r="J36" s="4" t="s">
        <v>21</v>
      </c>
      <c r="K36" s="4" t="s">
        <v>22</v>
      </c>
      <c r="L36" s="6">
        <f>VLOOKUP(B36:B557,[1]Sheet1!$B$3:$F$348,5,0)</f>
        <v>14</v>
      </c>
      <c r="M36" s="6">
        <f t="shared" si="2"/>
        <v>0.00167405309734513</v>
      </c>
      <c r="N36" s="6">
        <f t="shared" si="3"/>
        <v>8.37446736</v>
      </c>
      <c r="O36" s="4" t="s">
        <v>23</v>
      </c>
    </row>
    <row r="37" s="1" customFormat="1" ht="24" spans="1:15">
      <c r="A37" s="3" t="s">
        <v>195</v>
      </c>
      <c r="B37" s="4" t="s">
        <v>78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79</v>
      </c>
      <c r="H37" s="4" t="s">
        <v>37</v>
      </c>
      <c r="I37" s="4">
        <v>4427</v>
      </c>
      <c r="J37" s="4" t="s">
        <v>21</v>
      </c>
      <c r="K37" s="4" t="s">
        <v>22</v>
      </c>
      <c r="L37" s="6">
        <f>VLOOKUP(B37:B558,[1]Sheet1!$B$3:$F$348,5,0)</f>
        <v>22</v>
      </c>
      <c r="M37" s="6">
        <f t="shared" si="2"/>
        <v>0.00263065486725664</v>
      </c>
      <c r="N37" s="6">
        <f t="shared" si="3"/>
        <v>13.15987728</v>
      </c>
      <c r="O37" s="4" t="s">
        <v>23</v>
      </c>
    </row>
    <row r="38" s="1" customFormat="1" ht="24" spans="1:15">
      <c r="A38" s="3" t="s">
        <v>195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4427</v>
      </c>
      <c r="J38" s="4" t="s">
        <v>21</v>
      </c>
      <c r="K38" s="4" t="s">
        <v>22</v>
      </c>
      <c r="L38" s="6">
        <f>VLOOKUP(B38:B559,[1]Sheet1!$B$3:$F$348,5,0)</f>
        <v>42</v>
      </c>
      <c r="M38" s="6">
        <f t="shared" si="2"/>
        <v>0.0050221592920354</v>
      </c>
      <c r="N38" s="6">
        <f t="shared" si="3"/>
        <v>25.12340208</v>
      </c>
      <c r="O38" s="4" t="s">
        <v>23</v>
      </c>
    </row>
    <row r="39" s="1" customFormat="1" ht="24" spans="1:15">
      <c r="A39" s="3" t="s">
        <v>195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4427</v>
      </c>
      <c r="J39" s="4" t="s">
        <v>21</v>
      </c>
      <c r="K39" s="4" t="s">
        <v>22</v>
      </c>
      <c r="L39" s="6">
        <f>VLOOKUP(B39:B560,[1]Sheet1!$B$3:$F$348,5,0)</f>
        <v>13.5</v>
      </c>
      <c r="M39" s="6">
        <f t="shared" si="2"/>
        <v>0.00161426548672566</v>
      </c>
      <c r="N39" s="6">
        <f t="shared" si="3"/>
        <v>8.07537924</v>
      </c>
      <c r="O39" s="4" t="s">
        <v>23</v>
      </c>
    </row>
    <row r="40" s="1" customFormat="1" ht="24" spans="1:15">
      <c r="A40" s="3" t="s">
        <v>195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4427</v>
      </c>
      <c r="J40" s="4" t="s">
        <v>21</v>
      </c>
      <c r="K40" s="4" t="s">
        <v>22</v>
      </c>
      <c r="L40" s="6">
        <f>VLOOKUP(B40:B561,[1]Sheet1!$B$3:$F$348,5,0)</f>
        <v>19</v>
      </c>
      <c r="M40" s="6">
        <f t="shared" si="2"/>
        <v>0.00227192920353982</v>
      </c>
      <c r="N40" s="6">
        <f t="shared" si="3"/>
        <v>11.36534856</v>
      </c>
      <c r="O40" s="4" t="s">
        <v>23</v>
      </c>
    </row>
    <row r="41" s="1" customFormat="1" ht="24" spans="1:15">
      <c r="A41" s="3" t="s">
        <v>195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4427</v>
      </c>
      <c r="J41" s="4" t="s">
        <v>21</v>
      </c>
      <c r="K41" s="4" t="s">
        <v>22</v>
      </c>
      <c r="L41" s="6">
        <f>VLOOKUP(B41:B562,[1]Sheet1!$B$3:$F$348,5,0)</f>
        <v>4.4</v>
      </c>
      <c r="M41" s="6">
        <f t="shared" si="2"/>
        <v>0.000526130973451327</v>
      </c>
      <c r="N41" s="6">
        <f t="shared" si="3"/>
        <v>2.631975456</v>
      </c>
      <c r="O41" s="4" t="s">
        <v>23</v>
      </c>
    </row>
    <row r="42" s="1" customFormat="1" ht="24" spans="1:15">
      <c r="A42" s="3" t="s">
        <v>195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4427</v>
      </c>
      <c r="J42" s="4" t="s">
        <v>21</v>
      </c>
      <c r="K42" s="4" t="s">
        <v>22</v>
      </c>
      <c r="L42" s="6">
        <f>VLOOKUP(B42:B563,[1]Sheet1!$B$3:$F$348,5,0)</f>
        <v>32</v>
      </c>
      <c r="M42" s="6">
        <f t="shared" si="2"/>
        <v>0.00382640707964602</v>
      </c>
      <c r="N42" s="6">
        <f t="shared" si="3"/>
        <v>19.14163968</v>
      </c>
      <c r="O42" s="4" t="s">
        <v>23</v>
      </c>
    </row>
    <row r="43" s="1" customFormat="1" ht="24" spans="1:15">
      <c r="A43" s="3" t="s">
        <v>195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4427</v>
      </c>
      <c r="J43" s="4" t="s">
        <v>21</v>
      </c>
      <c r="K43" s="4" t="s">
        <v>22</v>
      </c>
      <c r="L43" s="6">
        <f>VLOOKUP(B43:B564,[1]Sheet1!$B$3:$F$348,5,0)</f>
        <v>1.8</v>
      </c>
      <c r="M43" s="6">
        <f t="shared" si="2"/>
        <v>0.000215235398230089</v>
      </c>
      <c r="N43" s="6">
        <f t="shared" si="3"/>
        <v>1.076717232</v>
      </c>
      <c r="O43" s="4" t="s">
        <v>23</v>
      </c>
    </row>
    <row r="44" s="1" customFormat="1" ht="24" spans="1:15">
      <c r="A44" s="3" t="s">
        <v>195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4427</v>
      </c>
      <c r="J44" s="4" t="s">
        <v>21</v>
      </c>
      <c r="K44" s="4" t="s">
        <v>22</v>
      </c>
      <c r="L44" s="6">
        <f>VLOOKUP(B44:B565,[1]Sheet1!$B$3:$F$348,5,0)</f>
        <v>2.8</v>
      </c>
      <c r="M44" s="6">
        <f t="shared" si="2"/>
        <v>0.000334810619469027</v>
      </c>
      <c r="N44" s="6">
        <f t="shared" si="3"/>
        <v>1.674893472</v>
      </c>
      <c r="O44" s="4" t="s">
        <v>23</v>
      </c>
    </row>
    <row r="45" s="1" customFormat="1" ht="24" spans="1:15">
      <c r="A45" s="3" t="s">
        <v>195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4427</v>
      </c>
      <c r="J45" s="4" t="s">
        <v>21</v>
      </c>
      <c r="K45" s="4" t="s">
        <v>22</v>
      </c>
      <c r="L45" s="6">
        <f>VLOOKUP(B45:B566,[1]Sheet1!$B$3:$F$348,5,0)</f>
        <v>22</v>
      </c>
      <c r="M45" s="6">
        <f t="shared" si="2"/>
        <v>0.00263065486725664</v>
      </c>
      <c r="N45" s="6">
        <f t="shared" si="3"/>
        <v>13.15987728</v>
      </c>
      <c r="O45" s="4" t="s">
        <v>23</v>
      </c>
    </row>
    <row r="46" s="1" customFormat="1" ht="24" spans="1:15">
      <c r="A46" s="3" t="s">
        <v>195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4427</v>
      </c>
      <c r="J46" s="4" t="s">
        <v>21</v>
      </c>
      <c r="K46" s="4" t="s">
        <v>22</v>
      </c>
      <c r="L46" s="6">
        <f>VLOOKUP(B46:B567,[1]Sheet1!$B$3:$F$348,5,0)</f>
        <v>20</v>
      </c>
      <c r="M46" s="6">
        <f t="shared" si="2"/>
        <v>0.00239150442477876</v>
      </c>
      <c r="N46" s="6">
        <f t="shared" si="3"/>
        <v>11.9635248</v>
      </c>
      <c r="O46" s="4" t="s">
        <v>23</v>
      </c>
    </row>
    <row r="47" s="1" customFormat="1" ht="24" spans="1:15">
      <c r="A47" s="3" t="s">
        <v>195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4427</v>
      </c>
      <c r="J47" s="4" t="s">
        <v>21</v>
      </c>
      <c r="K47" s="4" t="s">
        <v>22</v>
      </c>
      <c r="L47" s="6">
        <f>VLOOKUP(B47:B568,[1]Sheet1!$B$3:$F$348,5,0)</f>
        <v>23</v>
      </c>
      <c r="M47" s="6">
        <f t="shared" si="2"/>
        <v>0.00275023008849558</v>
      </c>
      <c r="N47" s="6">
        <f t="shared" si="3"/>
        <v>13.75805352</v>
      </c>
      <c r="O47" s="4" t="s">
        <v>23</v>
      </c>
    </row>
    <row r="48" s="1" customFormat="1" ht="24" spans="1:15">
      <c r="A48" s="3" t="s">
        <v>195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4427</v>
      </c>
      <c r="J48" s="4" t="s">
        <v>21</v>
      </c>
      <c r="K48" s="4" t="s">
        <v>22</v>
      </c>
      <c r="L48" s="6">
        <f>VLOOKUP(B48:B569,[1]Sheet1!$B$3:$F$348,5,0)</f>
        <v>20</v>
      </c>
      <c r="M48" s="6">
        <f t="shared" si="2"/>
        <v>0.00239150442477876</v>
      </c>
      <c r="N48" s="6">
        <f t="shared" si="3"/>
        <v>11.9635248</v>
      </c>
      <c r="O48" s="4" t="s">
        <v>23</v>
      </c>
    </row>
    <row r="49" s="1" customFormat="1" ht="24" spans="1:15">
      <c r="A49" s="3" t="s">
        <v>195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4427</v>
      </c>
      <c r="J49" s="4" t="s">
        <v>21</v>
      </c>
      <c r="K49" s="4" t="s">
        <v>22</v>
      </c>
      <c r="L49" s="6">
        <f>VLOOKUP(B49:B570,[1]Sheet1!$B$3:$F$348,5,0)</f>
        <v>23</v>
      </c>
      <c r="M49" s="6">
        <f t="shared" si="2"/>
        <v>0.00275023008849558</v>
      </c>
      <c r="N49" s="6">
        <f t="shared" si="3"/>
        <v>13.75805352</v>
      </c>
      <c r="O49" s="4" t="s">
        <v>23</v>
      </c>
    </row>
    <row r="50" s="1" customFormat="1" ht="24" spans="1:15">
      <c r="A50" s="3" t="s">
        <v>195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4427</v>
      </c>
      <c r="J50" s="4" t="s">
        <v>21</v>
      </c>
      <c r="K50" s="4" t="s">
        <v>22</v>
      </c>
      <c r="L50" s="6">
        <f>VLOOKUP(B50:B571,[1]Sheet1!$B$3:$F$348,5,0)</f>
        <v>31</v>
      </c>
      <c r="M50" s="6">
        <f t="shared" si="2"/>
        <v>0.00370683185840708</v>
      </c>
      <c r="N50" s="6">
        <f t="shared" si="3"/>
        <v>18.54346344</v>
      </c>
      <c r="O50" s="4" t="s">
        <v>23</v>
      </c>
    </row>
    <row r="51" s="1" customFormat="1" ht="24" spans="1:15">
      <c r="A51" s="3" t="s">
        <v>195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4427</v>
      </c>
      <c r="J51" s="4" t="s">
        <v>21</v>
      </c>
      <c r="K51" s="4" t="s">
        <v>22</v>
      </c>
      <c r="L51" s="6">
        <f>VLOOKUP(B51:B572,[1]Sheet1!$B$3:$F$348,5,0)</f>
        <v>20</v>
      </c>
      <c r="M51" s="6">
        <f t="shared" si="2"/>
        <v>0.00239150442477876</v>
      </c>
      <c r="N51" s="6">
        <f t="shared" si="3"/>
        <v>11.9635248</v>
      </c>
      <c r="O51" s="4" t="s">
        <v>23</v>
      </c>
    </row>
    <row r="52" s="1" customFormat="1" ht="24" spans="1:15">
      <c r="A52" s="3" t="s">
        <v>195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4427</v>
      </c>
      <c r="J52" s="4" t="s">
        <v>21</v>
      </c>
      <c r="K52" s="4" t="s">
        <v>22</v>
      </c>
      <c r="L52" s="6">
        <f>VLOOKUP(B52:B573,[1]Sheet1!$B$3:$F$348,5,0)</f>
        <v>12</v>
      </c>
      <c r="M52" s="6">
        <f t="shared" si="2"/>
        <v>0.00143490265486726</v>
      </c>
      <c r="N52" s="6">
        <f t="shared" si="3"/>
        <v>7.17811488</v>
      </c>
      <c r="O52" s="4" t="s">
        <v>23</v>
      </c>
    </row>
    <row r="53" s="1" customFormat="1" ht="24" spans="1:15">
      <c r="A53" s="3" t="s">
        <v>195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4427</v>
      </c>
      <c r="J53" s="4" t="s">
        <v>21</v>
      </c>
      <c r="K53" s="4" t="s">
        <v>22</v>
      </c>
      <c r="L53" s="6">
        <f>VLOOKUP(B53:B574,[1]Sheet1!$B$3:$F$348,5,0)</f>
        <v>8.6</v>
      </c>
      <c r="M53" s="6">
        <f t="shared" si="2"/>
        <v>0.00102834690265487</v>
      </c>
      <c r="N53" s="6">
        <f t="shared" si="3"/>
        <v>5.144315664</v>
      </c>
      <c r="O53" s="4" t="s">
        <v>23</v>
      </c>
    </row>
    <row r="54" s="1" customFormat="1" ht="24" spans="1:15">
      <c r="A54" s="3" t="s">
        <v>195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4427</v>
      </c>
      <c r="J54" s="4" t="s">
        <v>21</v>
      </c>
      <c r="K54" s="4" t="s">
        <v>22</v>
      </c>
      <c r="L54" s="6">
        <f>VLOOKUP(B54:B575,[1]Sheet1!$B$3:$F$348,5,0)</f>
        <v>3.1</v>
      </c>
      <c r="M54" s="6">
        <f t="shared" si="2"/>
        <v>0.000370683185840708</v>
      </c>
      <c r="N54" s="6">
        <f t="shared" si="3"/>
        <v>1.854346344</v>
      </c>
      <c r="O54" s="4" t="s">
        <v>23</v>
      </c>
    </row>
    <row r="55" s="1" customFormat="1" ht="24" spans="1:15">
      <c r="A55" s="3" t="s">
        <v>195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4427</v>
      </c>
      <c r="J55" s="4" t="s">
        <v>21</v>
      </c>
      <c r="K55" s="4" t="s">
        <v>22</v>
      </c>
      <c r="L55" s="6">
        <f>VLOOKUP(B55:B576,[1]Sheet1!$B$3:$F$348,5,0)</f>
        <v>9.5</v>
      </c>
      <c r="M55" s="6">
        <f t="shared" si="2"/>
        <v>0.00113596460176991</v>
      </c>
      <c r="N55" s="6">
        <f t="shared" si="3"/>
        <v>5.68267428</v>
      </c>
      <c r="O55" s="4" t="s">
        <v>23</v>
      </c>
    </row>
    <row r="56" s="1" customFormat="1" ht="24" spans="1:15">
      <c r="A56" s="3" t="s">
        <v>195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4427</v>
      </c>
      <c r="J56" s="4" t="s">
        <v>21</v>
      </c>
      <c r="K56" s="4" t="s">
        <v>22</v>
      </c>
      <c r="L56" s="6">
        <f>VLOOKUP(B56:B577,[1]Sheet1!$B$3:$F$348,5,0)</f>
        <v>5.8</v>
      </c>
      <c r="M56" s="6">
        <f t="shared" si="2"/>
        <v>0.000693536283185841</v>
      </c>
      <c r="N56" s="6">
        <f t="shared" si="3"/>
        <v>3.469422192</v>
      </c>
      <c r="O56" s="4" t="s">
        <v>23</v>
      </c>
    </row>
    <row r="57" s="1" customFormat="1" ht="24" spans="1:15">
      <c r="A57" s="3" t="s">
        <v>195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4427</v>
      </c>
      <c r="J57" s="4" t="s">
        <v>21</v>
      </c>
      <c r="K57" s="4" t="s">
        <v>22</v>
      </c>
      <c r="L57" s="6">
        <f>VLOOKUP(B57:B578,[1]Sheet1!$B$3:$F$348,5,0)</f>
        <v>8.6</v>
      </c>
      <c r="M57" s="6">
        <f t="shared" si="2"/>
        <v>0.00102834690265487</v>
      </c>
      <c r="N57" s="6">
        <f t="shared" si="3"/>
        <v>5.144315664</v>
      </c>
      <c r="O57" s="4" t="s">
        <v>23</v>
      </c>
    </row>
    <row r="58" s="1" customFormat="1" ht="24" spans="1:15">
      <c r="A58" s="3" t="s">
        <v>195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4427</v>
      </c>
      <c r="J58" s="4" t="s">
        <v>21</v>
      </c>
      <c r="K58" s="4" t="s">
        <v>22</v>
      </c>
      <c r="L58" s="6">
        <f>VLOOKUP(B58:B579,[1]Sheet1!$B$3:$F$348,5,0)</f>
        <v>5.8</v>
      </c>
      <c r="M58" s="6">
        <f t="shared" si="2"/>
        <v>0.000693536283185841</v>
      </c>
      <c r="N58" s="6">
        <f t="shared" si="3"/>
        <v>3.469422192</v>
      </c>
      <c r="O58" s="4" t="s">
        <v>23</v>
      </c>
    </row>
    <row r="59" s="1" customFormat="1" ht="24" spans="1:15">
      <c r="A59" s="3" t="s">
        <v>195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4427</v>
      </c>
      <c r="J59" s="4" t="s">
        <v>21</v>
      </c>
      <c r="K59" s="4" t="s">
        <v>22</v>
      </c>
      <c r="L59" s="6">
        <f>VLOOKUP(B59:B580,[1]Sheet1!$B$3:$F$348,5,0)</f>
        <v>4.2</v>
      </c>
      <c r="M59" s="6">
        <f t="shared" si="2"/>
        <v>0.00050221592920354</v>
      </c>
      <c r="N59" s="6">
        <f t="shared" si="3"/>
        <v>2.512340208</v>
      </c>
      <c r="O59" s="4" t="s">
        <v>23</v>
      </c>
    </row>
    <row r="60" s="1" customFormat="1" ht="24" spans="1:15">
      <c r="A60" s="3" t="s">
        <v>195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4427</v>
      </c>
      <c r="J60" s="4" t="s">
        <v>21</v>
      </c>
      <c r="K60" s="4" t="s">
        <v>22</v>
      </c>
      <c r="L60" s="6">
        <f>VLOOKUP(B60:B581,[1]Sheet1!$B$3:$F$348,5,0)</f>
        <v>5.6</v>
      </c>
      <c r="M60" s="6">
        <f t="shared" si="2"/>
        <v>0.000669621238938053</v>
      </c>
      <c r="N60" s="6">
        <f t="shared" si="3"/>
        <v>3.349786944</v>
      </c>
      <c r="O60" s="4" t="s">
        <v>23</v>
      </c>
    </row>
    <row r="61" s="1" customFormat="1" ht="24" spans="1:15">
      <c r="A61" s="3" t="s">
        <v>195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4427</v>
      </c>
      <c r="J61" s="4" t="s">
        <v>21</v>
      </c>
      <c r="K61" s="4" t="s">
        <v>22</v>
      </c>
      <c r="L61" s="6">
        <f>VLOOKUP(B61:B582,[1]Sheet1!$B$3:$F$348,5,0)</f>
        <v>4.6</v>
      </c>
      <c r="M61" s="6">
        <f t="shared" si="2"/>
        <v>0.000550046017699115</v>
      </c>
      <c r="N61" s="6">
        <f t="shared" si="3"/>
        <v>2.751610704</v>
      </c>
      <c r="O61" s="4" t="s">
        <v>23</v>
      </c>
    </row>
    <row r="62" s="1" customFormat="1" ht="24" spans="1:15">
      <c r="A62" s="3" t="s">
        <v>195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4427</v>
      </c>
      <c r="J62" s="4" t="s">
        <v>21</v>
      </c>
      <c r="K62" s="4" t="s">
        <v>22</v>
      </c>
      <c r="L62" s="6">
        <f>VLOOKUP(B62:B583,[1]Sheet1!$B$3:$F$348,5,0)</f>
        <v>25</v>
      </c>
      <c r="M62" s="6">
        <f t="shared" si="2"/>
        <v>0.00298938053097345</v>
      </c>
      <c r="N62" s="6">
        <f t="shared" si="3"/>
        <v>14.954406</v>
      </c>
      <c r="O62" s="4" t="s">
        <v>23</v>
      </c>
    </row>
    <row r="63" s="1" customFormat="1" ht="24" spans="1:15">
      <c r="A63" s="3" t="s">
        <v>195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4427</v>
      </c>
      <c r="J63" s="4" t="s">
        <v>21</v>
      </c>
      <c r="K63" s="4" t="s">
        <v>22</v>
      </c>
      <c r="L63" s="6">
        <f>VLOOKUP(B63:B584,[1]Sheet1!$B$3:$F$348,5,0)</f>
        <v>19</v>
      </c>
      <c r="M63" s="6">
        <f t="shared" si="2"/>
        <v>0.00227192920353982</v>
      </c>
      <c r="N63" s="6">
        <f t="shared" si="3"/>
        <v>11.36534856</v>
      </c>
      <c r="O63" s="4" t="s">
        <v>23</v>
      </c>
    </row>
    <row r="64" s="1" customFormat="1" ht="24" spans="1:15">
      <c r="A64" s="3" t="s">
        <v>195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4427</v>
      </c>
      <c r="J64" s="4" t="s">
        <v>21</v>
      </c>
      <c r="K64" s="4" t="s">
        <v>22</v>
      </c>
      <c r="L64" s="6">
        <f>VLOOKUP(B64:B585,[1]Sheet1!$B$3:$F$348,5,0)</f>
        <v>7.5</v>
      </c>
      <c r="M64" s="6">
        <f t="shared" si="2"/>
        <v>0.000896814159292036</v>
      </c>
      <c r="N64" s="6">
        <f t="shared" si="3"/>
        <v>4.4863218</v>
      </c>
      <c r="O64" s="4" t="s">
        <v>23</v>
      </c>
    </row>
    <row r="65" s="1" customFormat="1" ht="24" spans="1:15">
      <c r="A65" s="3" t="s">
        <v>195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4427</v>
      </c>
      <c r="J65" s="4" t="s">
        <v>21</v>
      </c>
      <c r="K65" s="4" t="s">
        <v>22</v>
      </c>
      <c r="L65" s="6">
        <f>VLOOKUP(B65:B586,[1]Sheet1!$B$3:$F$348,5,0)</f>
        <v>8.5</v>
      </c>
      <c r="M65" s="6">
        <f t="shared" si="2"/>
        <v>0.00101638938053097</v>
      </c>
      <c r="N65" s="6">
        <f t="shared" si="3"/>
        <v>5.08449804</v>
      </c>
      <c r="O65" s="4" t="s">
        <v>23</v>
      </c>
    </row>
    <row r="66" s="1" customFormat="1" ht="24" spans="1:15">
      <c r="A66" s="3" t="s">
        <v>195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4427</v>
      </c>
      <c r="J66" s="4" t="s">
        <v>21</v>
      </c>
      <c r="K66" s="4" t="s">
        <v>22</v>
      </c>
      <c r="L66" s="6">
        <f>VLOOKUP(B66:B587,[1]Sheet1!$B$3:$F$348,5,0)</f>
        <v>16</v>
      </c>
      <c r="M66" s="6">
        <f t="shared" si="2"/>
        <v>0.00191320353982301</v>
      </c>
      <c r="N66" s="6">
        <f t="shared" si="3"/>
        <v>9.57081984</v>
      </c>
      <c r="O66" s="4" t="s">
        <v>23</v>
      </c>
    </row>
    <row r="67" s="1" customFormat="1" ht="24" spans="1:15">
      <c r="A67" s="3" t="s">
        <v>195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4427</v>
      </c>
      <c r="J67" s="4" t="s">
        <v>21</v>
      </c>
      <c r="K67" s="4" t="s">
        <v>22</v>
      </c>
      <c r="L67" s="6">
        <f>VLOOKUP(B67:B588,[1]Sheet1!$B$3:$F$348,5,0)</f>
        <v>16</v>
      </c>
      <c r="M67" s="6">
        <f t="shared" ref="M67:M89" si="4">L67*1.3512/1.13/10000</f>
        <v>0.00191320353982301</v>
      </c>
      <c r="N67" s="6">
        <f t="shared" ref="N67:N88" si="5">M67*I67*1.13</f>
        <v>9.57081984</v>
      </c>
      <c r="O67" s="4" t="s">
        <v>23</v>
      </c>
    </row>
    <row r="68" s="1" customFormat="1" ht="24" spans="1:15">
      <c r="A68" s="3" t="s">
        <v>195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4427</v>
      </c>
      <c r="J68" s="4" t="s">
        <v>21</v>
      </c>
      <c r="K68" s="4" t="s">
        <v>22</v>
      </c>
      <c r="L68" s="6">
        <f>VLOOKUP(B68:B589,[1]Sheet1!$B$3:$F$348,5,0)</f>
        <v>16</v>
      </c>
      <c r="M68" s="6">
        <f t="shared" si="4"/>
        <v>0.00191320353982301</v>
      </c>
      <c r="N68" s="6">
        <f t="shared" si="5"/>
        <v>9.57081984</v>
      </c>
      <c r="O68" s="4" t="s">
        <v>23</v>
      </c>
    </row>
    <row r="69" s="1" customFormat="1" ht="24" spans="1:15">
      <c r="A69" s="3" t="s">
        <v>195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4427</v>
      </c>
      <c r="J69" s="4" t="s">
        <v>21</v>
      </c>
      <c r="K69" s="4" t="s">
        <v>22</v>
      </c>
      <c r="L69" s="6">
        <f>VLOOKUP(B69:B590,[1]Sheet1!$B$3:$F$348,5,0)</f>
        <v>27</v>
      </c>
      <c r="M69" s="6">
        <f t="shared" si="4"/>
        <v>0.00322853097345133</v>
      </c>
      <c r="N69" s="6">
        <f t="shared" si="5"/>
        <v>16.15075848</v>
      </c>
      <c r="O69" s="4" t="s">
        <v>23</v>
      </c>
    </row>
    <row r="70" s="1" customFormat="1" ht="24" spans="1:15">
      <c r="A70" s="3" t="s">
        <v>195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4427</v>
      </c>
      <c r="J70" s="4" t="s">
        <v>21</v>
      </c>
      <c r="K70" s="4" t="s">
        <v>22</v>
      </c>
      <c r="L70" s="6">
        <f>VLOOKUP(B70:B591,[1]Sheet1!$B$3:$F$348,5,0)</f>
        <v>28</v>
      </c>
      <c r="M70" s="6">
        <f t="shared" si="4"/>
        <v>0.00334810619469027</v>
      </c>
      <c r="N70" s="6">
        <f t="shared" si="5"/>
        <v>16.74893472</v>
      </c>
      <c r="O70" s="4" t="s">
        <v>23</v>
      </c>
    </row>
    <row r="71" s="1" customFormat="1" ht="24" spans="1:15">
      <c r="A71" s="3" t="s">
        <v>195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4427</v>
      </c>
      <c r="J71" s="4" t="s">
        <v>21</v>
      </c>
      <c r="K71" s="4" t="s">
        <v>22</v>
      </c>
      <c r="L71" s="6">
        <f>VLOOKUP(B71:B592,[1]Sheet1!$B$3:$F$348,5,0)</f>
        <v>46</v>
      </c>
      <c r="M71" s="6">
        <f t="shared" si="4"/>
        <v>0.00550046017699115</v>
      </c>
      <c r="N71" s="6">
        <f t="shared" si="5"/>
        <v>27.51610704</v>
      </c>
      <c r="O71" s="4" t="s">
        <v>23</v>
      </c>
    </row>
    <row r="72" s="1" customFormat="1" ht="24" spans="1:15">
      <c r="A72" s="3" t="s">
        <v>195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4427</v>
      </c>
      <c r="J72" s="4" t="s">
        <v>21</v>
      </c>
      <c r="K72" s="4" t="s">
        <v>22</v>
      </c>
      <c r="L72" s="6">
        <f>VLOOKUP(B72:B593,[1]Sheet1!$B$3:$F$348,5,0)</f>
        <v>14</v>
      </c>
      <c r="M72" s="6">
        <f t="shared" si="4"/>
        <v>0.00167405309734513</v>
      </c>
      <c r="N72" s="6">
        <f t="shared" si="5"/>
        <v>8.37446736</v>
      </c>
      <c r="O72" s="4" t="s">
        <v>23</v>
      </c>
    </row>
    <row r="73" s="1" customFormat="1" ht="24" spans="1:15">
      <c r="A73" s="3" t="s">
        <v>195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4427</v>
      </c>
      <c r="J73" s="4" t="s">
        <v>21</v>
      </c>
      <c r="K73" s="4" t="s">
        <v>22</v>
      </c>
      <c r="L73" s="6">
        <f>VLOOKUP(B73:B594,[1]Sheet1!$B$3:$F$348,5,0)</f>
        <v>8.5</v>
      </c>
      <c r="M73" s="6">
        <f t="shared" si="4"/>
        <v>0.00101638938053097</v>
      </c>
      <c r="N73" s="6">
        <f t="shared" si="5"/>
        <v>5.08449804</v>
      </c>
      <c r="O73" s="4" t="s">
        <v>23</v>
      </c>
    </row>
    <row r="74" s="1" customFormat="1" ht="24" spans="1:15">
      <c r="A74" s="3" t="s">
        <v>195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4427</v>
      </c>
      <c r="J74" s="4" t="s">
        <v>21</v>
      </c>
      <c r="K74" s="4" t="s">
        <v>22</v>
      </c>
      <c r="L74" s="6">
        <f>VLOOKUP(B74:B595,[1]Sheet1!$B$3:$F$348,5,0)</f>
        <v>8.5</v>
      </c>
      <c r="M74" s="6">
        <f t="shared" si="4"/>
        <v>0.00101638938053097</v>
      </c>
      <c r="N74" s="6">
        <f t="shared" si="5"/>
        <v>5.08449804</v>
      </c>
      <c r="O74" s="4" t="s">
        <v>23</v>
      </c>
    </row>
    <row r="75" s="1" customFormat="1" ht="24" spans="1:15">
      <c r="A75" s="3" t="s">
        <v>195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4427</v>
      </c>
      <c r="J75" s="4" t="s">
        <v>21</v>
      </c>
      <c r="K75" s="4" t="s">
        <v>22</v>
      </c>
      <c r="L75" s="6">
        <f>VLOOKUP(B75:B596,[1]Sheet1!$B$3:$F$348,5,0)</f>
        <v>12</v>
      </c>
      <c r="M75" s="6">
        <f t="shared" si="4"/>
        <v>0.00143490265486726</v>
      </c>
      <c r="N75" s="6">
        <f t="shared" si="5"/>
        <v>7.17811488</v>
      </c>
      <c r="O75" s="4" t="s">
        <v>23</v>
      </c>
    </row>
    <row r="76" s="1" customFormat="1" ht="24" spans="1:15">
      <c r="A76" s="3" t="s">
        <v>195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4427</v>
      </c>
      <c r="J76" s="4" t="s">
        <v>21</v>
      </c>
      <c r="K76" s="4" t="s">
        <v>22</v>
      </c>
      <c r="L76" s="6">
        <f>VLOOKUP(B76:B597,[1]Sheet1!$B$3:$F$348,5,0)</f>
        <v>15</v>
      </c>
      <c r="M76" s="6">
        <f t="shared" si="4"/>
        <v>0.00179362831858407</v>
      </c>
      <c r="N76" s="6">
        <f t="shared" si="5"/>
        <v>8.9726436</v>
      </c>
      <c r="O76" s="4" t="s">
        <v>23</v>
      </c>
    </row>
    <row r="77" s="1" customFormat="1" ht="24" spans="1:15">
      <c r="A77" s="3" t="s">
        <v>195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4427</v>
      </c>
      <c r="J77" s="4" t="s">
        <v>21</v>
      </c>
      <c r="K77" s="4" t="s">
        <v>22</v>
      </c>
      <c r="L77" s="6">
        <f>VLOOKUP(B77:B598,[1]Sheet1!$B$3:$F$348,5,0)</f>
        <v>20</v>
      </c>
      <c r="M77" s="6">
        <f t="shared" si="4"/>
        <v>0.00239150442477876</v>
      </c>
      <c r="N77" s="6">
        <f t="shared" si="5"/>
        <v>11.9635248</v>
      </c>
      <c r="O77" s="4" t="s">
        <v>23</v>
      </c>
    </row>
    <row r="78" s="1" customFormat="1" ht="24" spans="1:15">
      <c r="A78" s="3" t="s">
        <v>195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4427</v>
      </c>
      <c r="J78" s="4" t="s">
        <v>21</v>
      </c>
      <c r="K78" s="4" t="s">
        <v>22</v>
      </c>
      <c r="L78" s="6">
        <f>VLOOKUP(B78:B599,[1]Sheet1!$B$3:$F$348,5,0)</f>
        <v>27</v>
      </c>
      <c r="M78" s="6">
        <f t="shared" si="4"/>
        <v>0.00322853097345133</v>
      </c>
      <c r="N78" s="6">
        <f t="shared" si="5"/>
        <v>16.15075848</v>
      </c>
      <c r="O78" s="4" t="s">
        <v>23</v>
      </c>
    </row>
    <row r="79" s="1" customFormat="1" ht="24" spans="1:15">
      <c r="A79" s="3" t="s">
        <v>195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4427</v>
      </c>
      <c r="J79" s="4" t="s">
        <v>21</v>
      </c>
      <c r="K79" s="4" t="s">
        <v>22</v>
      </c>
      <c r="L79" s="6">
        <f>VLOOKUP(B79:B600,[1]Sheet1!$B$3:$F$348,5,0)</f>
        <v>9</v>
      </c>
      <c r="M79" s="6">
        <f t="shared" si="4"/>
        <v>0.00107617699115044</v>
      </c>
      <c r="N79" s="6">
        <f t="shared" si="5"/>
        <v>5.38358616</v>
      </c>
      <c r="O79" s="4" t="s">
        <v>23</v>
      </c>
    </row>
    <row r="80" s="1" customFormat="1" ht="24" spans="1:15">
      <c r="A80" s="3" t="s">
        <v>195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4427</v>
      </c>
      <c r="J80" s="4" t="s">
        <v>21</v>
      </c>
      <c r="K80" s="4" t="s">
        <v>22</v>
      </c>
      <c r="L80" s="6">
        <f>VLOOKUP(B80:B601,[1]Sheet1!$B$3:$F$348,5,0)</f>
        <v>7</v>
      </c>
      <c r="M80" s="6">
        <f t="shared" si="4"/>
        <v>0.000837026548672566</v>
      </c>
      <c r="N80" s="6">
        <f t="shared" si="5"/>
        <v>4.18723368</v>
      </c>
      <c r="O80" s="4" t="s">
        <v>23</v>
      </c>
    </row>
    <row r="81" s="1" customFormat="1" ht="24" spans="1:15">
      <c r="A81" s="3" t="s">
        <v>195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4427</v>
      </c>
      <c r="J81" s="4" t="s">
        <v>21</v>
      </c>
      <c r="K81" s="4" t="s">
        <v>22</v>
      </c>
      <c r="L81" s="6">
        <f>VLOOKUP(B81:B602,[1]Sheet1!$B$3:$F$348,5,0)</f>
        <v>15</v>
      </c>
      <c r="M81" s="6">
        <f t="shared" si="4"/>
        <v>0.00179362831858407</v>
      </c>
      <c r="N81" s="6">
        <f t="shared" si="5"/>
        <v>8.9726436</v>
      </c>
      <c r="O81" s="4" t="s">
        <v>23</v>
      </c>
    </row>
    <row r="82" s="1" customFormat="1" ht="24" spans="1:15">
      <c r="A82" s="3" t="s">
        <v>195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4427</v>
      </c>
      <c r="J82" s="4" t="s">
        <v>21</v>
      </c>
      <c r="K82" s="4" t="s">
        <v>22</v>
      </c>
      <c r="L82" s="6">
        <f>VLOOKUP(B82:B603,[1]Sheet1!$B$3:$F$348,5,0)</f>
        <v>16</v>
      </c>
      <c r="M82" s="6">
        <f t="shared" si="4"/>
        <v>0.00191320353982301</v>
      </c>
      <c r="N82" s="6">
        <f t="shared" si="5"/>
        <v>9.57081984</v>
      </c>
      <c r="O82" s="4" t="s">
        <v>23</v>
      </c>
    </row>
    <row r="83" s="1" customFormat="1" ht="24" spans="1:15">
      <c r="A83" s="3" t="s">
        <v>195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4427</v>
      </c>
      <c r="J83" s="4" t="s">
        <v>21</v>
      </c>
      <c r="K83" s="4" t="s">
        <v>22</v>
      </c>
      <c r="L83" s="6">
        <f>VLOOKUP(B83:B604,[1]Sheet1!$B$3:$F$348,5,0)</f>
        <v>6</v>
      </c>
      <c r="M83" s="6">
        <f t="shared" si="4"/>
        <v>0.000717451327433628</v>
      </c>
      <c r="N83" s="6">
        <f t="shared" si="5"/>
        <v>3.58905744</v>
      </c>
      <c r="O83" s="4" t="s">
        <v>23</v>
      </c>
    </row>
    <row r="84" s="1" customFormat="1" ht="24" spans="1:15">
      <c r="A84" s="3" t="s">
        <v>195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4427</v>
      </c>
      <c r="J84" s="4" t="s">
        <v>21</v>
      </c>
      <c r="K84" s="4" t="s">
        <v>22</v>
      </c>
      <c r="L84" s="6">
        <f>VLOOKUP(B84:B605,[1]Sheet1!$B$3:$F$348,5,0)</f>
        <v>4.5</v>
      </c>
      <c r="M84" s="6">
        <f t="shared" si="4"/>
        <v>0.000538088495575221</v>
      </c>
      <c r="N84" s="6">
        <f t="shared" si="5"/>
        <v>2.69179308</v>
      </c>
      <c r="O84" s="4" t="s">
        <v>23</v>
      </c>
    </row>
    <row r="85" s="1" customFormat="1" ht="24" spans="1:15">
      <c r="A85" s="3" t="s">
        <v>195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4427</v>
      </c>
      <c r="J85" s="4" t="s">
        <v>21</v>
      </c>
      <c r="K85" s="4" t="s">
        <v>22</v>
      </c>
      <c r="L85" s="6">
        <f>VLOOKUP(B85:B606,[1]Sheet1!$B$3:$F$348,5,0)</f>
        <v>6</v>
      </c>
      <c r="M85" s="6">
        <f t="shared" si="4"/>
        <v>0.000717451327433628</v>
      </c>
      <c r="N85" s="6">
        <f t="shared" si="5"/>
        <v>3.58905744</v>
      </c>
      <c r="O85" s="4" t="s">
        <v>23</v>
      </c>
    </row>
    <row r="86" s="1" customFormat="1" ht="24" spans="1:15">
      <c r="A86" s="3" t="s">
        <v>195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4427</v>
      </c>
      <c r="J86" s="4" t="s">
        <v>21</v>
      </c>
      <c r="K86" s="4" t="s">
        <v>22</v>
      </c>
      <c r="L86" s="6">
        <f>VLOOKUP(B86:B607,[1]Sheet1!$B$3:$F$348,5,0)</f>
        <v>4.5</v>
      </c>
      <c r="M86" s="6">
        <f t="shared" si="4"/>
        <v>0.000538088495575221</v>
      </c>
      <c r="N86" s="6">
        <f t="shared" si="5"/>
        <v>2.69179308</v>
      </c>
      <c r="O86" s="4" t="s">
        <v>23</v>
      </c>
    </row>
    <row r="87" s="1" customFormat="1" ht="24" spans="1:15">
      <c r="A87" s="3" t="s">
        <v>195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4427</v>
      </c>
      <c r="J87" s="4" t="s">
        <v>21</v>
      </c>
      <c r="K87" s="4" t="s">
        <v>22</v>
      </c>
      <c r="L87" s="6">
        <f>VLOOKUP(B87:B608,[1]Sheet1!$B$3:$F$348,5,0)</f>
        <v>4</v>
      </c>
      <c r="M87" s="6">
        <f t="shared" si="4"/>
        <v>0.000478300884955752</v>
      </c>
      <c r="N87" s="6">
        <f t="shared" si="5"/>
        <v>2.39270496</v>
      </c>
      <c r="O87" s="4" t="s">
        <v>23</v>
      </c>
    </row>
    <row r="88" s="1" customFormat="1" ht="24" spans="1:15">
      <c r="A88" s="3" t="s">
        <v>195</v>
      </c>
      <c r="B88" s="4" t="s">
        <v>76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77</v>
      </c>
      <c r="H88" s="4" t="s">
        <v>37</v>
      </c>
      <c r="I88" s="4">
        <v>4427</v>
      </c>
      <c r="J88" s="4" t="s">
        <v>21</v>
      </c>
      <c r="K88" s="4" t="s">
        <v>22</v>
      </c>
      <c r="L88" s="6">
        <f>VLOOKUP(B88:B609,[1]Sheet1!$B$3:$F$348,5,0)</f>
        <v>7</v>
      </c>
      <c r="M88" s="6">
        <f t="shared" si="4"/>
        <v>0.000837026548672566</v>
      </c>
      <c r="N88" s="6">
        <f t="shared" si="5"/>
        <v>4.18723368</v>
      </c>
      <c r="O88" s="4" t="s">
        <v>23</v>
      </c>
    </row>
    <row r="89" spans="9:14">
      <c r="I89" s="1">
        <f>SUM(I2:I88)</f>
        <v>385149</v>
      </c>
      <c r="M89" s="6">
        <f t="shared" si="4"/>
        <v>0</v>
      </c>
      <c r="N89" s="6">
        <f>SUM(N2:N88)</f>
        <v>673.426810992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D75" workbookViewId="0">
      <selection activeCell="N2" sqref="N2:N88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196</v>
      </c>
      <c r="B2" s="4" t="s">
        <v>78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79</v>
      </c>
      <c r="H2" s="4" t="s">
        <v>37</v>
      </c>
      <c r="I2" s="4">
        <v>4401</v>
      </c>
      <c r="J2" s="4" t="s">
        <v>21</v>
      </c>
      <c r="K2" s="4" t="s">
        <v>22</v>
      </c>
      <c r="L2" s="6">
        <f>VLOOKUP(B2:B610,[1]Sheet1!$B$3:$F$348,5,0)</f>
        <v>22</v>
      </c>
      <c r="M2" s="6">
        <f>L2*1.3521/1.13/10000</f>
        <v>0.00263240707964602</v>
      </c>
      <c r="N2" s="6">
        <f>M2*I2*1.13</f>
        <v>13.09130262</v>
      </c>
      <c r="O2" s="4" t="s">
        <v>23</v>
      </c>
    </row>
    <row r="3" s="1" customFormat="1" ht="24" spans="1:15">
      <c r="A3" s="3" t="s">
        <v>196</v>
      </c>
      <c r="B3" s="4" t="s">
        <v>80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81</v>
      </c>
      <c r="H3" s="4" t="s">
        <v>37</v>
      </c>
      <c r="I3" s="4">
        <v>4401</v>
      </c>
      <c r="J3" s="4" t="s">
        <v>21</v>
      </c>
      <c r="K3" s="4" t="s">
        <v>22</v>
      </c>
      <c r="L3" s="6">
        <f>VLOOKUP(B3:B611,[1]Sheet1!$B$3:$F$348,5,0)</f>
        <v>27</v>
      </c>
      <c r="M3" s="6">
        <f t="shared" ref="M3:M34" si="0">L3*1.3521/1.13/10000</f>
        <v>0.0032306814159292</v>
      </c>
      <c r="N3" s="6">
        <f t="shared" ref="N3:N34" si="1">M3*I3*1.13</f>
        <v>16.06659867</v>
      </c>
      <c r="O3" s="4" t="s">
        <v>23</v>
      </c>
    </row>
    <row r="4" s="1" customFormat="1" ht="24" spans="1:15">
      <c r="A4" s="3" t="s">
        <v>196</v>
      </c>
      <c r="B4" s="4" t="s">
        <v>82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83</v>
      </c>
      <c r="H4" s="4" t="s">
        <v>20</v>
      </c>
      <c r="I4" s="4">
        <v>4401</v>
      </c>
      <c r="J4" s="4" t="s">
        <v>21</v>
      </c>
      <c r="K4" s="4" t="s">
        <v>22</v>
      </c>
      <c r="L4" s="6">
        <f>VLOOKUP(B4:B612,[1]Sheet1!$B$3:$F$348,5,0)</f>
        <v>3.8</v>
      </c>
      <c r="M4" s="6">
        <f t="shared" si="0"/>
        <v>0.000454688495575221</v>
      </c>
      <c r="N4" s="6">
        <f t="shared" si="1"/>
        <v>2.261224998</v>
      </c>
      <c r="O4" s="4" t="s">
        <v>23</v>
      </c>
    </row>
    <row r="5" s="1" customFormat="1" ht="24" spans="1:15">
      <c r="A5" s="3" t="s">
        <v>196</v>
      </c>
      <c r="B5" s="4" t="s">
        <v>84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85</v>
      </c>
      <c r="H5" s="4" t="s">
        <v>20</v>
      </c>
      <c r="I5" s="4">
        <v>4401</v>
      </c>
      <c r="J5" s="4" t="s">
        <v>21</v>
      </c>
      <c r="K5" s="4" t="s">
        <v>22</v>
      </c>
      <c r="L5" s="6">
        <f>VLOOKUP(B5:B613,[1]Sheet1!$B$3:$F$348,5,0)</f>
        <v>11</v>
      </c>
      <c r="M5" s="6">
        <f t="shared" si="0"/>
        <v>0.00131620353982301</v>
      </c>
      <c r="N5" s="6">
        <f t="shared" si="1"/>
        <v>6.54565131</v>
      </c>
      <c r="O5" s="4" t="s">
        <v>23</v>
      </c>
    </row>
    <row r="6" s="1" customFormat="1" ht="24" spans="1:15">
      <c r="A6" s="3" t="s">
        <v>196</v>
      </c>
      <c r="B6" s="4" t="s">
        <v>86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87</v>
      </c>
      <c r="H6" s="4" t="s">
        <v>37</v>
      </c>
      <c r="I6" s="4">
        <v>4401</v>
      </c>
      <c r="J6" s="4" t="s">
        <v>21</v>
      </c>
      <c r="K6" s="4" t="s">
        <v>22</v>
      </c>
      <c r="L6" s="6">
        <f>VLOOKUP(B6:B614,[1]Sheet1!$B$3:$F$348,5,0)</f>
        <v>14</v>
      </c>
      <c r="M6" s="6">
        <f t="shared" si="0"/>
        <v>0.00167516814159292</v>
      </c>
      <c r="N6" s="6">
        <f t="shared" si="1"/>
        <v>8.33082894</v>
      </c>
      <c r="O6" s="4" t="s">
        <v>23</v>
      </c>
    </row>
    <row r="7" s="1" customFormat="1" ht="24" spans="1:15">
      <c r="A7" s="3" t="s">
        <v>196</v>
      </c>
      <c r="B7" s="4" t="s">
        <v>88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89</v>
      </c>
      <c r="H7" s="4" t="s">
        <v>37</v>
      </c>
      <c r="I7" s="4">
        <v>4401</v>
      </c>
      <c r="J7" s="4" t="s">
        <v>21</v>
      </c>
      <c r="K7" s="4" t="s">
        <v>22</v>
      </c>
      <c r="L7" s="6">
        <f>VLOOKUP(B7:B615,[1]Sheet1!$B$3:$F$348,5,0)</f>
        <v>8.2</v>
      </c>
      <c r="M7" s="6">
        <f t="shared" si="0"/>
        <v>0.000981169911504425</v>
      </c>
      <c r="N7" s="6">
        <f t="shared" si="1"/>
        <v>4.879485522</v>
      </c>
      <c r="O7" s="4" t="s">
        <v>23</v>
      </c>
    </row>
    <row r="8" s="1" customFormat="1" ht="24" spans="1:15">
      <c r="A8" s="3" t="s">
        <v>196</v>
      </c>
      <c r="B8" s="4" t="s">
        <v>90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91</v>
      </c>
      <c r="H8" s="4" t="s">
        <v>37</v>
      </c>
      <c r="I8" s="4">
        <v>4401</v>
      </c>
      <c r="J8" s="4" t="s">
        <v>21</v>
      </c>
      <c r="K8" s="4" t="s">
        <v>22</v>
      </c>
      <c r="L8" s="6">
        <f>VLOOKUP(B8:B616,[1]Sheet1!$B$3:$F$348,5,0)</f>
        <v>23</v>
      </c>
      <c r="M8" s="6">
        <f t="shared" si="0"/>
        <v>0.00275206194690266</v>
      </c>
      <c r="N8" s="6">
        <f t="shared" si="1"/>
        <v>13.68636183</v>
      </c>
      <c r="O8" s="4" t="s">
        <v>23</v>
      </c>
    </row>
    <row r="9" s="1" customFormat="1" ht="24" spans="1:15">
      <c r="A9" s="3" t="s">
        <v>196</v>
      </c>
      <c r="B9" s="4" t="s">
        <v>92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93</v>
      </c>
      <c r="H9" s="4" t="s">
        <v>37</v>
      </c>
      <c r="I9" s="4">
        <v>4401</v>
      </c>
      <c r="J9" s="4" t="s">
        <v>21</v>
      </c>
      <c r="K9" s="4" t="s">
        <v>22</v>
      </c>
      <c r="L9" s="6">
        <f>VLOOKUP(B9:B617,[1]Sheet1!$B$3:$F$348,5,0)</f>
        <v>7.5</v>
      </c>
      <c r="M9" s="6">
        <f t="shared" si="0"/>
        <v>0.000897411504424779</v>
      </c>
      <c r="N9" s="6">
        <f t="shared" si="1"/>
        <v>4.462944075</v>
      </c>
      <c r="O9" s="4" t="s">
        <v>23</v>
      </c>
    </row>
    <row r="10" s="1" customFormat="1" ht="24" spans="1:15">
      <c r="A10" s="3" t="s">
        <v>196</v>
      </c>
      <c r="B10" s="4" t="s">
        <v>94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95</v>
      </c>
      <c r="H10" s="4" t="s">
        <v>37</v>
      </c>
      <c r="I10" s="4">
        <v>4401</v>
      </c>
      <c r="J10" s="4" t="s">
        <v>21</v>
      </c>
      <c r="K10" s="4" t="s">
        <v>22</v>
      </c>
      <c r="L10" s="6">
        <f>VLOOKUP(B10:B618,[1]Sheet1!$B$3:$F$348,5,0)</f>
        <v>18</v>
      </c>
      <c r="M10" s="6">
        <f t="shared" si="0"/>
        <v>0.00215378761061947</v>
      </c>
      <c r="N10" s="6">
        <f t="shared" si="1"/>
        <v>10.71106578</v>
      </c>
      <c r="O10" s="4" t="s">
        <v>23</v>
      </c>
    </row>
    <row r="11" s="1" customFormat="1" ht="24" spans="1:15">
      <c r="A11" s="3" t="s">
        <v>196</v>
      </c>
      <c r="B11" s="4" t="s">
        <v>96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97</v>
      </c>
      <c r="H11" s="4" t="s">
        <v>37</v>
      </c>
      <c r="I11" s="4">
        <v>4401</v>
      </c>
      <c r="J11" s="4" t="s">
        <v>21</v>
      </c>
      <c r="K11" s="4" t="s">
        <v>22</v>
      </c>
      <c r="L11" s="6">
        <f>VLOOKUP(B11:B619,[1]Sheet1!$B$3:$F$348,5,0)</f>
        <v>6</v>
      </c>
      <c r="M11" s="6">
        <f t="shared" si="0"/>
        <v>0.000717929203539823</v>
      </c>
      <c r="N11" s="6">
        <f t="shared" si="1"/>
        <v>3.57035526</v>
      </c>
      <c r="O11" s="4" t="s">
        <v>23</v>
      </c>
    </row>
    <row r="12" s="1" customFormat="1" ht="24" spans="1:15">
      <c r="A12" s="3" t="s">
        <v>196</v>
      </c>
      <c r="B12" s="4" t="s">
        <v>98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99</v>
      </c>
      <c r="H12" s="4" t="s">
        <v>37</v>
      </c>
      <c r="I12" s="4">
        <v>4401</v>
      </c>
      <c r="J12" s="4" t="s">
        <v>21</v>
      </c>
      <c r="K12" s="4" t="s">
        <v>22</v>
      </c>
      <c r="L12" s="6">
        <f>VLOOKUP(B12:B620,[1]Sheet1!$B$3:$F$348,5,0)</f>
        <v>8.5</v>
      </c>
      <c r="M12" s="6">
        <f t="shared" si="0"/>
        <v>0.00101706637168142</v>
      </c>
      <c r="N12" s="6">
        <f t="shared" si="1"/>
        <v>5.058003285</v>
      </c>
      <c r="O12" s="4" t="s">
        <v>23</v>
      </c>
    </row>
    <row r="13" s="1" customFormat="1" ht="24" spans="1:15">
      <c r="A13" s="3" t="s">
        <v>196</v>
      </c>
      <c r="B13" s="4" t="s">
        <v>100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101</v>
      </c>
      <c r="H13" s="4" t="s">
        <v>20</v>
      </c>
      <c r="I13" s="4">
        <v>4401</v>
      </c>
      <c r="J13" s="4" t="s">
        <v>21</v>
      </c>
      <c r="K13" s="4" t="s">
        <v>22</v>
      </c>
      <c r="L13" s="6">
        <f>VLOOKUP(B13:B621,[1]Sheet1!$B$3:$F$348,5,0)</f>
        <v>8.6</v>
      </c>
      <c r="M13" s="6">
        <f t="shared" si="0"/>
        <v>0.00102903185840708</v>
      </c>
      <c r="N13" s="6">
        <f t="shared" si="1"/>
        <v>5.117509206</v>
      </c>
      <c r="O13" s="4" t="s">
        <v>23</v>
      </c>
    </row>
    <row r="14" s="1" customFormat="1" ht="24" spans="1:15">
      <c r="A14" s="3" t="s">
        <v>196</v>
      </c>
      <c r="B14" s="4" t="s">
        <v>102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103</v>
      </c>
      <c r="H14" s="4" t="s">
        <v>20</v>
      </c>
      <c r="I14" s="4">
        <v>4401</v>
      </c>
      <c r="J14" s="4" t="s">
        <v>21</v>
      </c>
      <c r="K14" s="4" t="s">
        <v>22</v>
      </c>
      <c r="L14" s="6">
        <f>VLOOKUP(B14:B622,[1]Sheet1!$B$3:$F$348,5,0)</f>
        <v>5.5</v>
      </c>
      <c r="M14" s="6">
        <f t="shared" si="0"/>
        <v>0.000658101769911504</v>
      </c>
      <c r="N14" s="6">
        <f t="shared" si="1"/>
        <v>3.272825655</v>
      </c>
      <c r="O14" s="4" t="s">
        <v>23</v>
      </c>
    </row>
    <row r="15" s="1" customFormat="1" ht="24" spans="1:15">
      <c r="A15" s="3" t="s">
        <v>196</v>
      </c>
      <c r="B15" s="4" t="s">
        <v>104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105</v>
      </c>
      <c r="H15" s="4" t="s">
        <v>106</v>
      </c>
      <c r="I15" s="4">
        <v>4401</v>
      </c>
      <c r="J15" s="4" t="s">
        <v>21</v>
      </c>
      <c r="K15" s="4" t="s">
        <v>22</v>
      </c>
      <c r="L15" s="6">
        <f>VLOOKUP(B15:B623,[1]Sheet1!$B$3:$F$348,5,0)</f>
        <v>0.7</v>
      </c>
      <c r="M15" s="6">
        <f t="shared" si="0"/>
        <v>8.3758407079646e-5</v>
      </c>
      <c r="N15" s="6">
        <f t="shared" si="1"/>
        <v>0.416541447</v>
      </c>
      <c r="O15" s="4" t="s">
        <v>23</v>
      </c>
    </row>
    <row r="16" s="1" customFormat="1" ht="24" spans="1:15">
      <c r="A16" s="3" t="s">
        <v>196</v>
      </c>
      <c r="B16" s="4" t="s">
        <v>107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108</v>
      </c>
      <c r="H16" s="4" t="s">
        <v>37</v>
      </c>
      <c r="I16" s="4">
        <v>4401</v>
      </c>
      <c r="J16" s="4" t="s">
        <v>21</v>
      </c>
      <c r="K16" s="4" t="s">
        <v>22</v>
      </c>
      <c r="L16" s="6">
        <f>VLOOKUP(B16:B624,[1]Sheet1!$B$3:$F$348,5,0)</f>
        <v>7.5</v>
      </c>
      <c r="M16" s="6">
        <f t="shared" si="0"/>
        <v>0.000897411504424779</v>
      </c>
      <c r="N16" s="6">
        <f t="shared" si="1"/>
        <v>4.462944075</v>
      </c>
      <c r="O16" s="4" t="s">
        <v>23</v>
      </c>
    </row>
    <row r="17" s="1" customFormat="1" ht="24" spans="1:15">
      <c r="A17" s="3" t="s">
        <v>196</v>
      </c>
      <c r="B17" s="4" t="s">
        <v>38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39</v>
      </c>
      <c r="H17" s="4" t="s">
        <v>37</v>
      </c>
      <c r="I17" s="4">
        <v>4401</v>
      </c>
      <c r="J17" s="4" t="s">
        <v>21</v>
      </c>
      <c r="K17" s="4" t="s">
        <v>22</v>
      </c>
      <c r="L17" s="6">
        <f>VLOOKUP(B17:B625,[1]Sheet1!$B$3:$F$348,5,0)</f>
        <v>7.5</v>
      </c>
      <c r="M17" s="6">
        <f t="shared" si="0"/>
        <v>0.000897411504424779</v>
      </c>
      <c r="N17" s="6">
        <f t="shared" si="1"/>
        <v>4.462944075</v>
      </c>
      <c r="O17" s="4" t="s">
        <v>23</v>
      </c>
    </row>
    <row r="18" s="1" customFormat="1" ht="24" spans="1:15">
      <c r="A18" s="3" t="s">
        <v>196</v>
      </c>
      <c r="B18" s="4" t="s">
        <v>109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110</v>
      </c>
      <c r="H18" s="4" t="s">
        <v>37</v>
      </c>
      <c r="I18" s="4">
        <v>4401</v>
      </c>
      <c r="J18" s="4" t="s">
        <v>21</v>
      </c>
      <c r="K18" s="4" t="s">
        <v>22</v>
      </c>
      <c r="L18" s="6">
        <f>VLOOKUP(B18:B626,[1]Sheet1!$B$3:$F$348,5,0)</f>
        <v>17</v>
      </c>
      <c r="M18" s="6">
        <f t="shared" si="0"/>
        <v>0.00203413274336283</v>
      </c>
      <c r="N18" s="6">
        <f t="shared" si="1"/>
        <v>10.11600657</v>
      </c>
      <c r="O18" s="4" t="s">
        <v>23</v>
      </c>
    </row>
    <row r="19" s="1" customFormat="1" ht="24" spans="1:15">
      <c r="A19" s="3" t="s">
        <v>196</v>
      </c>
      <c r="B19" s="4" t="s">
        <v>111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112</v>
      </c>
      <c r="H19" s="4" t="s">
        <v>37</v>
      </c>
      <c r="I19" s="4">
        <v>4401</v>
      </c>
      <c r="J19" s="4" t="s">
        <v>21</v>
      </c>
      <c r="K19" s="4" t="s">
        <v>22</v>
      </c>
      <c r="L19" s="6">
        <f>VLOOKUP(B19:B627,[1]Sheet1!$B$3:$F$348,5,0)</f>
        <v>17</v>
      </c>
      <c r="M19" s="6">
        <f t="shared" si="0"/>
        <v>0.00203413274336283</v>
      </c>
      <c r="N19" s="6">
        <f t="shared" si="1"/>
        <v>10.11600657</v>
      </c>
      <c r="O19" s="4" t="s">
        <v>23</v>
      </c>
    </row>
    <row r="20" s="1" customFormat="1" ht="24" spans="1:15">
      <c r="A20" s="3" t="s">
        <v>196</v>
      </c>
      <c r="B20" s="4" t="s">
        <v>113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114</v>
      </c>
      <c r="H20" s="4" t="s">
        <v>37</v>
      </c>
      <c r="I20" s="4">
        <v>4401</v>
      </c>
      <c r="J20" s="4" t="s">
        <v>21</v>
      </c>
      <c r="K20" s="4" t="s">
        <v>22</v>
      </c>
      <c r="L20" s="6">
        <f>VLOOKUP(B20:B628,[1]Sheet1!$B$3:$F$348,5,0)</f>
        <v>26</v>
      </c>
      <c r="M20" s="6">
        <f t="shared" si="0"/>
        <v>0.00311102654867257</v>
      </c>
      <c r="N20" s="6">
        <f t="shared" si="1"/>
        <v>15.47153946</v>
      </c>
      <c r="O20" s="4" t="s">
        <v>23</v>
      </c>
    </row>
    <row r="21" s="1" customFormat="1" ht="24" spans="1:15">
      <c r="A21" s="3" t="s">
        <v>196</v>
      </c>
      <c r="B21" s="4" t="s">
        <v>115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116</v>
      </c>
      <c r="H21" s="4" t="s">
        <v>37</v>
      </c>
      <c r="I21" s="4">
        <v>4401</v>
      </c>
      <c r="J21" s="4" t="s">
        <v>21</v>
      </c>
      <c r="K21" s="4" t="s">
        <v>22</v>
      </c>
      <c r="L21" s="6">
        <f>VLOOKUP(B21:B629,[1]Sheet1!$B$3:$F$348,5,0)</f>
        <v>15</v>
      </c>
      <c r="M21" s="6">
        <f t="shared" si="0"/>
        <v>0.00179482300884956</v>
      </c>
      <c r="N21" s="6">
        <f t="shared" si="1"/>
        <v>8.92588815</v>
      </c>
      <c r="O21" s="4" t="s">
        <v>23</v>
      </c>
    </row>
    <row r="22" s="1" customFormat="1" ht="24" spans="1:15">
      <c r="A22" s="3" t="s">
        <v>196</v>
      </c>
      <c r="B22" s="4" t="s">
        <v>117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118</v>
      </c>
      <c r="H22" s="4" t="s">
        <v>37</v>
      </c>
      <c r="I22" s="4">
        <v>4401</v>
      </c>
      <c r="J22" s="4" t="s">
        <v>21</v>
      </c>
      <c r="K22" s="4" t="s">
        <v>22</v>
      </c>
      <c r="L22" s="6">
        <f>VLOOKUP(B22:B630,[1]Sheet1!$B$3:$F$348,5,0)</f>
        <v>35</v>
      </c>
      <c r="M22" s="6">
        <f t="shared" si="0"/>
        <v>0.0041879203539823</v>
      </c>
      <c r="N22" s="6">
        <f t="shared" si="1"/>
        <v>20.82707235</v>
      </c>
      <c r="O22" s="4" t="s">
        <v>23</v>
      </c>
    </row>
    <row r="23" s="1" customFormat="1" ht="24" spans="1:15">
      <c r="A23" s="3" t="s">
        <v>196</v>
      </c>
      <c r="B23" s="4" t="s">
        <v>119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120</v>
      </c>
      <c r="H23" s="4" t="s">
        <v>20</v>
      </c>
      <c r="I23" s="4">
        <v>4401</v>
      </c>
      <c r="J23" s="4" t="s">
        <v>21</v>
      </c>
      <c r="K23" s="4" t="s">
        <v>22</v>
      </c>
      <c r="L23" s="6">
        <f>VLOOKUP(B23:B631,[1]Sheet1!$B$3:$F$348,5,0)</f>
        <v>3</v>
      </c>
      <c r="M23" s="6">
        <f t="shared" si="0"/>
        <v>0.000358964601769912</v>
      </c>
      <c r="N23" s="6">
        <f t="shared" si="1"/>
        <v>1.78517763</v>
      </c>
      <c r="O23" s="4" t="s">
        <v>23</v>
      </c>
    </row>
    <row r="24" s="1" customFormat="1" ht="24" spans="1:15">
      <c r="A24" s="3" t="s">
        <v>196</v>
      </c>
      <c r="B24" s="4" t="s">
        <v>121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122</v>
      </c>
      <c r="H24" s="4" t="s">
        <v>20</v>
      </c>
      <c r="I24" s="4">
        <v>4401</v>
      </c>
      <c r="J24" s="4" t="s">
        <v>21</v>
      </c>
      <c r="K24" s="4" t="s">
        <v>22</v>
      </c>
      <c r="L24" s="6">
        <f>VLOOKUP(B24:B632,[1]Sheet1!$B$3:$F$348,5,0)</f>
        <v>2.3</v>
      </c>
      <c r="M24" s="6">
        <f t="shared" si="0"/>
        <v>0.000275206194690266</v>
      </c>
      <c r="N24" s="6">
        <f t="shared" si="1"/>
        <v>1.368636183</v>
      </c>
      <c r="O24" s="4" t="s">
        <v>23</v>
      </c>
    </row>
    <row r="25" s="1" customFormat="1" ht="24" spans="1:15">
      <c r="A25" s="3" t="s">
        <v>196</v>
      </c>
      <c r="B25" s="4" t="s">
        <v>123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124</v>
      </c>
      <c r="H25" s="4" t="s">
        <v>20</v>
      </c>
      <c r="I25" s="4">
        <v>4401</v>
      </c>
      <c r="J25" s="4" t="s">
        <v>21</v>
      </c>
      <c r="K25" s="4" t="s">
        <v>22</v>
      </c>
      <c r="L25" s="6">
        <f>VLOOKUP(B25:B633,[1]Sheet1!$B$3:$F$348,5,0)</f>
        <v>6.5</v>
      </c>
      <c r="M25" s="6">
        <f t="shared" si="0"/>
        <v>0.000777756637168142</v>
      </c>
      <c r="N25" s="6">
        <f t="shared" si="1"/>
        <v>3.867884865</v>
      </c>
      <c r="O25" s="4" t="s">
        <v>23</v>
      </c>
    </row>
    <row r="26" s="1" customFormat="1" ht="24" spans="1:15">
      <c r="A26" s="3" t="s">
        <v>196</v>
      </c>
      <c r="B26" s="4" t="s">
        <v>125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126</v>
      </c>
      <c r="H26" s="4" t="s">
        <v>20</v>
      </c>
      <c r="I26" s="4">
        <v>4401</v>
      </c>
      <c r="J26" s="4" t="s">
        <v>21</v>
      </c>
      <c r="K26" s="4" t="s">
        <v>22</v>
      </c>
      <c r="L26" s="6">
        <f>VLOOKUP(B26:B634,[1]Sheet1!$B$3:$F$348,5,0)</f>
        <v>7.5</v>
      </c>
      <c r="M26" s="6">
        <f t="shared" si="0"/>
        <v>0.000897411504424779</v>
      </c>
      <c r="N26" s="6">
        <f t="shared" si="1"/>
        <v>4.462944075</v>
      </c>
      <c r="O26" s="4" t="s">
        <v>23</v>
      </c>
    </row>
    <row r="27" s="1" customFormat="1" ht="24" spans="1:15">
      <c r="A27" s="3" t="s">
        <v>196</v>
      </c>
      <c r="B27" s="4" t="s">
        <v>127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128</v>
      </c>
      <c r="H27" s="4" t="s">
        <v>20</v>
      </c>
      <c r="I27" s="4">
        <v>4401</v>
      </c>
      <c r="J27" s="4" t="s">
        <v>21</v>
      </c>
      <c r="K27" s="4" t="s">
        <v>22</v>
      </c>
      <c r="L27" s="6">
        <f>VLOOKUP(B27:B635,[1]Sheet1!$B$3:$F$348,5,0)</f>
        <v>6</v>
      </c>
      <c r="M27" s="6">
        <f t="shared" si="0"/>
        <v>0.000717929203539823</v>
      </c>
      <c r="N27" s="6">
        <f t="shared" si="1"/>
        <v>3.57035526</v>
      </c>
      <c r="O27" s="4" t="s">
        <v>23</v>
      </c>
    </row>
    <row r="28" s="1" customFormat="1" ht="24" spans="1:15">
      <c r="A28" s="3" t="s">
        <v>196</v>
      </c>
      <c r="B28" s="4" t="s">
        <v>129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130</v>
      </c>
      <c r="H28" s="4" t="s">
        <v>20</v>
      </c>
      <c r="I28" s="4">
        <v>4401</v>
      </c>
      <c r="J28" s="4" t="s">
        <v>21</v>
      </c>
      <c r="K28" s="4" t="s">
        <v>22</v>
      </c>
      <c r="L28" s="6">
        <f>VLOOKUP(B28:B636,[1]Sheet1!$B$3:$F$348,5,0)</f>
        <v>4</v>
      </c>
      <c r="M28" s="6">
        <f t="shared" si="0"/>
        <v>0.000478619469026549</v>
      </c>
      <c r="N28" s="6">
        <f t="shared" si="1"/>
        <v>2.38023684</v>
      </c>
      <c r="O28" s="4" t="s">
        <v>23</v>
      </c>
    </row>
    <row r="29" s="1" customFormat="1" ht="24" spans="1:15">
      <c r="A29" s="3" t="s">
        <v>196</v>
      </c>
      <c r="B29" s="4" t="s">
        <v>131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132</v>
      </c>
      <c r="H29" s="4" t="s">
        <v>20</v>
      </c>
      <c r="I29" s="4">
        <v>4401</v>
      </c>
      <c r="J29" s="4" t="s">
        <v>21</v>
      </c>
      <c r="K29" s="4" t="s">
        <v>22</v>
      </c>
      <c r="L29" s="6">
        <f>VLOOKUP(B29:B637,[1]Sheet1!$B$3:$F$348,5,0)</f>
        <v>6</v>
      </c>
      <c r="M29" s="6">
        <f t="shared" si="0"/>
        <v>0.000717929203539823</v>
      </c>
      <c r="N29" s="6">
        <f t="shared" si="1"/>
        <v>3.57035526</v>
      </c>
      <c r="O29" s="4" t="s">
        <v>23</v>
      </c>
    </row>
    <row r="30" s="1" customFormat="1" ht="24" spans="1:15">
      <c r="A30" s="3" t="s">
        <v>196</v>
      </c>
      <c r="B30" s="4" t="s">
        <v>133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134</v>
      </c>
      <c r="H30" s="4" t="s">
        <v>20</v>
      </c>
      <c r="I30" s="4">
        <v>4401</v>
      </c>
      <c r="J30" s="4" t="s">
        <v>21</v>
      </c>
      <c r="K30" s="4" t="s">
        <v>22</v>
      </c>
      <c r="L30" s="6">
        <f>VLOOKUP(B30:B638,[1]Sheet1!$B$3:$F$348,5,0)</f>
        <v>7.5</v>
      </c>
      <c r="M30" s="6">
        <f t="shared" si="0"/>
        <v>0.000897411504424779</v>
      </c>
      <c r="N30" s="6">
        <f t="shared" si="1"/>
        <v>4.462944075</v>
      </c>
      <c r="O30" s="4" t="s">
        <v>23</v>
      </c>
    </row>
    <row r="31" s="1" customFormat="1" ht="24" spans="1:15">
      <c r="A31" s="3" t="s">
        <v>196</v>
      </c>
      <c r="B31" s="4" t="s">
        <v>135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136</v>
      </c>
      <c r="H31" s="4" t="s">
        <v>20</v>
      </c>
      <c r="I31" s="4">
        <v>4401</v>
      </c>
      <c r="J31" s="4" t="s">
        <v>21</v>
      </c>
      <c r="K31" s="4" t="s">
        <v>22</v>
      </c>
      <c r="L31" s="6">
        <f>VLOOKUP(B31:B639,[1]Sheet1!$B$3:$F$348,5,0)</f>
        <v>7.6</v>
      </c>
      <c r="M31" s="6">
        <f t="shared" si="0"/>
        <v>0.000909376991150443</v>
      </c>
      <c r="N31" s="6">
        <f t="shared" si="1"/>
        <v>4.522449996</v>
      </c>
      <c r="O31" s="4" t="s">
        <v>23</v>
      </c>
    </row>
    <row r="32" s="1" customFormat="1" ht="24" spans="1:15">
      <c r="A32" s="3" t="s">
        <v>196</v>
      </c>
      <c r="B32" s="4" t="s">
        <v>137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138</v>
      </c>
      <c r="H32" s="4" t="s">
        <v>20</v>
      </c>
      <c r="I32" s="4">
        <v>4401</v>
      </c>
      <c r="J32" s="4" t="s">
        <v>21</v>
      </c>
      <c r="K32" s="4" t="s">
        <v>22</v>
      </c>
      <c r="L32" s="6">
        <f>VLOOKUP(B32:B640,[1]Sheet1!$B$3:$F$348,5,0)</f>
        <v>5.5</v>
      </c>
      <c r="M32" s="6">
        <f t="shared" si="0"/>
        <v>0.000658101769911504</v>
      </c>
      <c r="N32" s="6">
        <f t="shared" si="1"/>
        <v>3.272825655</v>
      </c>
      <c r="O32" s="4" t="s">
        <v>23</v>
      </c>
    </row>
    <row r="33" s="1" customFormat="1" ht="24" spans="1:15">
      <c r="A33" s="3" t="s">
        <v>196</v>
      </c>
      <c r="B33" s="4" t="s">
        <v>139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140</v>
      </c>
      <c r="H33" s="4" t="s">
        <v>20</v>
      </c>
      <c r="I33" s="4">
        <v>4401</v>
      </c>
      <c r="J33" s="4" t="s">
        <v>21</v>
      </c>
      <c r="K33" s="4" t="s">
        <v>22</v>
      </c>
      <c r="L33" s="6">
        <f>VLOOKUP(B33:B641,[1]Sheet1!$B$3:$F$348,5,0)</f>
        <v>3.3</v>
      </c>
      <c r="M33" s="6">
        <f t="shared" si="0"/>
        <v>0.000394861061946903</v>
      </c>
      <c r="N33" s="6">
        <f t="shared" si="1"/>
        <v>1.963695393</v>
      </c>
      <c r="O33" s="4" t="s">
        <v>23</v>
      </c>
    </row>
    <row r="34" s="1" customFormat="1" ht="24" spans="1:15">
      <c r="A34" s="3" t="s">
        <v>196</v>
      </c>
      <c r="B34" s="4" t="s">
        <v>141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142</v>
      </c>
      <c r="H34" s="4" t="s">
        <v>20</v>
      </c>
      <c r="I34" s="4">
        <v>4401</v>
      </c>
      <c r="J34" s="4" t="s">
        <v>21</v>
      </c>
      <c r="K34" s="4" t="s">
        <v>22</v>
      </c>
      <c r="L34" s="6">
        <f>VLOOKUP(B34:B642,[1]Sheet1!$B$3:$F$348,5,0)</f>
        <v>5.2</v>
      </c>
      <c r="M34" s="6">
        <f t="shared" si="0"/>
        <v>0.000622205309734513</v>
      </c>
      <c r="N34" s="6">
        <f t="shared" si="1"/>
        <v>3.094307892</v>
      </c>
      <c r="O34" s="4" t="s">
        <v>23</v>
      </c>
    </row>
    <row r="35" s="1" customFormat="1" ht="24" spans="1:15">
      <c r="A35" s="3" t="s">
        <v>196</v>
      </c>
      <c r="B35" s="4" t="s">
        <v>143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144</v>
      </c>
      <c r="H35" s="4" t="s">
        <v>34</v>
      </c>
      <c r="I35" s="4">
        <v>4401</v>
      </c>
      <c r="J35" s="4" t="s">
        <v>21</v>
      </c>
      <c r="K35" s="4" t="s">
        <v>22</v>
      </c>
      <c r="L35" s="6">
        <f>VLOOKUP(B35:B643,[1]Sheet1!$B$3:$F$348,5,0)</f>
        <v>16.5</v>
      </c>
      <c r="M35" s="6">
        <f t="shared" ref="M35:M66" si="2">L35*1.3521/1.13/10000</f>
        <v>0.00197430530973451</v>
      </c>
      <c r="N35" s="6">
        <f t="shared" ref="N35:N66" si="3">M35*I35*1.13</f>
        <v>9.818476965</v>
      </c>
      <c r="O35" s="4" t="s">
        <v>23</v>
      </c>
    </row>
    <row r="36" s="1" customFormat="1" ht="24" spans="1:15">
      <c r="A36" s="3" t="s">
        <v>196</v>
      </c>
      <c r="B36" s="4" t="s">
        <v>145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146</v>
      </c>
      <c r="H36" s="4" t="s">
        <v>37</v>
      </c>
      <c r="I36" s="4">
        <v>4401</v>
      </c>
      <c r="J36" s="4" t="s">
        <v>21</v>
      </c>
      <c r="K36" s="4" t="s">
        <v>22</v>
      </c>
      <c r="L36" s="6">
        <f>VLOOKUP(B36:B644,[1]Sheet1!$B$3:$F$348,5,0)</f>
        <v>6.8</v>
      </c>
      <c r="M36" s="6">
        <f t="shared" si="2"/>
        <v>0.000813653097345133</v>
      </c>
      <c r="N36" s="6">
        <f t="shared" si="3"/>
        <v>4.046402628</v>
      </c>
      <c r="O36" s="4" t="s">
        <v>23</v>
      </c>
    </row>
    <row r="37" s="1" customFormat="1" ht="24" spans="1:15">
      <c r="A37" s="3" t="s">
        <v>196</v>
      </c>
      <c r="B37" s="4" t="s">
        <v>147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148</v>
      </c>
      <c r="H37" s="4" t="s">
        <v>37</v>
      </c>
      <c r="I37" s="4">
        <v>4401</v>
      </c>
      <c r="J37" s="4" t="s">
        <v>21</v>
      </c>
      <c r="K37" s="4" t="s">
        <v>22</v>
      </c>
      <c r="L37" s="6">
        <f>VLOOKUP(B37:B645,[1]Sheet1!$B$3:$F$348,5,0)</f>
        <v>14</v>
      </c>
      <c r="M37" s="6">
        <f t="shared" si="2"/>
        <v>0.00167516814159292</v>
      </c>
      <c r="N37" s="6">
        <f t="shared" si="3"/>
        <v>8.33082894</v>
      </c>
      <c r="O37" s="4" t="s">
        <v>23</v>
      </c>
    </row>
    <row r="38" s="1" customFormat="1" ht="24" spans="1:15">
      <c r="A38" s="3" t="s">
        <v>196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4401</v>
      </c>
      <c r="J38" s="4" t="s">
        <v>21</v>
      </c>
      <c r="K38" s="4" t="s">
        <v>22</v>
      </c>
      <c r="L38" s="6">
        <f>VLOOKUP(B38:B646,[1]Sheet1!$B$3:$F$348,5,0)</f>
        <v>42</v>
      </c>
      <c r="M38" s="6">
        <f t="shared" si="2"/>
        <v>0.00502550442477876</v>
      </c>
      <c r="N38" s="6">
        <f t="shared" si="3"/>
        <v>24.99248682</v>
      </c>
      <c r="O38" s="4" t="s">
        <v>23</v>
      </c>
    </row>
    <row r="39" s="1" customFormat="1" ht="24" spans="1:15">
      <c r="A39" s="3" t="s">
        <v>196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4401</v>
      </c>
      <c r="J39" s="4" t="s">
        <v>21</v>
      </c>
      <c r="K39" s="4" t="s">
        <v>22</v>
      </c>
      <c r="L39" s="6">
        <f>VLOOKUP(B39:B647,[1]Sheet1!$B$3:$F$348,5,0)</f>
        <v>13.5</v>
      </c>
      <c r="M39" s="6">
        <f t="shared" si="2"/>
        <v>0.0016153407079646</v>
      </c>
      <c r="N39" s="6">
        <f t="shared" si="3"/>
        <v>8.033299335</v>
      </c>
      <c r="O39" s="4" t="s">
        <v>23</v>
      </c>
    </row>
    <row r="40" s="1" customFormat="1" ht="24" spans="1:15">
      <c r="A40" s="3" t="s">
        <v>196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4401</v>
      </c>
      <c r="J40" s="4" t="s">
        <v>21</v>
      </c>
      <c r="K40" s="4" t="s">
        <v>22</v>
      </c>
      <c r="L40" s="6">
        <f>VLOOKUP(B40:B648,[1]Sheet1!$B$3:$F$348,5,0)</f>
        <v>19</v>
      </c>
      <c r="M40" s="6">
        <f t="shared" si="2"/>
        <v>0.00227344247787611</v>
      </c>
      <c r="N40" s="6">
        <f t="shared" si="3"/>
        <v>11.30612499</v>
      </c>
      <c r="O40" s="4" t="s">
        <v>23</v>
      </c>
    </row>
    <row r="41" s="1" customFormat="1" ht="24" spans="1:15">
      <c r="A41" s="3" t="s">
        <v>196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4401</v>
      </c>
      <c r="J41" s="4" t="s">
        <v>21</v>
      </c>
      <c r="K41" s="4" t="s">
        <v>22</v>
      </c>
      <c r="L41" s="6">
        <f>VLOOKUP(B41:B649,[1]Sheet1!$B$3:$F$348,5,0)</f>
        <v>4.4</v>
      </c>
      <c r="M41" s="6">
        <f t="shared" si="2"/>
        <v>0.000526481415929204</v>
      </c>
      <c r="N41" s="6">
        <f t="shared" si="3"/>
        <v>2.618260524</v>
      </c>
      <c r="O41" s="4" t="s">
        <v>23</v>
      </c>
    </row>
    <row r="42" s="1" customFormat="1" ht="24" spans="1:15">
      <c r="A42" s="3" t="s">
        <v>196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4401</v>
      </c>
      <c r="J42" s="4" t="s">
        <v>21</v>
      </c>
      <c r="K42" s="4" t="s">
        <v>22</v>
      </c>
      <c r="L42" s="6">
        <f>VLOOKUP(B42:B650,[1]Sheet1!$B$3:$F$348,5,0)</f>
        <v>32</v>
      </c>
      <c r="M42" s="6">
        <f t="shared" si="2"/>
        <v>0.00382895575221239</v>
      </c>
      <c r="N42" s="6">
        <f t="shared" si="3"/>
        <v>19.04189472</v>
      </c>
      <c r="O42" s="4" t="s">
        <v>23</v>
      </c>
    </row>
    <row r="43" s="1" customFormat="1" ht="24" spans="1:15">
      <c r="A43" s="3" t="s">
        <v>196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4401</v>
      </c>
      <c r="J43" s="4" t="s">
        <v>21</v>
      </c>
      <c r="K43" s="4" t="s">
        <v>22</v>
      </c>
      <c r="L43" s="6">
        <f>VLOOKUP(B43:B651,[1]Sheet1!$B$3:$F$348,5,0)</f>
        <v>1.8</v>
      </c>
      <c r="M43" s="6">
        <f t="shared" si="2"/>
        <v>0.000215378761061947</v>
      </c>
      <c r="N43" s="6">
        <f t="shared" si="3"/>
        <v>1.071106578</v>
      </c>
      <c r="O43" s="4" t="s">
        <v>23</v>
      </c>
    </row>
    <row r="44" s="1" customFormat="1" ht="24" spans="1:15">
      <c r="A44" s="3" t="s">
        <v>196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4401</v>
      </c>
      <c r="J44" s="4" t="s">
        <v>21</v>
      </c>
      <c r="K44" s="4" t="s">
        <v>22</v>
      </c>
      <c r="L44" s="6">
        <f>VLOOKUP(B44:B652,[1]Sheet1!$B$3:$F$348,5,0)</f>
        <v>2.8</v>
      </c>
      <c r="M44" s="6">
        <f t="shared" si="2"/>
        <v>0.000335033628318584</v>
      </c>
      <c r="N44" s="6">
        <f t="shared" si="3"/>
        <v>1.666165788</v>
      </c>
      <c r="O44" s="4" t="s">
        <v>23</v>
      </c>
    </row>
    <row r="45" s="1" customFormat="1" ht="24" spans="1:15">
      <c r="A45" s="3" t="s">
        <v>196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4401</v>
      </c>
      <c r="J45" s="4" t="s">
        <v>21</v>
      </c>
      <c r="K45" s="4" t="s">
        <v>22</v>
      </c>
      <c r="L45" s="6">
        <f>VLOOKUP(B45:B653,[1]Sheet1!$B$3:$F$348,5,0)</f>
        <v>22</v>
      </c>
      <c r="M45" s="6">
        <f t="shared" si="2"/>
        <v>0.00263240707964602</v>
      </c>
      <c r="N45" s="6">
        <f t="shared" si="3"/>
        <v>13.09130262</v>
      </c>
      <c r="O45" s="4" t="s">
        <v>23</v>
      </c>
    </row>
    <row r="46" s="1" customFormat="1" ht="24" spans="1:15">
      <c r="A46" s="3" t="s">
        <v>196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4401</v>
      </c>
      <c r="J46" s="4" t="s">
        <v>21</v>
      </c>
      <c r="K46" s="4" t="s">
        <v>22</v>
      </c>
      <c r="L46" s="6">
        <f>VLOOKUP(B46:B654,[1]Sheet1!$B$3:$F$348,5,0)</f>
        <v>20</v>
      </c>
      <c r="M46" s="6">
        <f t="shared" si="2"/>
        <v>0.00239309734513274</v>
      </c>
      <c r="N46" s="6">
        <f t="shared" si="3"/>
        <v>11.9011842</v>
      </c>
      <c r="O46" s="4" t="s">
        <v>23</v>
      </c>
    </row>
    <row r="47" s="1" customFormat="1" ht="24" spans="1:15">
      <c r="A47" s="3" t="s">
        <v>196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4401</v>
      </c>
      <c r="J47" s="4" t="s">
        <v>21</v>
      </c>
      <c r="K47" s="4" t="s">
        <v>22</v>
      </c>
      <c r="L47" s="6">
        <f>VLOOKUP(B47:B655,[1]Sheet1!$B$3:$F$348,5,0)</f>
        <v>23</v>
      </c>
      <c r="M47" s="6">
        <f t="shared" si="2"/>
        <v>0.00275206194690266</v>
      </c>
      <c r="N47" s="6">
        <f t="shared" si="3"/>
        <v>13.68636183</v>
      </c>
      <c r="O47" s="4" t="s">
        <v>23</v>
      </c>
    </row>
    <row r="48" s="1" customFormat="1" ht="24" spans="1:15">
      <c r="A48" s="3" t="s">
        <v>196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4401</v>
      </c>
      <c r="J48" s="4" t="s">
        <v>21</v>
      </c>
      <c r="K48" s="4" t="s">
        <v>22</v>
      </c>
      <c r="L48" s="6">
        <f>VLOOKUP(B48:B656,[1]Sheet1!$B$3:$F$348,5,0)</f>
        <v>20</v>
      </c>
      <c r="M48" s="6">
        <f t="shared" si="2"/>
        <v>0.00239309734513274</v>
      </c>
      <c r="N48" s="6">
        <f t="shared" si="3"/>
        <v>11.9011842</v>
      </c>
      <c r="O48" s="4" t="s">
        <v>23</v>
      </c>
    </row>
    <row r="49" s="1" customFormat="1" ht="24" spans="1:15">
      <c r="A49" s="3" t="s">
        <v>196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4401</v>
      </c>
      <c r="J49" s="4" t="s">
        <v>21</v>
      </c>
      <c r="K49" s="4" t="s">
        <v>22</v>
      </c>
      <c r="L49" s="6">
        <f>VLOOKUP(B49:B657,[1]Sheet1!$B$3:$F$348,5,0)</f>
        <v>23</v>
      </c>
      <c r="M49" s="6">
        <f t="shared" si="2"/>
        <v>0.00275206194690266</v>
      </c>
      <c r="N49" s="6">
        <f t="shared" si="3"/>
        <v>13.68636183</v>
      </c>
      <c r="O49" s="4" t="s">
        <v>23</v>
      </c>
    </row>
    <row r="50" s="1" customFormat="1" ht="24" spans="1:15">
      <c r="A50" s="3" t="s">
        <v>196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4401</v>
      </c>
      <c r="J50" s="4" t="s">
        <v>21</v>
      </c>
      <c r="K50" s="4" t="s">
        <v>22</v>
      </c>
      <c r="L50" s="6">
        <f>VLOOKUP(B50:B658,[1]Sheet1!$B$3:$F$348,5,0)</f>
        <v>31</v>
      </c>
      <c r="M50" s="6">
        <f t="shared" si="2"/>
        <v>0.00370930088495575</v>
      </c>
      <c r="N50" s="6">
        <f t="shared" si="3"/>
        <v>18.44683551</v>
      </c>
      <c r="O50" s="4" t="s">
        <v>23</v>
      </c>
    </row>
    <row r="51" s="1" customFormat="1" ht="24" spans="1:15">
      <c r="A51" s="3" t="s">
        <v>196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4401</v>
      </c>
      <c r="J51" s="4" t="s">
        <v>21</v>
      </c>
      <c r="K51" s="4" t="s">
        <v>22</v>
      </c>
      <c r="L51" s="6">
        <f>VLOOKUP(B51:B659,[1]Sheet1!$B$3:$F$348,5,0)</f>
        <v>20</v>
      </c>
      <c r="M51" s="6">
        <f t="shared" si="2"/>
        <v>0.00239309734513274</v>
      </c>
      <c r="N51" s="6">
        <f t="shared" si="3"/>
        <v>11.9011842</v>
      </c>
      <c r="O51" s="4" t="s">
        <v>23</v>
      </c>
    </row>
    <row r="52" s="1" customFormat="1" ht="24" spans="1:15">
      <c r="A52" s="3" t="s">
        <v>196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4401</v>
      </c>
      <c r="J52" s="4" t="s">
        <v>21</v>
      </c>
      <c r="K52" s="4" t="s">
        <v>22</v>
      </c>
      <c r="L52" s="6">
        <f>VLOOKUP(B52:B660,[1]Sheet1!$B$3:$F$348,5,0)</f>
        <v>12</v>
      </c>
      <c r="M52" s="6">
        <f t="shared" si="2"/>
        <v>0.00143585840707965</v>
      </c>
      <c r="N52" s="6">
        <f t="shared" si="3"/>
        <v>7.14071052</v>
      </c>
      <c r="O52" s="4" t="s">
        <v>23</v>
      </c>
    </row>
    <row r="53" s="1" customFormat="1" ht="24" spans="1:15">
      <c r="A53" s="3" t="s">
        <v>196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4401</v>
      </c>
      <c r="J53" s="4" t="s">
        <v>21</v>
      </c>
      <c r="K53" s="4" t="s">
        <v>22</v>
      </c>
      <c r="L53" s="6">
        <f>VLOOKUP(B53:B661,[1]Sheet1!$B$3:$F$348,5,0)</f>
        <v>8.6</v>
      </c>
      <c r="M53" s="6">
        <f t="shared" si="2"/>
        <v>0.00102903185840708</v>
      </c>
      <c r="N53" s="6">
        <f t="shared" si="3"/>
        <v>5.117509206</v>
      </c>
      <c r="O53" s="4" t="s">
        <v>23</v>
      </c>
    </row>
    <row r="54" s="1" customFormat="1" ht="24" spans="1:15">
      <c r="A54" s="3" t="s">
        <v>196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4401</v>
      </c>
      <c r="J54" s="4" t="s">
        <v>21</v>
      </c>
      <c r="K54" s="4" t="s">
        <v>22</v>
      </c>
      <c r="L54" s="6">
        <f>VLOOKUP(B54:B662,[1]Sheet1!$B$3:$F$348,5,0)</f>
        <v>3.1</v>
      </c>
      <c r="M54" s="6">
        <f t="shared" si="2"/>
        <v>0.000370930088495575</v>
      </c>
      <c r="N54" s="6">
        <f t="shared" si="3"/>
        <v>1.844683551</v>
      </c>
      <c r="O54" s="4" t="s">
        <v>23</v>
      </c>
    </row>
    <row r="55" s="1" customFormat="1" ht="24" spans="1:15">
      <c r="A55" s="3" t="s">
        <v>196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4401</v>
      </c>
      <c r="J55" s="4" t="s">
        <v>21</v>
      </c>
      <c r="K55" s="4" t="s">
        <v>22</v>
      </c>
      <c r="L55" s="6">
        <f>VLOOKUP(B55:B663,[1]Sheet1!$B$3:$F$348,5,0)</f>
        <v>9.5</v>
      </c>
      <c r="M55" s="6">
        <f t="shared" si="2"/>
        <v>0.00113672123893805</v>
      </c>
      <c r="N55" s="6">
        <f t="shared" si="3"/>
        <v>5.653062495</v>
      </c>
      <c r="O55" s="4" t="s">
        <v>23</v>
      </c>
    </row>
    <row r="56" s="1" customFormat="1" ht="24" spans="1:15">
      <c r="A56" s="3" t="s">
        <v>196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4401</v>
      </c>
      <c r="J56" s="4" t="s">
        <v>21</v>
      </c>
      <c r="K56" s="4" t="s">
        <v>22</v>
      </c>
      <c r="L56" s="6">
        <f>VLOOKUP(B56:B664,[1]Sheet1!$B$3:$F$348,5,0)</f>
        <v>5.8</v>
      </c>
      <c r="M56" s="6">
        <f t="shared" si="2"/>
        <v>0.000693998230088496</v>
      </c>
      <c r="N56" s="6">
        <f t="shared" si="3"/>
        <v>3.451343418</v>
      </c>
      <c r="O56" s="4" t="s">
        <v>23</v>
      </c>
    </row>
    <row r="57" s="1" customFormat="1" ht="24" spans="1:15">
      <c r="A57" s="3" t="s">
        <v>196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4401</v>
      </c>
      <c r="J57" s="4" t="s">
        <v>21</v>
      </c>
      <c r="K57" s="4" t="s">
        <v>22</v>
      </c>
      <c r="L57" s="6">
        <f>VLOOKUP(B57:B665,[1]Sheet1!$B$3:$F$348,5,0)</f>
        <v>8.6</v>
      </c>
      <c r="M57" s="6">
        <f t="shared" si="2"/>
        <v>0.00102903185840708</v>
      </c>
      <c r="N57" s="6">
        <f t="shared" si="3"/>
        <v>5.117509206</v>
      </c>
      <c r="O57" s="4" t="s">
        <v>23</v>
      </c>
    </row>
    <row r="58" s="1" customFormat="1" ht="24" spans="1:15">
      <c r="A58" s="3" t="s">
        <v>196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4401</v>
      </c>
      <c r="J58" s="4" t="s">
        <v>21</v>
      </c>
      <c r="K58" s="4" t="s">
        <v>22</v>
      </c>
      <c r="L58" s="6">
        <f>VLOOKUP(B58:B666,[1]Sheet1!$B$3:$F$348,5,0)</f>
        <v>5.8</v>
      </c>
      <c r="M58" s="6">
        <f t="shared" si="2"/>
        <v>0.000693998230088496</v>
      </c>
      <c r="N58" s="6">
        <f t="shared" si="3"/>
        <v>3.451343418</v>
      </c>
      <c r="O58" s="4" t="s">
        <v>23</v>
      </c>
    </row>
    <row r="59" s="1" customFormat="1" ht="24" spans="1:15">
      <c r="A59" s="3" t="s">
        <v>196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4401</v>
      </c>
      <c r="J59" s="4" t="s">
        <v>21</v>
      </c>
      <c r="K59" s="4" t="s">
        <v>22</v>
      </c>
      <c r="L59" s="6">
        <f>VLOOKUP(B59:B667,[1]Sheet1!$B$3:$F$348,5,0)</f>
        <v>4.2</v>
      </c>
      <c r="M59" s="6">
        <f t="shared" si="2"/>
        <v>0.000502550442477876</v>
      </c>
      <c r="N59" s="6">
        <f t="shared" si="3"/>
        <v>2.499248682</v>
      </c>
      <c r="O59" s="4" t="s">
        <v>23</v>
      </c>
    </row>
    <row r="60" s="1" customFormat="1" ht="24" spans="1:15">
      <c r="A60" s="3" t="s">
        <v>196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4401</v>
      </c>
      <c r="J60" s="4" t="s">
        <v>21</v>
      </c>
      <c r="K60" s="4" t="s">
        <v>22</v>
      </c>
      <c r="L60" s="6">
        <f>VLOOKUP(B60:B668,[1]Sheet1!$B$3:$F$348,5,0)</f>
        <v>5.6</v>
      </c>
      <c r="M60" s="6">
        <f t="shared" si="2"/>
        <v>0.000670067256637168</v>
      </c>
      <c r="N60" s="6">
        <f t="shared" si="3"/>
        <v>3.332331576</v>
      </c>
      <c r="O60" s="4" t="s">
        <v>23</v>
      </c>
    </row>
    <row r="61" s="1" customFormat="1" ht="24" spans="1:15">
      <c r="A61" s="3" t="s">
        <v>196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4401</v>
      </c>
      <c r="J61" s="4" t="s">
        <v>21</v>
      </c>
      <c r="K61" s="4" t="s">
        <v>22</v>
      </c>
      <c r="L61" s="6">
        <f>VLOOKUP(B61:B669,[1]Sheet1!$B$3:$F$348,5,0)</f>
        <v>4.6</v>
      </c>
      <c r="M61" s="6">
        <f t="shared" si="2"/>
        <v>0.000550412389380531</v>
      </c>
      <c r="N61" s="6">
        <f t="shared" si="3"/>
        <v>2.737272366</v>
      </c>
      <c r="O61" s="4" t="s">
        <v>23</v>
      </c>
    </row>
    <row r="62" s="1" customFormat="1" ht="24" spans="1:15">
      <c r="A62" s="3" t="s">
        <v>196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4401</v>
      </c>
      <c r="J62" s="4" t="s">
        <v>21</v>
      </c>
      <c r="K62" s="4" t="s">
        <v>22</v>
      </c>
      <c r="L62" s="6">
        <f>VLOOKUP(B62:B670,[1]Sheet1!$B$3:$F$348,5,0)</f>
        <v>25</v>
      </c>
      <c r="M62" s="6">
        <f t="shared" si="2"/>
        <v>0.00299137168141593</v>
      </c>
      <c r="N62" s="6">
        <f t="shared" si="3"/>
        <v>14.87648025</v>
      </c>
      <c r="O62" s="4" t="s">
        <v>23</v>
      </c>
    </row>
    <row r="63" s="1" customFormat="1" ht="24" spans="1:15">
      <c r="A63" s="3" t="s">
        <v>196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4401</v>
      </c>
      <c r="J63" s="4" t="s">
        <v>21</v>
      </c>
      <c r="K63" s="4" t="s">
        <v>22</v>
      </c>
      <c r="L63" s="6">
        <f>VLOOKUP(B63:B671,[1]Sheet1!$B$3:$F$348,5,0)</f>
        <v>19</v>
      </c>
      <c r="M63" s="6">
        <f t="shared" si="2"/>
        <v>0.00227344247787611</v>
      </c>
      <c r="N63" s="6">
        <f t="shared" si="3"/>
        <v>11.30612499</v>
      </c>
      <c r="O63" s="4" t="s">
        <v>23</v>
      </c>
    </row>
    <row r="64" s="1" customFormat="1" ht="24" spans="1:15">
      <c r="A64" s="3" t="s">
        <v>196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4401</v>
      </c>
      <c r="J64" s="4" t="s">
        <v>21</v>
      </c>
      <c r="K64" s="4" t="s">
        <v>22</v>
      </c>
      <c r="L64" s="6">
        <f>VLOOKUP(B64:B672,[1]Sheet1!$B$3:$F$348,5,0)</f>
        <v>7.5</v>
      </c>
      <c r="M64" s="6">
        <f t="shared" si="2"/>
        <v>0.000897411504424779</v>
      </c>
      <c r="N64" s="6">
        <f t="shared" si="3"/>
        <v>4.462944075</v>
      </c>
      <c r="O64" s="4" t="s">
        <v>23</v>
      </c>
    </row>
    <row r="65" s="1" customFormat="1" ht="24" spans="1:15">
      <c r="A65" s="3" t="s">
        <v>196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4401</v>
      </c>
      <c r="J65" s="4" t="s">
        <v>21</v>
      </c>
      <c r="K65" s="4" t="s">
        <v>22</v>
      </c>
      <c r="L65" s="6">
        <f>VLOOKUP(B65:B673,[1]Sheet1!$B$3:$F$348,5,0)</f>
        <v>8.5</v>
      </c>
      <c r="M65" s="6">
        <f t="shared" si="2"/>
        <v>0.00101706637168142</v>
      </c>
      <c r="N65" s="6">
        <f t="shared" si="3"/>
        <v>5.058003285</v>
      </c>
      <c r="O65" s="4" t="s">
        <v>23</v>
      </c>
    </row>
    <row r="66" s="1" customFormat="1" ht="24" spans="1:15">
      <c r="A66" s="3" t="s">
        <v>196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4401</v>
      </c>
      <c r="J66" s="4" t="s">
        <v>21</v>
      </c>
      <c r="K66" s="4" t="s">
        <v>22</v>
      </c>
      <c r="L66" s="6">
        <f>VLOOKUP(B66:B674,[1]Sheet1!$B$3:$F$348,5,0)</f>
        <v>16</v>
      </c>
      <c r="M66" s="6">
        <f t="shared" si="2"/>
        <v>0.00191447787610619</v>
      </c>
      <c r="N66" s="6">
        <f t="shared" si="3"/>
        <v>9.52094736</v>
      </c>
      <c r="O66" s="4" t="s">
        <v>23</v>
      </c>
    </row>
    <row r="67" s="1" customFormat="1" ht="24" spans="1:15">
      <c r="A67" s="3" t="s">
        <v>196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4401</v>
      </c>
      <c r="J67" s="4" t="s">
        <v>21</v>
      </c>
      <c r="K67" s="4" t="s">
        <v>22</v>
      </c>
      <c r="L67" s="6">
        <f>VLOOKUP(B67:B675,[1]Sheet1!$B$3:$F$348,5,0)</f>
        <v>16</v>
      </c>
      <c r="M67" s="6">
        <f t="shared" ref="M67:M88" si="4">L67*1.3521/1.13/10000</f>
        <v>0.00191447787610619</v>
      </c>
      <c r="N67" s="6">
        <f t="shared" ref="N67:N88" si="5">M67*I67*1.13</f>
        <v>9.52094736</v>
      </c>
      <c r="O67" s="4" t="s">
        <v>23</v>
      </c>
    </row>
    <row r="68" s="1" customFormat="1" ht="24" spans="1:15">
      <c r="A68" s="3" t="s">
        <v>196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4401</v>
      </c>
      <c r="J68" s="4" t="s">
        <v>21</v>
      </c>
      <c r="K68" s="4" t="s">
        <v>22</v>
      </c>
      <c r="L68" s="6">
        <f>VLOOKUP(B68:B676,[1]Sheet1!$B$3:$F$348,5,0)</f>
        <v>16</v>
      </c>
      <c r="M68" s="6">
        <f t="shared" si="4"/>
        <v>0.00191447787610619</v>
      </c>
      <c r="N68" s="6">
        <f t="shared" si="5"/>
        <v>9.52094736</v>
      </c>
      <c r="O68" s="4" t="s">
        <v>23</v>
      </c>
    </row>
    <row r="69" s="1" customFormat="1" ht="24" spans="1:15">
      <c r="A69" s="3" t="s">
        <v>196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4401</v>
      </c>
      <c r="J69" s="4" t="s">
        <v>21</v>
      </c>
      <c r="K69" s="4" t="s">
        <v>22</v>
      </c>
      <c r="L69" s="6">
        <f>VLOOKUP(B69:B677,[1]Sheet1!$B$3:$F$348,5,0)</f>
        <v>27</v>
      </c>
      <c r="M69" s="6">
        <f t="shared" si="4"/>
        <v>0.0032306814159292</v>
      </c>
      <c r="N69" s="6">
        <f t="shared" si="5"/>
        <v>16.06659867</v>
      </c>
      <c r="O69" s="4" t="s">
        <v>23</v>
      </c>
    </row>
    <row r="70" s="1" customFormat="1" ht="24" spans="1:15">
      <c r="A70" s="3" t="s">
        <v>196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4401</v>
      </c>
      <c r="J70" s="4" t="s">
        <v>21</v>
      </c>
      <c r="K70" s="4" t="s">
        <v>22</v>
      </c>
      <c r="L70" s="6">
        <f>VLOOKUP(B70:B678,[1]Sheet1!$B$3:$F$348,5,0)</f>
        <v>28</v>
      </c>
      <c r="M70" s="6">
        <f t="shared" si="4"/>
        <v>0.00335033628318584</v>
      </c>
      <c r="N70" s="6">
        <f t="shared" si="5"/>
        <v>16.66165788</v>
      </c>
      <c r="O70" s="4" t="s">
        <v>23</v>
      </c>
    </row>
    <row r="71" s="1" customFormat="1" ht="24" spans="1:15">
      <c r="A71" s="3" t="s">
        <v>196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4401</v>
      </c>
      <c r="J71" s="4" t="s">
        <v>21</v>
      </c>
      <c r="K71" s="4" t="s">
        <v>22</v>
      </c>
      <c r="L71" s="6">
        <f>VLOOKUP(B71:B679,[1]Sheet1!$B$3:$F$348,5,0)</f>
        <v>46</v>
      </c>
      <c r="M71" s="6">
        <f t="shared" si="4"/>
        <v>0.00550412389380531</v>
      </c>
      <c r="N71" s="6">
        <f t="shared" si="5"/>
        <v>27.37272366</v>
      </c>
      <c r="O71" s="4" t="s">
        <v>23</v>
      </c>
    </row>
    <row r="72" s="1" customFormat="1" ht="24" spans="1:15">
      <c r="A72" s="3" t="s">
        <v>196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4401</v>
      </c>
      <c r="J72" s="4" t="s">
        <v>21</v>
      </c>
      <c r="K72" s="4" t="s">
        <v>22</v>
      </c>
      <c r="L72" s="6">
        <f>VLOOKUP(B72:B680,[1]Sheet1!$B$3:$F$348,5,0)</f>
        <v>14</v>
      </c>
      <c r="M72" s="6">
        <f t="shared" si="4"/>
        <v>0.00167516814159292</v>
      </c>
      <c r="N72" s="6">
        <f t="shared" si="5"/>
        <v>8.33082894</v>
      </c>
      <c r="O72" s="4" t="s">
        <v>23</v>
      </c>
    </row>
    <row r="73" s="1" customFormat="1" ht="24" spans="1:15">
      <c r="A73" s="3" t="s">
        <v>196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4401</v>
      </c>
      <c r="J73" s="4" t="s">
        <v>21</v>
      </c>
      <c r="K73" s="4" t="s">
        <v>22</v>
      </c>
      <c r="L73" s="6">
        <f>VLOOKUP(B73:B681,[1]Sheet1!$B$3:$F$348,5,0)</f>
        <v>8.5</v>
      </c>
      <c r="M73" s="6">
        <f t="shared" si="4"/>
        <v>0.00101706637168142</v>
      </c>
      <c r="N73" s="6">
        <f t="shared" si="5"/>
        <v>5.058003285</v>
      </c>
      <c r="O73" s="4" t="s">
        <v>23</v>
      </c>
    </row>
    <row r="74" s="1" customFormat="1" ht="24" spans="1:15">
      <c r="A74" s="3" t="s">
        <v>196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4401</v>
      </c>
      <c r="J74" s="4" t="s">
        <v>21</v>
      </c>
      <c r="K74" s="4" t="s">
        <v>22</v>
      </c>
      <c r="L74" s="6">
        <f>VLOOKUP(B74:B682,[1]Sheet1!$B$3:$F$348,5,0)</f>
        <v>8.5</v>
      </c>
      <c r="M74" s="6">
        <f t="shared" si="4"/>
        <v>0.00101706637168142</v>
      </c>
      <c r="N74" s="6">
        <f t="shared" si="5"/>
        <v>5.058003285</v>
      </c>
      <c r="O74" s="4" t="s">
        <v>23</v>
      </c>
    </row>
    <row r="75" s="1" customFormat="1" ht="24" spans="1:15">
      <c r="A75" s="3" t="s">
        <v>196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4401</v>
      </c>
      <c r="J75" s="4" t="s">
        <v>21</v>
      </c>
      <c r="K75" s="4" t="s">
        <v>22</v>
      </c>
      <c r="L75" s="6">
        <f>VLOOKUP(B75:B683,[1]Sheet1!$B$3:$F$348,5,0)</f>
        <v>12</v>
      </c>
      <c r="M75" s="6">
        <f t="shared" si="4"/>
        <v>0.00143585840707965</v>
      </c>
      <c r="N75" s="6">
        <f t="shared" si="5"/>
        <v>7.14071052</v>
      </c>
      <c r="O75" s="4" t="s">
        <v>23</v>
      </c>
    </row>
    <row r="76" s="1" customFormat="1" ht="24" spans="1:15">
      <c r="A76" s="3" t="s">
        <v>196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4401</v>
      </c>
      <c r="J76" s="4" t="s">
        <v>21</v>
      </c>
      <c r="K76" s="4" t="s">
        <v>22</v>
      </c>
      <c r="L76" s="6">
        <f>VLOOKUP(B76:B684,[1]Sheet1!$B$3:$F$348,5,0)</f>
        <v>15</v>
      </c>
      <c r="M76" s="6">
        <f t="shared" si="4"/>
        <v>0.00179482300884956</v>
      </c>
      <c r="N76" s="6">
        <f t="shared" si="5"/>
        <v>8.92588815</v>
      </c>
      <c r="O76" s="4" t="s">
        <v>23</v>
      </c>
    </row>
    <row r="77" s="1" customFormat="1" ht="24" spans="1:15">
      <c r="A77" s="3" t="s">
        <v>196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4401</v>
      </c>
      <c r="J77" s="4" t="s">
        <v>21</v>
      </c>
      <c r="K77" s="4" t="s">
        <v>22</v>
      </c>
      <c r="L77" s="6">
        <f>VLOOKUP(B77:B685,[1]Sheet1!$B$3:$F$348,5,0)</f>
        <v>20</v>
      </c>
      <c r="M77" s="6">
        <f t="shared" si="4"/>
        <v>0.00239309734513274</v>
      </c>
      <c r="N77" s="6">
        <f t="shared" si="5"/>
        <v>11.9011842</v>
      </c>
      <c r="O77" s="4" t="s">
        <v>23</v>
      </c>
    </row>
    <row r="78" s="1" customFormat="1" ht="24" spans="1:15">
      <c r="A78" s="3" t="s">
        <v>196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4401</v>
      </c>
      <c r="J78" s="4" t="s">
        <v>21</v>
      </c>
      <c r="K78" s="4" t="s">
        <v>22</v>
      </c>
      <c r="L78" s="6">
        <f>VLOOKUP(B78:B686,[1]Sheet1!$B$3:$F$348,5,0)</f>
        <v>27</v>
      </c>
      <c r="M78" s="6">
        <f t="shared" si="4"/>
        <v>0.0032306814159292</v>
      </c>
      <c r="N78" s="6">
        <f t="shared" si="5"/>
        <v>16.06659867</v>
      </c>
      <c r="O78" s="4" t="s">
        <v>23</v>
      </c>
    </row>
    <row r="79" s="1" customFormat="1" ht="24" spans="1:15">
      <c r="A79" s="3" t="s">
        <v>196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4401</v>
      </c>
      <c r="J79" s="4" t="s">
        <v>21</v>
      </c>
      <c r="K79" s="4" t="s">
        <v>22</v>
      </c>
      <c r="L79" s="6">
        <f>VLOOKUP(B79:B687,[1]Sheet1!$B$3:$F$348,5,0)</f>
        <v>9</v>
      </c>
      <c r="M79" s="6">
        <f t="shared" si="4"/>
        <v>0.00107689380530973</v>
      </c>
      <c r="N79" s="6">
        <f t="shared" si="5"/>
        <v>5.35553289</v>
      </c>
      <c r="O79" s="4" t="s">
        <v>23</v>
      </c>
    </row>
    <row r="80" s="1" customFormat="1" ht="24" spans="1:15">
      <c r="A80" s="3" t="s">
        <v>196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4401</v>
      </c>
      <c r="J80" s="4" t="s">
        <v>21</v>
      </c>
      <c r="K80" s="4" t="s">
        <v>22</v>
      </c>
      <c r="L80" s="6">
        <f>VLOOKUP(B80:B688,[1]Sheet1!$B$3:$F$348,5,0)</f>
        <v>7</v>
      </c>
      <c r="M80" s="6">
        <f t="shared" si="4"/>
        <v>0.00083758407079646</v>
      </c>
      <c r="N80" s="6">
        <f t="shared" si="5"/>
        <v>4.16541447</v>
      </c>
      <c r="O80" s="4" t="s">
        <v>23</v>
      </c>
    </row>
    <row r="81" s="1" customFormat="1" ht="24" spans="1:15">
      <c r="A81" s="3" t="s">
        <v>196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4401</v>
      </c>
      <c r="J81" s="4" t="s">
        <v>21</v>
      </c>
      <c r="K81" s="4" t="s">
        <v>22</v>
      </c>
      <c r="L81" s="6">
        <f>VLOOKUP(B81:B689,[1]Sheet1!$B$3:$F$348,5,0)</f>
        <v>15</v>
      </c>
      <c r="M81" s="6">
        <f t="shared" si="4"/>
        <v>0.00179482300884956</v>
      </c>
      <c r="N81" s="6">
        <f t="shared" si="5"/>
        <v>8.92588815</v>
      </c>
      <c r="O81" s="4" t="s">
        <v>23</v>
      </c>
    </row>
    <row r="82" s="1" customFormat="1" ht="24" spans="1:15">
      <c r="A82" s="3" t="s">
        <v>196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4401</v>
      </c>
      <c r="J82" s="4" t="s">
        <v>21</v>
      </c>
      <c r="K82" s="4" t="s">
        <v>22</v>
      </c>
      <c r="L82" s="6">
        <f>VLOOKUP(B82:B690,[1]Sheet1!$B$3:$F$348,5,0)</f>
        <v>16</v>
      </c>
      <c r="M82" s="6">
        <f t="shared" si="4"/>
        <v>0.00191447787610619</v>
      </c>
      <c r="N82" s="6">
        <f t="shared" si="5"/>
        <v>9.52094736</v>
      </c>
      <c r="O82" s="4" t="s">
        <v>23</v>
      </c>
    </row>
    <row r="83" s="1" customFormat="1" ht="24" spans="1:15">
      <c r="A83" s="3" t="s">
        <v>196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4401</v>
      </c>
      <c r="J83" s="4" t="s">
        <v>21</v>
      </c>
      <c r="K83" s="4" t="s">
        <v>22</v>
      </c>
      <c r="L83" s="6">
        <f>VLOOKUP(B83:B691,[1]Sheet1!$B$3:$F$348,5,0)</f>
        <v>6</v>
      </c>
      <c r="M83" s="6">
        <f t="shared" si="4"/>
        <v>0.000717929203539823</v>
      </c>
      <c r="N83" s="6">
        <f t="shared" si="5"/>
        <v>3.57035526</v>
      </c>
      <c r="O83" s="4" t="s">
        <v>23</v>
      </c>
    </row>
    <row r="84" s="1" customFormat="1" ht="24" spans="1:15">
      <c r="A84" s="3" t="s">
        <v>196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4401</v>
      </c>
      <c r="J84" s="4" t="s">
        <v>21</v>
      </c>
      <c r="K84" s="4" t="s">
        <v>22</v>
      </c>
      <c r="L84" s="6">
        <f>VLOOKUP(B84:B692,[1]Sheet1!$B$3:$F$348,5,0)</f>
        <v>4.5</v>
      </c>
      <c r="M84" s="6">
        <f t="shared" si="4"/>
        <v>0.000538446902654867</v>
      </c>
      <c r="N84" s="6">
        <f t="shared" si="5"/>
        <v>2.677766445</v>
      </c>
      <c r="O84" s="4" t="s">
        <v>23</v>
      </c>
    </row>
    <row r="85" s="1" customFormat="1" ht="24" spans="1:15">
      <c r="A85" s="3" t="s">
        <v>196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4401</v>
      </c>
      <c r="J85" s="4" t="s">
        <v>21</v>
      </c>
      <c r="K85" s="4" t="s">
        <v>22</v>
      </c>
      <c r="L85" s="6">
        <f>VLOOKUP(B85:B693,[1]Sheet1!$B$3:$F$348,5,0)</f>
        <v>6</v>
      </c>
      <c r="M85" s="6">
        <f t="shared" si="4"/>
        <v>0.000717929203539823</v>
      </c>
      <c r="N85" s="6">
        <f t="shared" si="5"/>
        <v>3.57035526</v>
      </c>
      <c r="O85" s="4" t="s">
        <v>23</v>
      </c>
    </row>
    <row r="86" s="1" customFormat="1" ht="24" spans="1:15">
      <c r="A86" s="3" t="s">
        <v>196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4401</v>
      </c>
      <c r="J86" s="4" t="s">
        <v>21</v>
      </c>
      <c r="K86" s="4" t="s">
        <v>22</v>
      </c>
      <c r="L86" s="6">
        <f>VLOOKUP(B86:B694,[1]Sheet1!$B$3:$F$348,5,0)</f>
        <v>4.5</v>
      </c>
      <c r="M86" s="6">
        <f t="shared" si="4"/>
        <v>0.000538446902654867</v>
      </c>
      <c r="N86" s="6">
        <f t="shared" si="5"/>
        <v>2.677766445</v>
      </c>
      <c r="O86" s="4" t="s">
        <v>23</v>
      </c>
    </row>
    <row r="87" s="1" customFormat="1" ht="24" spans="1:15">
      <c r="A87" s="3" t="s">
        <v>196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4401</v>
      </c>
      <c r="J87" s="4" t="s">
        <v>21</v>
      </c>
      <c r="K87" s="4" t="s">
        <v>22</v>
      </c>
      <c r="L87" s="6">
        <f>VLOOKUP(B87:B695,[1]Sheet1!$B$3:$F$348,5,0)</f>
        <v>4</v>
      </c>
      <c r="M87" s="6">
        <f t="shared" si="4"/>
        <v>0.000478619469026549</v>
      </c>
      <c r="N87" s="6">
        <f t="shared" si="5"/>
        <v>2.38023684</v>
      </c>
      <c r="O87" s="4" t="s">
        <v>23</v>
      </c>
    </row>
    <row r="88" s="1" customFormat="1" ht="24" spans="1:15">
      <c r="A88" s="3" t="s">
        <v>196</v>
      </c>
      <c r="B88" s="4" t="s">
        <v>76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77</v>
      </c>
      <c r="H88" s="4" t="s">
        <v>37</v>
      </c>
      <c r="I88" s="4">
        <v>4401</v>
      </c>
      <c r="J88" s="4" t="s">
        <v>21</v>
      </c>
      <c r="K88" s="4" t="s">
        <v>22</v>
      </c>
      <c r="L88" s="6">
        <f>VLOOKUP(B88:B696,[1]Sheet1!$B$3:$F$348,5,0)</f>
        <v>7</v>
      </c>
      <c r="M88" s="6">
        <f t="shared" si="4"/>
        <v>0.00083758407079646</v>
      </c>
      <c r="N88" s="6">
        <f t="shared" si="5"/>
        <v>4.16541447</v>
      </c>
      <c r="O88" s="4" t="s">
        <v>23</v>
      </c>
    </row>
    <row r="89" spans="9:14">
      <c r="I89" s="1">
        <f>SUM(I2:I88)</f>
        <v>382887</v>
      </c>
      <c r="M89" s="6">
        <f>L89*1.3521</f>
        <v>0</v>
      </c>
      <c r="N89" s="6">
        <f>SUM(N2:N88)</f>
        <v>669.917658618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D73" workbookViewId="0">
      <selection activeCell="M95" sqref="M95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197</v>
      </c>
      <c r="B2" s="4" t="s">
        <v>78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79</v>
      </c>
      <c r="H2" s="4" t="s">
        <v>37</v>
      </c>
      <c r="I2" s="4">
        <v>4336</v>
      </c>
      <c r="J2" s="4" t="s">
        <v>21</v>
      </c>
      <c r="K2" s="4" t="s">
        <v>22</v>
      </c>
      <c r="L2" s="6">
        <f>VLOOKUP(B2:B697,[1]Sheet1!$B$3:$F$348,5,0)</f>
        <v>22</v>
      </c>
      <c r="M2" s="6">
        <f>L2*1.353/1.13/10000</f>
        <v>0.0026341592920354</v>
      </c>
      <c r="N2" s="6">
        <f>M2*I2*1.13</f>
        <v>12.9065376</v>
      </c>
      <c r="O2" s="4" t="s">
        <v>23</v>
      </c>
    </row>
    <row r="3" s="1" customFormat="1" ht="24" spans="1:15">
      <c r="A3" s="3" t="s">
        <v>197</v>
      </c>
      <c r="B3" s="4" t="s">
        <v>80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81</v>
      </c>
      <c r="H3" s="4" t="s">
        <v>37</v>
      </c>
      <c r="I3" s="4">
        <v>4336</v>
      </c>
      <c r="J3" s="4" t="s">
        <v>21</v>
      </c>
      <c r="K3" s="4" t="s">
        <v>22</v>
      </c>
      <c r="L3" s="6">
        <f>VLOOKUP(B3:B698,[1]Sheet1!$B$3:$F$348,5,0)</f>
        <v>27</v>
      </c>
      <c r="M3" s="6">
        <f t="shared" ref="M3:M34" si="0">L3*1.353/1.13/10000</f>
        <v>0.00323283185840708</v>
      </c>
      <c r="N3" s="6">
        <f t="shared" ref="N3:N34" si="1">M3*I3*1.13</f>
        <v>15.8398416</v>
      </c>
      <c r="O3" s="4" t="s">
        <v>23</v>
      </c>
    </row>
    <row r="4" s="1" customFormat="1" ht="24" spans="1:15">
      <c r="A4" s="3" t="s">
        <v>197</v>
      </c>
      <c r="B4" s="4" t="s">
        <v>82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83</v>
      </c>
      <c r="H4" s="4" t="s">
        <v>20</v>
      </c>
      <c r="I4" s="4">
        <v>4336</v>
      </c>
      <c r="J4" s="4" t="s">
        <v>21</v>
      </c>
      <c r="K4" s="4" t="s">
        <v>22</v>
      </c>
      <c r="L4" s="6">
        <f>VLOOKUP(B4:B699,[1]Sheet1!$B$3:$F$348,5,0)</f>
        <v>3.8</v>
      </c>
      <c r="M4" s="6">
        <f t="shared" si="0"/>
        <v>0.000454991150442478</v>
      </c>
      <c r="N4" s="6">
        <f t="shared" si="1"/>
        <v>2.22931104</v>
      </c>
      <c r="O4" s="4" t="s">
        <v>23</v>
      </c>
    </row>
    <row r="5" s="1" customFormat="1" ht="24" spans="1:15">
      <c r="A5" s="3" t="s">
        <v>197</v>
      </c>
      <c r="B5" s="4" t="s">
        <v>84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85</v>
      </c>
      <c r="H5" s="4" t="s">
        <v>20</v>
      </c>
      <c r="I5" s="4">
        <v>4336</v>
      </c>
      <c r="J5" s="4" t="s">
        <v>21</v>
      </c>
      <c r="K5" s="4" t="s">
        <v>22</v>
      </c>
      <c r="L5" s="6">
        <f>VLOOKUP(B5:B700,[1]Sheet1!$B$3:$F$348,5,0)</f>
        <v>11</v>
      </c>
      <c r="M5" s="6">
        <f t="shared" si="0"/>
        <v>0.0013170796460177</v>
      </c>
      <c r="N5" s="6">
        <f t="shared" si="1"/>
        <v>6.4532688</v>
      </c>
      <c r="O5" s="4" t="s">
        <v>23</v>
      </c>
    </row>
    <row r="6" s="1" customFormat="1" ht="24" spans="1:15">
      <c r="A6" s="3" t="s">
        <v>197</v>
      </c>
      <c r="B6" s="4" t="s">
        <v>86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87</v>
      </c>
      <c r="H6" s="4" t="s">
        <v>37</v>
      </c>
      <c r="I6" s="4">
        <v>4336</v>
      </c>
      <c r="J6" s="4" t="s">
        <v>21</v>
      </c>
      <c r="K6" s="4" t="s">
        <v>22</v>
      </c>
      <c r="L6" s="6">
        <f>VLOOKUP(B6:B701,[1]Sheet1!$B$3:$F$348,5,0)</f>
        <v>14</v>
      </c>
      <c r="M6" s="6">
        <f t="shared" si="0"/>
        <v>0.00167628318584071</v>
      </c>
      <c r="N6" s="6">
        <f t="shared" si="1"/>
        <v>8.2132512</v>
      </c>
      <c r="O6" s="4" t="s">
        <v>23</v>
      </c>
    </row>
    <row r="7" s="1" customFormat="1" ht="24" spans="1:15">
      <c r="A7" s="3" t="s">
        <v>197</v>
      </c>
      <c r="B7" s="4" t="s">
        <v>88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89</v>
      </c>
      <c r="H7" s="4" t="s">
        <v>37</v>
      </c>
      <c r="I7" s="4">
        <v>4336</v>
      </c>
      <c r="J7" s="4" t="s">
        <v>21</v>
      </c>
      <c r="K7" s="4" t="s">
        <v>22</v>
      </c>
      <c r="L7" s="6">
        <f>VLOOKUP(B7:B702,[1]Sheet1!$B$3:$F$348,5,0)</f>
        <v>8.2</v>
      </c>
      <c r="M7" s="6">
        <f t="shared" si="0"/>
        <v>0.000981823008849558</v>
      </c>
      <c r="N7" s="6">
        <f t="shared" si="1"/>
        <v>4.81061856</v>
      </c>
      <c r="O7" s="4" t="s">
        <v>23</v>
      </c>
    </row>
    <row r="8" s="1" customFormat="1" ht="24" spans="1:15">
      <c r="A8" s="3" t="s">
        <v>197</v>
      </c>
      <c r="B8" s="4" t="s">
        <v>90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91</v>
      </c>
      <c r="H8" s="4" t="s">
        <v>37</v>
      </c>
      <c r="I8" s="4">
        <v>4336</v>
      </c>
      <c r="J8" s="4" t="s">
        <v>21</v>
      </c>
      <c r="K8" s="4" t="s">
        <v>22</v>
      </c>
      <c r="L8" s="6">
        <f>VLOOKUP(B8:B703,[1]Sheet1!$B$3:$F$348,5,0)</f>
        <v>23</v>
      </c>
      <c r="M8" s="6">
        <f t="shared" si="0"/>
        <v>0.00275389380530973</v>
      </c>
      <c r="N8" s="6">
        <f t="shared" si="1"/>
        <v>13.4931984</v>
      </c>
      <c r="O8" s="4" t="s">
        <v>23</v>
      </c>
    </row>
    <row r="9" s="1" customFormat="1" ht="24" spans="1:15">
      <c r="A9" s="3" t="s">
        <v>197</v>
      </c>
      <c r="B9" s="4" t="s">
        <v>92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93</v>
      </c>
      <c r="H9" s="4" t="s">
        <v>37</v>
      </c>
      <c r="I9" s="4">
        <v>4336</v>
      </c>
      <c r="J9" s="4" t="s">
        <v>21</v>
      </c>
      <c r="K9" s="4" t="s">
        <v>22</v>
      </c>
      <c r="L9" s="6">
        <f>VLOOKUP(B9:B704,[1]Sheet1!$B$3:$F$348,5,0)</f>
        <v>7.5</v>
      </c>
      <c r="M9" s="6">
        <f t="shared" si="0"/>
        <v>0.000898008849557522</v>
      </c>
      <c r="N9" s="6">
        <f t="shared" si="1"/>
        <v>4.399956</v>
      </c>
      <c r="O9" s="4" t="s">
        <v>23</v>
      </c>
    </row>
    <row r="10" s="1" customFormat="1" ht="24" spans="1:15">
      <c r="A10" s="3" t="s">
        <v>197</v>
      </c>
      <c r="B10" s="4" t="s">
        <v>94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95</v>
      </c>
      <c r="H10" s="4" t="s">
        <v>37</v>
      </c>
      <c r="I10" s="4">
        <v>4336</v>
      </c>
      <c r="J10" s="4" t="s">
        <v>21</v>
      </c>
      <c r="K10" s="4" t="s">
        <v>22</v>
      </c>
      <c r="L10" s="6">
        <f>VLOOKUP(B10:B705,[1]Sheet1!$B$3:$F$348,5,0)</f>
        <v>18</v>
      </c>
      <c r="M10" s="6">
        <f t="shared" si="0"/>
        <v>0.00215522123893805</v>
      </c>
      <c r="N10" s="6">
        <f t="shared" si="1"/>
        <v>10.5598944</v>
      </c>
      <c r="O10" s="4" t="s">
        <v>23</v>
      </c>
    </row>
    <row r="11" s="1" customFormat="1" ht="24" spans="1:15">
      <c r="A11" s="3" t="s">
        <v>197</v>
      </c>
      <c r="B11" s="4" t="s">
        <v>96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97</v>
      </c>
      <c r="H11" s="4" t="s">
        <v>37</v>
      </c>
      <c r="I11" s="4">
        <v>4336</v>
      </c>
      <c r="J11" s="4" t="s">
        <v>21</v>
      </c>
      <c r="K11" s="4" t="s">
        <v>22</v>
      </c>
      <c r="L11" s="6">
        <f>VLOOKUP(B11:B706,[1]Sheet1!$B$3:$F$348,5,0)</f>
        <v>6</v>
      </c>
      <c r="M11" s="6">
        <f t="shared" si="0"/>
        <v>0.000718407079646018</v>
      </c>
      <c r="N11" s="6">
        <f t="shared" si="1"/>
        <v>3.5199648</v>
      </c>
      <c r="O11" s="4" t="s">
        <v>23</v>
      </c>
    </row>
    <row r="12" s="1" customFormat="1" ht="24" spans="1:15">
      <c r="A12" s="3" t="s">
        <v>197</v>
      </c>
      <c r="B12" s="4" t="s">
        <v>98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99</v>
      </c>
      <c r="H12" s="4" t="s">
        <v>37</v>
      </c>
      <c r="I12" s="4">
        <v>4336</v>
      </c>
      <c r="J12" s="4" t="s">
        <v>21</v>
      </c>
      <c r="K12" s="4" t="s">
        <v>22</v>
      </c>
      <c r="L12" s="6">
        <f>VLOOKUP(B12:B707,[1]Sheet1!$B$3:$F$348,5,0)</f>
        <v>8.5</v>
      </c>
      <c r="M12" s="6">
        <f t="shared" si="0"/>
        <v>0.00101774336283186</v>
      </c>
      <c r="N12" s="6">
        <f t="shared" si="1"/>
        <v>4.9866168</v>
      </c>
      <c r="O12" s="4" t="s">
        <v>23</v>
      </c>
    </row>
    <row r="13" s="1" customFormat="1" ht="24" spans="1:15">
      <c r="A13" s="3" t="s">
        <v>197</v>
      </c>
      <c r="B13" s="4" t="s">
        <v>100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101</v>
      </c>
      <c r="H13" s="4" t="s">
        <v>20</v>
      </c>
      <c r="I13" s="4">
        <v>4336</v>
      </c>
      <c r="J13" s="4" t="s">
        <v>21</v>
      </c>
      <c r="K13" s="4" t="s">
        <v>22</v>
      </c>
      <c r="L13" s="6">
        <f>VLOOKUP(B13:B708,[1]Sheet1!$B$3:$F$348,5,0)</f>
        <v>8.6</v>
      </c>
      <c r="M13" s="6">
        <f t="shared" si="0"/>
        <v>0.00102971681415929</v>
      </c>
      <c r="N13" s="6">
        <f t="shared" si="1"/>
        <v>5.04528288</v>
      </c>
      <c r="O13" s="4" t="s">
        <v>23</v>
      </c>
    </row>
    <row r="14" s="1" customFormat="1" ht="24" spans="1:15">
      <c r="A14" s="3" t="s">
        <v>197</v>
      </c>
      <c r="B14" s="4" t="s">
        <v>102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103</v>
      </c>
      <c r="H14" s="4" t="s">
        <v>20</v>
      </c>
      <c r="I14" s="4">
        <v>4336</v>
      </c>
      <c r="J14" s="4" t="s">
        <v>21</v>
      </c>
      <c r="K14" s="4" t="s">
        <v>22</v>
      </c>
      <c r="L14" s="6">
        <f>VLOOKUP(B14:B709,[1]Sheet1!$B$3:$F$348,5,0)</f>
        <v>5.5</v>
      </c>
      <c r="M14" s="6">
        <f t="shared" si="0"/>
        <v>0.00065853982300885</v>
      </c>
      <c r="N14" s="6">
        <f t="shared" si="1"/>
        <v>3.2266344</v>
      </c>
      <c r="O14" s="4" t="s">
        <v>23</v>
      </c>
    </row>
    <row r="15" s="1" customFormat="1" ht="24" spans="1:15">
      <c r="A15" s="3" t="s">
        <v>197</v>
      </c>
      <c r="B15" s="4" t="s">
        <v>104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105</v>
      </c>
      <c r="H15" s="4" t="s">
        <v>106</v>
      </c>
      <c r="I15" s="4">
        <v>4336</v>
      </c>
      <c r="J15" s="4" t="s">
        <v>21</v>
      </c>
      <c r="K15" s="4" t="s">
        <v>22</v>
      </c>
      <c r="L15" s="6">
        <f>VLOOKUP(B15:B710,[1]Sheet1!$B$3:$F$348,5,0)</f>
        <v>0.7</v>
      </c>
      <c r="M15" s="6">
        <f t="shared" si="0"/>
        <v>8.38141592920354e-5</v>
      </c>
      <c r="N15" s="6">
        <f t="shared" si="1"/>
        <v>0.41066256</v>
      </c>
      <c r="O15" s="4" t="s">
        <v>23</v>
      </c>
    </row>
    <row r="16" s="1" customFormat="1" ht="24" spans="1:15">
      <c r="A16" s="3" t="s">
        <v>197</v>
      </c>
      <c r="B16" s="4" t="s">
        <v>107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108</v>
      </c>
      <c r="H16" s="4" t="s">
        <v>37</v>
      </c>
      <c r="I16" s="4">
        <v>4336</v>
      </c>
      <c r="J16" s="4" t="s">
        <v>21</v>
      </c>
      <c r="K16" s="4" t="s">
        <v>22</v>
      </c>
      <c r="L16" s="6">
        <f>VLOOKUP(B16:B711,[1]Sheet1!$B$3:$F$348,5,0)</f>
        <v>7.5</v>
      </c>
      <c r="M16" s="6">
        <f t="shared" si="0"/>
        <v>0.000898008849557522</v>
      </c>
      <c r="N16" s="6">
        <f t="shared" si="1"/>
        <v>4.399956</v>
      </c>
      <c r="O16" s="4" t="s">
        <v>23</v>
      </c>
    </row>
    <row r="17" s="1" customFormat="1" ht="24" spans="1:15">
      <c r="A17" s="3" t="s">
        <v>197</v>
      </c>
      <c r="B17" s="4" t="s">
        <v>38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39</v>
      </c>
      <c r="H17" s="4" t="s">
        <v>37</v>
      </c>
      <c r="I17" s="4">
        <v>4336</v>
      </c>
      <c r="J17" s="4" t="s">
        <v>21</v>
      </c>
      <c r="K17" s="4" t="s">
        <v>22</v>
      </c>
      <c r="L17" s="6">
        <f>VLOOKUP(B17:B712,[1]Sheet1!$B$3:$F$348,5,0)</f>
        <v>7.5</v>
      </c>
      <c r="M17" s="6">
        <f t="shared" si="0"/>
        <v>0.000898008849557522</v>
      </c>
      <c r="N17" s="6">
        <f t="shared" si="1"/>
        <v>4.399956</v>
      </c>
      <c r="O17" s="4" t="s">
        <v>23</v>
      </c>
    </row>
    <row r="18" s="1" customFormat="1" ht="24" spans="1:15">
      <c r="A18" s="3" t="s">
        <v>197</v>
      </c>
      <c r="B18" s="4" t="s">
        <v>109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110</v>
      </c>
      <c r="H18" s="4" t="s">
        <v>37</v>
      </c>
      <c r="I18" s="4">
        <v>4336</v>
      </c>
      <c r="J18" s="4" t="s">
        <v>21</v>
      </c>
      <c r="K18" s="4" t="s">
        <v>22</v>
      </c>
      <c r="L18" s="6">
        <f>VLOOKUP(B18:B713,[1]Sheet1!$B$3:$F$348,5,0)</f>
        <v>17</v>
      </c>
      <c r="M18" s="6">
        <f t="shared" si="0"/>
        <v>0.00203548672566372</v>
      </c>
      <c r="N18" s="6">
        <f t="shared" si="1"/>
        <v>9.9732336</v>
      </c>
      <c r="O18" s="4" t="s">
        <v>23</v>
      </c>
    </row>
    <row r="19" s="1" customFormat="1" ht="24" spans="1:15">
      <c r="A19" s="3" t="s">
        <v>197</v>
      </c>
      <c r="B19" s="4" t="s">
        <v>111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112</v>
      </c>
      <c r="H19" s="4" t="s">
        <v>37</v>
      </c>
      <c r="I19" s="4">
        <v>4336</v>
      </c>
      <c r="J19" s="4" t="s">
        <v>21</v>
      </c>
      <c r="K19" s="4" t="s">
        <v>22</v>
      </c>
      <c r="L19" s="6">
        <f>VLOOKUP(B19:B714,[1]Sheet1!$B$3:$F$348,5,0)</f>
        <v>17</v>
      </c>
      <c r="M19" s="6">
        <f t="shared" si="0"/>
        <v>0.00203548672566372</v>
      </c>
      <c r="N19" s="6">
        <f t="shared" si="1"/>
        <v>9.9732336</v>
      </c>
      <c r="O19" s="4" t="s">
        <v>23</v>
      </c>
    </row>
    <row r="20" s="1" customFormat="1" ht="24" spans="1:15">
      <c r="A20" s="3" t="s">
        <v>197</v>
      </c>
      <c r="B20" s="4" t="s">
        <v>113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114</v>
      </c>
      <c r="H20" s="4" t="s">
        <v>37</v>
      </c>
      <c r="I20" s="4">
        <v>4336</v>
      </c>
      <c r="J20" s="4" t="s">
        <v>21</v>
      </c>
      <c r="K20" s="4" t="s">
        <v>22</v>
      </c>
      <c r="L20" s="6">
        <f>VLOOKUP(B20:B715,[1]Sheet1!$B$3:$F$348,5,0)</f>
        <v>26</v>
      </c>
      <c r="M20" s="6">
        <f t="shared" si="0"/>
        <v>0.00311309734513274</v>
      </c>
      <c r="N20" s="6">
        <f t="shared" si="1"/>
        <v>15.2531808</v>
      </c>
      <c r="O20" s="4" t="s">
        <v>23</v>
      </c>
    </row>
    <row r="21" s="1" customFormat="1" ht="24" spans="1:15">
      <c r="A21" s="3" t="s">
        <v>197</v>
      </c>
      <c r="B21" s="4" t="s">
        <v>115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116</v>
      </c>
      <c r="H21" s="4" t="s">
        <v>37</v>
      </c>
      <c r="I21" s="4">
        <v>4336</v>
      </c>
      <c r="J21" s="4" t="s">
        <v>21</v>
      </c>
      <c r="K21" s="4" t="s">
        <v>22</v>
      </c>
      <c r="L21" s="6">
        <f>VLOOKUP(B21:B716,[1]Sheet1!$B$3:$F$348,5,0)</f>
        <v>15</v>
      </c>
      <c r="M21" s="6">
        <f t="shared" si="0"/>
        <v>0.00179601769911504</v>
      </c>
      <c r="N21" s="6">
        <f t="shared" si="1"/>
        <v>8.799912</v>
      </c>
      <c r="O21" s="4" t="s">
        <v>23</v>
      </c>
    </row>
    <row r="22" s="1" customFormat="1" ht="24" spans="1:15">
      <c r="A22" s="3" t="s">
        <v>197</v>
      </c>
      <c r="B22" s="4" t="s">
        <v>117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118</v>
      </c>
      <c r="H22" s="4" t="s">
        <v>37</v>
      </c>
      <c r="I22" s="4">
        <v>4336</v>
      </c>
      <c r="J22" s="4" t="s">
        <v>21</v>
      </c>
      <c r="K22" s="4" t="s">
        <v>22</v>
      </c>
      <c r="L22" s="6">
        <f>VLOOKUP(B22:B717,[1]Sheet1!$B$3:$F$348,5,0)</f>
        <v>35</v>
      </c>
      <c r="M22" s="6">
        <f t="shared" si="0"/>
        <v>0.00419070796460177</v>
      </c>
      <c r="N22" s="6">
        <f t="shared" si="1"/>
        <v>20.533128</v>
      </c>
      <c r="O22" s="4" t="s">
        <v>23</v>
      </c>
    </row>
    <row r="23" s="1" customFormat="1" ht="24" spans="1:15">
      <c r="A23" s="3" t="s">
        <v>197</v>
      </c>
      <c r="B23" s="4" t="s">
        <v>119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120</v>
      </c>
      <c r="H23" s="4" t="s">
        <v>20</v>
      </c>
      <c r="I23" s="4">
        <v>4336</v>
      </c>
      <c r="J23" s="4" t="s">
        <v>21</v>
      </c>
      <c r="K23" s="4" t="s">
        <v>22</v>
      </c>
      <c r="L23" s="6">
        <f>VLOOKUP(B23:B718,[1]Sheet1!$B$3:$F$348,5,0)</f>
        <v>3</v>
      </c>
      <c r="M23" s="6">
        <f t="shared" si="0"/>
        <v>0.000359203539823009</v>
      </c>
      <c r="N23" s="6">
        <f t="shared" si="1"/>
        <v>1.7599824</v>
      </c>
      <c r="O23" s="4" t="s">
        <v>23</v>
      </c>
    </row>
    <row r="24" s="1" customFormat="1" ht="24" spans="1:15">
      <c r="A24" s="3" t="s">
        <v>197</v>
      </c>
      <c r="B24" s="4" t="s">
        <v>121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122</v>
      </c>
      <c r="H24" s="4" t="s">
        <v>20</v>
      </c>
      <c r="I24" s="4">
        <v>4336</v>
      </c>
      <c r="J24" s="4" t="s">
        <v>21</v>
      </c>
      <c r="K24" s="4" t="s">
        <v>22</v>
      </c>
      <c r="L24" s="6">
        <f>VLOOKUP(B24:B719,[1]Sheet1!$B$3:$F$348,5,0)</f>
        <v>2.3</v>
      </c>
      <c r="M24" s="6">
        <f t="shared" si="0"/>
        <v>0.000275389380530973</v>
      </c>
      <c r="N24" s="6">
        <f t="shared" si="1"/>
        <v>1.34931984</v>
      </c>
      <c r="O24" s="4" t="s">
        <v>23</v>
      </c>
    </row>
    <row r="25" s="1" customFormat="1" ht="24" spans="1:15">
      <c r="A25" s="3" t="s">
        <v>197</v>
      </c>
      <c r="B25" s="4" t="s">
        <v>123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124</v>
      </c>
      <c r="H25" s="4" t="s">
        <v>20</v>
      </c>
      <c r="I25" s="4">
        <v>4336</v>
      </c>
      <c r="J25" s="4" t="s">
        <v>21</v>
      </c>
      <c r="K25" s="4" t="s">
        <v>22</v>
      </c>
      <c r="L25" s="6">
        <f>VLOOKUP(B25:B720,[1]Sheet1!$B$3:$F$348,5,0)</f>
        <v>6.5</v>
      </c>
      <c r="M25" s="6">
        <f t="shared" si="0"/>
        <v>0.000778274336283186</v>
      </c>
      <c r="N25" s="6">
        <f t="shared" si="1"/>
        <v>3.8132952</v>
      </c>
      <c r="O25" s="4" t="s">
        <v>23</v>
      </c>
    </row>
    <row r="26" s="1" customFormat="1" ht="24" spans="1:15">
      <c r="A26" s="3" t="s">
        <v>197</v>
      </c>
      <c r="B26" s="4" t="s">
        <v>125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126</v>
      </c>
      <c r="H26" s="4" t="s">
        <v>20</v>
      </c>
      <c r="I26" s="4">
        <v>4336</v>
      </c>
      <c r="J26" s="4" t="s">
        <v>21</v>
      </c>
      <c r="K26" s="4" t="s">
        <v>22</v>
      </c>
      <c r="L26" s="6">
        <f>VLOOKUP(B26:B721,[1]Sheet1!$B$3:$F$348,5,0)</f>
        <v>7.5</v>
      </c>
      <c r="M26" s="6">
        <f t="shared" si="0"/>
        <v>0.000898008849557522</v>
      </c>
      <c r="N26" s="6">
        <f t="shared" si="1"/>
        <v>4.399956</v>
      </c>
      <c r="O26" s="4" t="s">
        <v>23</v>
      </c>
    </row>
    <row r="27" s="1" customFormat="1" ht="24" spans="1:15">
      <c r="A27" s="3" t="s">
        <v>197</v>
      </c>
      <c r="B27" s="4" t="s">
        <v>127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128</v>
      </c>
      <c r="H27" s="4" t="s">
        <v>20</v>
      </c>
      <c r="I27" s="4">
        <v>4336</v>
      </c>
      <c r="J27" s="4" t="s">
        <v>21</v>
      </c>
      <c r="K27" s="4" t="s">
        <v>22</v>
      </c>
      <c r="L27" s="6">
        <f>VLOOKUP(B27:B722,[1]Sheet1!$B$3:$F$348,5,0)</f>
        <v>6</v>
      </c>
      <c r="M27" s="6">
        <f t="shared" si="0"/>
        <v>0.000718407079646018</v>
      </c>
      <c r="N27" s="6">
        <f t="shared" si="1"/>
        <v>3.5199648</v>
      </c>
      <c r="O27" s="4" t="s">
        <v>23</v>
      </c>
    </row>
    <row r="28" s="1" customFormat="1" ht="24" spans="1:15">
      <c r="A28" s="3" t="s">
        <v>197</v>
      </c>
      <c r="B28" s="4" t="s">
        <v>129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130</v>
      </c>
      <c r="H28" s="4" t="s">
        <v>20</v>
      </c>
      <c r="I28" s="4">
        <v>4336</v>
      </c>
      <c r="J28" s="4" t="s">
        <v>21</v>
      </c>
      <c r="K28" s="4" t="s">
        <v>22</v>
      </c>
      <c r="L28" s="6">
        <f>VLOOKUP(B28:B723,[1]Sheet1!$B$3:$F$348,5,0)</f>
        <v>4</v>
      </c>
      <c r="M28" s="6">
        <f t="shared" si="0"/>
        <v>0.000478938053097345</v>
      </c>
      <c r="N28" s="6">
        <f t="shared" si="1"/>
        <v>2.3466432</v>
      </c>
      <c r="O28" s="4" t="s">
        <v>23</v>
      </c>
    </row>
    <row r="29" s="1" customFormat="1" ht="24" spans="1:15">
      <c r="A29" s="3" t="s">
        <v>197</v>
      </c>
      <c r="B29" s="4" t="s">
        <v>131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132</v>
      </c>
      <c r="H29" s="4" t="s">
        <v>20</v>
      </c>
      <c r="I29" s="4">
        <v>4336</v>
      </c>
      <c r="J29" s="4" t="s">
        <v>21</v>
      </c>
      <c r="K29" s="4" t="s">
        <v>22</v>
      </c>
      <c r="L29" s="6">
        <f>VLOOKUP(B29:B724,[1]Sheet1!$B$3:$F$348,5,0)</f>
        <v>6</v>
      </c>
      <c r="M29" s="6">
        <f t="shared" si="0"/>
        <v>0.000718407079646018</v>
      </c>
      <c r="N29" s="6">
        <f t="shared" si="1"/>
        <v>3.5199648</v>
      </c>
      <c r="O29" s="4" t="s">
        <v>23</v>
      </c>
    </row>
    <row r="30" s="1" customFormat="1" ht="24" spans="1:15">
      <c r="A30" s="3" t="s">
        <v>197</v>
      </c>
      <c r="B30" s="4" t="s">
        <v>133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134</v>
      </c>
      <c r="H30" s="4" t="s">
        <v>20</v>
      </c>
      <c r="I30" s="4">
        <v>4336</v>
      </c>
      <c r="J30" s="4" t="s">
        <v>21</v>
      </c>
      <c r="K30" s="4" t="s">
        <v>22</v>
      </c>
      <c r="L30" s="6">
        <f>VLOOKUP(B30:B725,[1]Sheet1!$B$3:$F$348,5,0)</f>
        <v>7.5</v>
      </c>
      <c r="M30" s="6">
        <f t="shared" si="0"/>
        <v>0.000898008849557522</v>
      </c>
      <c r="N30" s="6">
        <f t="shared" si="1"/>
        <v>4.399956</v>
      </c>
      <c r="O30" s="4" t="s">
        <v>23</v>
      </c>
    </row>
    <row r="31" s="1" customFormat="1" ht="24" spans="1:15">
      <c r="A31" s="3" t="s">
        <v>197</v>
      </c>
      <c r="B31" s="4" t="s">
        <v>135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136</v>
      </c>
      <c r="H31" s="4" t="s">
        <v>20</v>
      </c>
      <c r="I31" s="4">
        <v>4336</v>
      </c>
      <c r="J31" s="4" t="s">
        <v>21</v>
      </c>
      <c r="K31" s="4" t="s">
        <v>22</v>
      </c>
      <c r="L31" s="6">
        <f>VLOOKUP(B31:B726,[1]Sheet1!$B$3:$F$348,5,0)</f>
        <v>7.6</v>
      </c>
      <c r="M31" s="6">
        <f t="shared" si="0"/>
        <v>0.000909982300884956</v>
      </c>
      <c r="N31" s="6">
        <f t="shared" si="1"/>
        <v>4.45862208</v>
      </c>
      <c r="O31" s="4" t="s">
        <v>23</v>
      </c>
    </row>
    <row r="32" s="1" customFormat="1" ht="24" spans="1:15">
      <c r="A32" s="3" t="s">
        <v>197</v>
      </c>
      <c r="B32" s="4" t="s">
        <v>137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138</v>
      </c>
      <c r="H32" s="4" t="s">
        <v>20</v>
      </c>
      <c r="I32" s="4">
        <v>4336</v>
      </c>
      <c r="J32" s="4" t="s">
        <v>21</v>
      </c>
      <c r="K32" s="4" t="s">
        <v>22</v>
      </c>
      <c r="L32" s="6">
        <f>VLOOKUP(B32:B727,[1]Sheet1!$B$3:$F$348,5,0)</f>
        <v>5.5</v>
      </c>
      <c r="M32" s="6">
        <f t="shared" si="0"/>
        <v>0.00065853982300885</v>
      </c>
      <c r="N32" s="6">
        <f t="shared" si="1"/>
        <v>3.2266344</v>
      </c>
      <c r="O32" s="4" t="s">
        <v>23</v>
      </c>
    </row>
    <row r="33" s="1" customFormat="1" ht="24" spans="1:15">
      <c r="A33" s="3" t="s">
        <v>197</v>
      </c>
      <c r="B33" s="4" t="s">
        <v>139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140</v>
      </c>
      <c r="H33" s="4" t="s">
        <v>20</v>
      </c>
      <c r="I33" s="4">
        <v>4336</v>
      </c>
      <c r="J33" s="4" t="s">
        <v>21</v>
      </c>
      <c r="K33" s="4" t="s">
        <v>22</v>
      </c>
      <c r="L33" s="6">
        <f>VLOOKUP(B33:B728,[1]Sheet1!$B$3:$F$348,5,0)</f>
        <v>3.3</v>
      </c>
      <c r="M33" s="6">
        <f t="shared" si="0"/>
        <v>0.00039512389380531</v>
      </c>
      <c r="N33" s="6">
        <f t="shared" si="1"/>
        <v>1.93598064</v>
      </c>
      <c r="O33" s="4" t="s">
        <v>23</v>
      </c>
    </row>
    <row r="34" s="1" customFormat="1" ht="24" spans="1:15">
      <c r="A34" s="3" t="s">
        <v>197</v>
      </c>
      <c r="B34" s="4" t="s">
        <v>141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142</v>
      </c>
      <c r="H34" s="4" t="s">
        <v>20</v>
      </c>
      <c r="I34" s="4">
        <v>4336</v>
      </c>
      <c r="J34" s="4" t="s">
        <v>21</v>
      </c>
      <c r="K34" s="4" t="s">
        <v>22</v>
      </c>
      <c r="L34" s="6">
        <f>VLOOKUP(B34:B729,[1]Sheet1!$B$3:$F$348,5,0)</f>
        <v>5.2</v>
      </c>
      <c r="M34" s="6">
        <f t="shared" si="0"/>
        <v>0.000622619469026549</v>
      </c>
      <c r="N34" s="6">
        <f t="shared" si="1"/>
        <v>3.05063616</v>
      </c>
      <c r="O34" s="4" t="s">
        <v>23</v>
      </c>
    </row>
    <row r="35" s="1" customFormat="1" ht="24" spans="1:15">
      <c r="A35" s="3" t="s">
        <v>197</v>
      </c>
      <c r="B35" s="4" t="s">
        <v>143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144</v>
      </c>
      <c r="H35" s="4" t="s">
        <v>34</v>
      </c>
      <c r="I35" s="4">
        <v>4336</v>
      </c>
      <c r="J35" s="4" t="s">
        <v>21</v>
      </c>
      <c r="K35" s="4" t="s">
        <v>22</v>
      </c>
      <c r="L35" s="6">
        <f>VLOOKUP(B35:B730,[1]Sheet1!$B$3:$F$348,5,0)</f>
        <v>16.5</v>
      </c>
      <c r="M35" s="6">
        <f t="shared" ref="M35:M66" si="2">L35*1.353/1.13/10000</f>
        <v>0.00197561946902655</v>
      </c>
      <c r="N35" s="6">
        <f t="shared" ref="N35:N66" si="3">M35*I35*1.13</f>
        <v>9.6799032</v>
      </c>
      <c r="O35" s="4" t="s">
        <v>23</v>
      </c>
    </row>
    <row r="36" s="1" customFormat="1" ht="24" spans="1:15">
      <c r="A36" s="3" t="s">
        <v>197</v>
      </c>
      <c r="B36" s="4" t="s">
        <v>145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146</v>
      </c>
      <c r="H36" s="4" t="s">
        <v>37</v>
      </c>
      <c r="I36" s="4">
        <v>4336</v>
      </c>
      <c r="J36" s="4" t="s">
        <v>21</v>
      </c>
      <c r="K36" s="4" t="s">
        <v>22</v>
      </c>
      <c r="L36" s="6">
        <f>VLOOKUP(B36:B731,[1]Sheet1!$B$3:$F$348,5,0)</f>
        <v>6.8</v>
      </c>
      <c r="M36" s="6">
        <f t="shared" si="2"/>
        <v>0.000814194690265487</v>
      </c>
      <c r="N36" s="6">
        <f t="shared" si="3"/>
        <v>3.98929344</v>
      </c>
      <c r="O36" s="4" t="s">
        <v>23</v>
      </c>
    </row>
    <row r="37" s="1" customFormat="1" ht="24" spans="1:15">
      <c r="A37" s="3" t="s">
        <v>197</v>
      </c>
      <c r="B37" s="4" t="s">
        <v>147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148</v>
      </c>
      <c r="H37" s="4" t="s">
        <v>37</v>
      </c>
      <c r="I37" s="4">
        <v>4336</v>
      </c>
      <c r="J37" s="4" t="s">
        <v>21</v>
      </c>
      <c r="K37" s="4" t="s">
        <v>22</v>
      </c>
      <c r="L37" s="6">
        <f>VLOOKUP(B37:B732,[1]Sheet1!$B$3:$F$348,5,0)</f>
        <v>14</v>
      </c>
      <c r="M37" s="6">
        <f t="shared" si="2"/>
        <v>0.00167628318584071</v>
      </c>
      <c r="N37" s="6">
        <f t="shared" si="3"/>
        <v>8.2132512</v>
      </c>
      <c r="O37" s="4" t="s">
        <v>23</v>
      </c>
    </row>
    <row r="38" s="1" customFormat="1" ht="24" spans="1:15">
      <c r="A38" s="3" t="s">
        <v>197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4336</v>
      </c>
      <c r="J38" s="4" t="s">
        <v>21</v>
      </c>
      <c r="K38" s="4" t="s">
        <v>22</v>
      </c>
      <c r="L38" s="6">
        <f>VLOOKUP(B38:B733,[1]Sheet1!$B$3:$F$348,5,0)</f>
        <v>42</v>
      </c>
      <c r="M38" s="6">
        <f t="shared" si="2"/>
        <v>0.00502884955752212</v>
      </c>
      <c r="N38" s="6">
        <f t="shared" si="3"/>
        <v>24.6397536</v>
      </c>
      <c r="O38" s="4" t="s">
        <v>23</v>
      </c>
    </row>
    <row r="39" s="1" customFormat="1" ht="24" spans="1:15">
      <c r="A39" s="3" t="s">
        <v>197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4336</v>
      </c>
      <c r="J39" s="4" t="s">
        <v>21</v>
      </c>
      <c r="K39" s="4" t="s">
        <v>22</v>
      </c>
      <c r="L39" s="6">
        <f>VLOOKUP(B39:B734,[1]Sheet1!$B$3:$F$348,5,0)</f>
        <v>13.5</v>
      </c>
      <c r="M39" s="6">
        <f t="shared" si="2"/>
        <v>0.00161641592920354</v>
      </c>
      <c r="N39" s="6">
        <f t="shared" si="3"/>
        <v>7.9199208</v>
      </c>
      <c r="O39" s="4" t="s">
        <v>23</v>
      </c>
    </row>
    <row r="40" s="1" customFormat="1" ht="24" spans="1:15">
      <c r="A40" s="3" t="s">
        <v>197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4336</v>
      </c>
      <c r="J40" s="4" t="s">
        <v>21</v>
      </c>
      <c r="K40" s="4" t="s">
        <v>22</v>
      </c>
      <c r="L40" s="6">
        <f>VLOOKUP(B40:B735,[1]Sheet1!$B$3:$F$348,5,0)</f>
        <v>19</v>
      </c>
      <c r="M40" s="6">
        <f t="shared" si="2"/>
        <v>0.00227495575221239</v>
      </c>
      <c r="N40" s="6">
        <f t="shared" si="3"/>
        <v>11.1465552</v>
      </c>
      <c r="O40" s="4" t="s">
        <v>23</v>
      </c>
    </row>
    <row r="41" s="1" customFormat="1" ht="24" spans="1:15">
      <c r="A41" s="3" t="s">
        <v>197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4336</v>
      </c>
      <c r="J41" s="4" t="s">
        <v>21</v>
      </c>
      <c r="K41" s="4" t="s">
        <v>22</v>
      </c>
      <c r="L41" s="6">
        <f>VLOOKUP(B41:B736,[1]Sheet1!$B$3:$F$348,5,0)</f>
        <v>4.4</v>
      </c>
      <c r="M41" s="6">
        <f t="shared" si="2"/>
        <v>0.00052683185840708</v>
      </c>
      <c r="N41" s="6">
        <f t="shared" si="3"/>
        <v>2.58130752</v>
      </c>
      <c r="O41" s="4" t="s">
        <v>23</v>
      </c>
    </row>
    <row r="42" s="1" customFormat="1" ht="24" spans="1:15">
      <c r="A42" s="3" t="s">
        <v>197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4336</v>
      </c>
      <c r="J42" s="4" t="s">
        <v>21</v>
      </c>
      <c r="K42" s="4" t="s">
        <v>22</v>
      </c>
      <c r="L42" s="6">
        <f>VLOOKUP(B42:B737,[1]Sheet1!$B$3:$F$348,5,0)</f>
        <v>32</v>
      </c>
      <c r="M42" s="6">
        <f t="shared" si="2"/>
        <v>0.00383150442477876</v>
      </c>
      <c r="N42" s="6">
        <f t="shared" si="3"/>
        <v>18.7731456</v>
      </c>
      <c r="O42" s="4" t="s">
        <v>23</v>
      </c>
    </row>
    <row r="43" s="1" customFormat="1" ht="24" spans="1:15">
      <c r="A43" s="3" t="s">
        <v>197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4336</v>
      </c>
      <c r="J43" s="4" t="s">
        <v>21</v>
      </c>
      <c r="K43" s="4" t="s">
        <v>22</v>
      </c>
      <c r="L43" s="6">
        <f>VLOOKUP(B43:B738,[1]Sheet1!$B$3:$F$348,5,0)</f>
        <v>1.8</v>
      </c>
      <c r="M43" s="6">
        <f t="shared" si="2"/>
        <v>0.000215522123893805</v>
      </c>
      <c r="N43" s="6">
        <f t="shared" si="3"/>
        <v>1.05598944</v>
      </c>
      <c r="O43" s="4" t="s">
        <v>23</v>
      </c>
    </row>
    <row r="44" s="1" customFormat="1" ht="24" spans="1:15">
      <c r="A44" s="3" t="s">
        <v>197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4336</v>
      </c>
      <c r="J44" s="4" t="s">
        <v>21</v>
      </c>
      <c r="K44" s="4" t="s">
        <v>22</v>
      </c>
      <c r="L44" s="6">
        <f>VLOOKUP(B44:B739,[1]Sheet1!$B$3:$F$348,5,0)</f>
        <v>2.8</v>
      </c>
      <c r="M44" s="6">
        <f t="shared" si="2"/>
        <v>0.000335256637168142</v>
      </c>
      <c r="N44" s="6">
        <f t="shared" si="3"/>
        <v>1.64265024</v>
      </c>
      <c r="O44" s="4" t="s">
        <v>23</v>
      </c>
    </row>
    <row r="45" s="1" customFormat="1" ht="24" spans="1:15">
      <c r="A45" s="3" t="s">
        <v>197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4336</v>
      </c>
      <c r="J45" s="4" t="s">
        <v>21</v>
      </c>
      <c r="K45" s="4" t="s">
        <v>22</v>
      </c>
      <c r="L45" s="6">
        <f>VLOOKUP(B45:B740,[1]Sheet1!$B$3:$F$348,5,0)</f>
        <v>22</v>
      </c>
      <c r="M45" s="6">
        <f t="shared" si="2"/>
        <v>0.0026341592920354</v>
      </c>
      <c r="N45" s="6">
        <f t="shared" si="3"/>
        <v>12.9065376</v>
      </c>
      <c r="O45" s="4" t="s">
        <v>23</v>
      </c>
    </row>
    <row r="46" s="1" customFormat="1" ht="24" spans="1:15">
      <c r="A46" s="3" t="s">
        <v>197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4336</v>
      </c>
      <c r="J46" s="4" t="s">
        <v>21</v>
      </c>
      <c r="K46" s="4" t="s">
        <v>22</v>
      </c>
      <c r="L46" s="6">
        <f>VLOOKUP(B46:B741,[1]Sheet1!$B$3:$F$348,5,0)</f>
        <v>20</v>
      </c>
      <c r="M46" s="6">
        <f t="shared" si="2"/>
        <v>0.00239469026548673</v>
      </c>
      <c r="N46" s="6">
        <f t="shared" si="3"/>
        <v>11.733216</v>
      </c>
      <c r="O46" s="4" t="s">
        <v>23</v>
      </c>
    </row>
    <row r="47" s="1" customFormat="1" ht="24" spans="1:15">
      <c r="A47" s="3" t="s">
        <v>197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4336</v>
      </c>
      <c r="J47" s="4" t="s">
        <v>21</v>
      </c>
      <c r="K47" s="4" t="s">
        <v>22</v>
      </c>
      <c r="L47" s="6">
        <f>VLOOKUP(B47:B742,[1]Sheet1!$B$3:$F$348,5,0)</f>
        <v>23</v>
      </c>
      <c r="M47" s="6">
        <f t="shared" si="2"/>
        <v>0.00275389380530973</v>
      </c>
      <c r="N47" s="6">
        <f t="shared" si="3"/>
        <v>13.4931984</v>
      </c>
      <c r="O47" s="4" t="s">
        <v>23</v>
      </c>
    </row>
    <row r="48" s="1" customFormat="1" ht="24" spans="1:15">
      <c r="A48" s="3" t="s">
        <v>197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4336</v>
      </c>
      <c r="J48" s="4" t="s">
        <v>21</v>
      </c>
      <c r="K48" s="4" t="s">
        <v>22</v>
      </c>
      <c r="L48" s="6">
        <f>VLOOKUP(B48:B743,[1]Sheet1!$B$3:$F$348,5,0)</f>
        <v>20</v>
      </c>
      <c r="M48" s="6">
        <f t="shared" si="2"/>
        <v>0.00239469026548673</v>
      </c>
      <c r="N48" s="6">
        <f t="shared" si="3"/>
        <v>11.733216</v>
      </c>
      <c r="O48" s="4" t="s">
        <v>23</v>
      </c>
    </row>
    <row r="49" s="1" customFormat="1" ht="24" spans="1:15">
      <c r="A49" s="3" t="s">
        <v>197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4336</v>
      </c>
      <c r="J49" s="4" t="s">
        <v>21</v>
      </c>
      <c r="K49" s="4" t="s">
        <v>22</v>
      </c>
      <c r="L49" s="6">
        <f>VLOOKUP(B49:B744,[1]Sheet1!$B$3:$F$348,5,0)</f>
        <v>23</v>
      </c>
      <c r="M49" s="6">
        <f t="shared" si="2"/>
        <v>0.00275389380530973</v>
      </c>
      <c r="N49" s="6">
        <f t="shared" si="3"/>
        <v>13.4931984</v>
      </c>
      <c r="O49" s="4" t="s">
        <v>23</v>
      </c>
    </row>
    <row r="50" s="1" customFormat="1" ht="24" spans="1:15">
      <c r="A50" s="3" t="s">
        <v>197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4336</v>
      </c>
      <c r="J50" s="4" t="s">
        <v>21</v>
      </c>
      <c r="K50" s="4" t="s">
        <v>22</v>
      </c>
      <c r="L50" s="6">
        <f>VLOOKUP(B50:B745,[1]Sheet1!$B$3:$F$348,5,0)</f>
        <v>31</v>
      </c>
      <c r="M50" s="6">
        <f t="shared" si="2"/>
        <v>0.00371176991150442</v>
      </c>
      <c r="N50" s="6">
        <f t="shared" si="3"/>
        <v>18.1864848</v>
      </c>
      <c r="O50" s="4" t="s">
        <v>23</v>
      </c>
    </row>
    <row r="51" s="1" customFormat="1" ht="24" spans="1:15">
      <c r="A51" s="3" t="s">
        <v>197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4336</v>
      </c>
      <c r="J51" s="4" t="s">
        <v>21</v>
      </c>
      <c r="K51" s="4" t="s">
        <v>22</v>
      </c>
      <c r="L51" s="6">
        <f>VLOOKUP(B51:B746,[1]Sheet1!$B$3:$F$348,5,0)</f>
        <v>20</v>
      </c>
      <c r="M51" s="6">
        <f t="shared" si="2"/>
        <v>0.00239469026548673</v>
      </c>
      <c r="N51" s="6">
        <f t="shared" si="3"/>
        <v>11.733216</v>
      </c>
      <c r="O51" s="4" t="s">
        <v>23</v>
      </c>
    </row>
    <row r="52" s="1" customFormat="1" ht="24" spans="1:15">
      <c r="A52" s="3" t="s">
        <v>197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4336</v>
      </c>
      <c r="J52" s="4" t="s">
        <v>21</v>
      </c>
      <c r="K52" s="4" t="s">
        <v>22</v>
      </c>
      <c r="L52" s="6">
        <f>VLOOKUP(B52:B747,[1]Sheet1!$B$3:$F$348,5,0)</f>
        <v>12</v>
      </c>
      <c r="M52" s="6">
        <f t="shared" si="2"/>
        <v>0.00143681415929204</v>
      </c>
      <c r="N52" s="6">
        <f t="shared" si="3"/>
        <v>7.0399296</v>
      </c>
      <c r="O52" s="4" t="s">
        <v>23</v>
      </c>
    </row>
    <row r="53" s="1" customFormat="1" ht="24" spans="1:15">
      <c r="A53" s="3" t="s">
        <v>197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4336</v>
      </c>
      <c r="J53" s="4" t="s">
        <v>21</v>
      </c>
      <c r="K53" s="4" t="s">
        <v>22</v>
      </c>
      <c r="L53" s="6">
        <f>VLOOKUP(B53:B748,[1]Sheet1!$B$3:$F$348,5,0)</f>
        <v>8.6</v>
      </c>
      <c r="M53" s="6">
        <f t="shared" si="2"/>
        <v>0.00102971681415929</v>
      </c>
      <c r="N53" s="6">
        <f t="shared" si="3"/>
        <v>5.04528288</v>
      </c>
      <c r="O53" s="4" t="s">
        <v>23</v>
      </c>
    </row>
    <row r="54" s="1" customFormat="1" ht="24" spans="1:15">
      <c r="A54" s="3" t="s">
        <v>197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4336</v>
      </c>
      <c r="J54" s="4" t="s">
        <v>21</v>
      </c>
      <c r="K54" s="4" t="s">
        <v>22</v>
      </c>
      <c r="L54" s="6">
        <f>VLOOKUP(B54:B749,[1]Sheet1!$B$3:$F$348,5,0)</f>
        <v>3.1</v>
      </c>
      <c r="M54" s="6">
        <f t="shared" si="2"/>
        <v>0.000371176991150443</v>
      </c>
      <c r="N54" s="6">
        <f t="shared" si="3"/>
        <v>1.81864848</v>
      </c>
      <c r="O54" s="4" t="s">
        <v>23</v>
      </c>
    </row>
    <row r="55" s="1" customFormat="1" ht="24" spans="1:15">
      <c r="A55" s="3" t="s">
        <v>197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4336</v>
      </c>
      <c r="J55" s="4" t="s">
        <v>21</v>
      </c>
      <c r="K55" s="4" t="s">
        <v>22</v>
      </c>
      <c r="L55" s="6">
        <f>VLOOKUP(B55:B750,[1]Sheet1!$B$3:$F$348,5,0)</f>
        <v>9.5</v>
      </c>
      <c r="M55" s="6">
        <f t="shared" si="2"/>
        <v>0.00113747787610619</v>
      </c>
      <c r="N55" s="6">
        <f t="shared" si="3"/>
        <v>5.5732776</v>
      </c>
      <c r="O55" s="4" t="s">
        <v>23</v>
      </c>
    </row>
    <row r="56" s="1" customFormat="1" ht="24" spans="1:15">
      <c r="A56" s="3" t="s">
        <v>197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4336</v>
      </c>
      <c r="J56" s="4" t="s">
        <v>21</v>
      </c>
      <c r="K56" s="4" t="s">
        <v>22</v>
      </c>
      <c r="L56" s="6">
        <f>VLOOKUP(B56:B751,[1]Sheet1!$B$3:$F$348,5,0)</f>
        <v>5.8</v>
      </c>
      <c r="M56" s="6">
        <f t="shared" si="2"/>
        <v>0.000694460176991151</v>
      </c>
      <c r="N56" s="6">
        <f t="shared" si="3"/>
        <v>3.40263264</v>
      </c>
      <c r="O56" s="4" t="s">
        <v>23</v>
      </c>
    </row>
    <row r="57" s="1" customFormat="1" ht="24" spans="1:15">
      <c r="A57" s="3" t="s">
        <v>197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4336</v>
      </c>
      <c r="J57" s="4" t="s">
        <v>21</v>
      </c>
      <c r="K57" s="4" t="s">
        <v>22</v>
      </c>
      <c r="L57" s="6">
        <f>VLOOKUP(B57:B752,[1]Sheet1!$B$3:$F$348,5,0)</f>
        <v>8.6</v>
      </c>
      <c r="M57" s="6">
        <f t="shared" si="2"/>
        <v>0.00102971681415929</v>
      </c>
      <c r="N57" s="6">
        <f t="shared" si="3"/>
        <v>5.04528288</v>
      </c>
      <c r="O57" s="4" t="s">
        <v>23</v>
      </c>
    </row>
    <row r="58" s="1" customFormat="1" ht="24" spans="1:15">
      <c r="A58" s="3" t="s">
        <v>197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4336</v>
      </c>
      <c r="J58" s="4" t="s">
        <v>21</v>
      </c>
      <c r="K58" s="4" t="s">
        <v>22</v>
      </c>
      <c r="L58" s="6">
        <f>VLOOKUP(B58:B753,[1]Sheet1!$B$3:$F$348,5,0)</f>
        <v>5.8</v>
      </c>
      <c r="M58" s="6">
        <f t="shared" si="2"/>
        <v>0.000694460176991151</v>
      </c>
      <c r="N58" s="6">
        <f t="shared" si="3"/>
        <v>3.40263264</v>
      </c>
      <c r="O58" s="4" t="s">
        <v>23</v>
      </c>
    </row>
    <row r="59" s="1" customFormat="1" ht="24" spans="1:15">
      <c r="A59" s="3" t="s">
        <v>197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4336</v>
      </c>
      <c r="J59" s="4" t="s">
        <v>21</v>
      </c>
      <c r="K59" s="4" t="s">
        <v>22</v>
      </c>
      <c r="L59" s="6">
        <f>VLOOKUP(B59:B754,[1]Sheet1!$B$3:$F$348,5,0)</f>
        <v>4.2</v>
      </c>
      <c r="M59" s="6">
        <f t="shared" si="2"/>
        <v>0.000502884955752212</v>
      </c>
      <c r="N59" s="6">
        <f t="shared" si="3"/>
        <v>2.46397536</v>
      </c>
      <c r="O59" s="4" t="s">
        <v>23</v>
      </c>
    </row>
    <row r="60" s="1" customFormat="1" ht="24" spans="1:15">
      <c r="A60" s="3" t="s">
        <v>197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4336</v>
      </c>
      <c r="J60" s="4" t="s">
        <v>21</v>
      </c>
      <c r="K60" s="4" t="s">
        <v>22</v>
      </c>
      <c r="L60" s="6">
        <f>VLOOKUP(B60:B755,[1]Sheet1!$B$3:$F$348,5,0)</f>
        <v>5.6</v>
      </c>
      <c r="M60" s="6">
        <f t="shared" si="2"/>
        <v>0.000670513274336283</v>
      </c>
      <c r="N60" s="6">
        <f t="shared" si="3"/>
        <v>3.28530048</v>
      </c>
      <c r="O60" s="4" t="s">
        <v>23</v>
      </c>
    </row>
    <row r="61" s="1" customFormat="1" ht="24" spans="1:15">
      <c r="A61" s="3" t="s">
        <v>197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4336</v>
      </c>
      <c r="J61" s="4" t="s">
        <v>21</v>
      </c>
      <c r="K61" s="4" t="s">
        <v>22</v>
      </c>
      <c r="L61" s="6">
        <f>VLOOKUP(B61:B756,[1]Sheet1!$B$3:$F$348,5,0)</f>
        <v>4.6</v>
      </c>
      <c r="M61" s="6">
        <f t="shared" si="2"/>
        <v>0.000550778761061947</v>
      </c>
      <c r="N61" s="6">
        <f t="shared" si="3"/>
        <v>2.69863968</v>
      </c>
      <c r="O61" s="4" t="s">
        <v>23</v>
      </c>
    </row>
    <row r="62" s="1" customFormat="1" ht="24" spans="1:15">
      <c r="A62" s="3" t="s">
        <v>197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4336</v>
      </c>
      <c r="J62" s="4" t="s">
        <v>21</v>
      </c>
      <c r="K62" s="4" t="s">
        <v>22</v>
      </c>
      <c r="L62" s="6">
        <f>VLOOKUP(B62:B757,[1]Sheet1!$B$3:$F$348,5,0)</f>
        <v>25</v>
      </c>
      <c r="M62" s="6">
        <f t="shared" si="2"/>
        <v>0.00299336283185841</v>
      </c>
      <c r="N62" s="6">
        <f t="shared" si="3"/>
        <v>14.66652</v>
      </c>
      <c r="O62" s="4" t="s">
        <v>23</v>
      </c>
    </row>
    <row r="63" s="1" customFormat="1" ht="24" spans="1:15">
      <c r="A63" s="3" t="s">
        <v>197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4336</v>
      </c>
      <c r="J63" s="4" t="s">
        <v>21</v>
      </c>
      <c r="K63" s="4" t="s">
        <v>22</v>
      </c>
      <c r="L63" s="6">
        <f>VLOOKUP(B63:B758,[1]Sheet1!$B$3:$F$348,5,0)</f>
        <v>19</v>
      </c>
      <c r="M63" s="6">
        <f t="shared" si="2"/>
        <v>0.00227495575221239</v>
      </c>
      <c r="N63" s="6">
        <f t="shared" si="3"/>
        <v>11.1465552</v>
      </c>
      <c r="O63" s="4" t="s">
        <v>23</v>
      </c>
    </row>
    <row r="64" s="1" customFormat="1" ht="24" spans="1:15">
      <c r="A64" s="3" t="s">
        <v>197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4336</v>
      </c>
      <c r="J64" s="4" t="s">
        <v>21</v>
      </c>
      <c r="K64" s="4" t="s">
        <v>22</v>
      </c>
      <c r="L64" s="6">
        <f>VLOOKUP(B64:B759,[1]Sheet1!$B$3:$F$348,5,0)</f>
        <v>7.5</v>
      </c>
      <c r="M64" s="6">
        <f t="shared" si="2"/>
        <v>0.000898008849557522</v>
      </c>
      <c r="N64" s="6">
        <f t="shared" si="3"/>
        <v>4.399956</v>
      </c>
      <c r="O64" s="4" t="s">
        <v>23</v>
      </c>
    </row>
    <row r="65" s="1" customFormat="1" ht="24" spans="1:15">
      <c r="A65" s="3" t="s">
        <v>197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4336</v>
      </c>
      <c r="J65" s="4" t="s">
        <v>21</v>
      </c>
      <c r="K65" s="4" t="s">
        <v>22</v>
      </c>
      <c r="L65" s="6">
        <f>VLOOKUP(B65:B760,[1]Sheet1!$B$3:$F$348,5,0)</f>
        <v>8.5</v>
      </c>
      <c r="M65" s="6">
        <f t="shared" si="2"/>
        <v>0.00101774336283186</v>
      </c>
      <c r="N65" s="6">
        <f t="shared" si="3"/>
        <v>4.9866168</v>
      </c>
      <c r="O65" s="4" t="s">
        <v>23</v>
      </c>
    </row>
    <row r="66" s="1" customFormat="1" ht="24" spans="1:15">
      <c r="A66" s="3" t="s">
        <v>197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4336</v>
      </c>
      <c r="J66" s="4" t="s">
        <v>21</v>
      </c>
      <c r="K66" s="4" t="s">
        <v>22</v>
      </c>
      <c r="L66" s="6">
        <f>VLOOKUP(B66:B761,[1]Sheet1!$B$3:$F$348,5,0)</f>
        <v>16</v>
      </c>
      <c r="M66" s="6">
        <f t="shared" si="2"/>
        <v>0.00191575221238938</v>
      </c>
      <c r="N66" s="6">
        <f t="shared" si="3"/>
        <v>9.3865728</v>
      </c>
      <c r="O66" s="4" t="s">
        <v>23</v>
      </c>
    </row>
    <row r="67" s="1" customFormat="1" ht="24" spans="1:15">
      <c r="A67" s="3" t="s">
        <v>197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4336</v>
      </c>
      <c r="J67" s="4" t="s">
        <v>21</v>
      </c>
      <c r="K67" s="4" t="s">
        <v>22</v>
      </c>
      <c r="L67" s="6">
        <f>VLOOKUP(B67:B762,[1]Sheet1!$B$3:$F$348,5,0)</f>
        <v>16</v>
      </c>
      <c r="M67" s="6">
        <f t="shared" ref="M67:M89" si="4">L67*1.353/1.13/10000</f>
        <v>0.00191575221238938</v>
      </c>
      <c r="N67" s="6">
        <f t="shared" ref="N67:N88" si="5">M67*I67*1.13</f>
        <v>9.3865728</v>
      </c>
      <c r="O67" s="4" t="s">
        <v>23</v>
      </c>
    </row>
    <row r="68" s="1" customFormat="1" ht="24" spans="1:15">
      <c r="A68" s="3" t="s">
        <v>197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4336</v>
      </c>
      <c r="J68" s="4" t="s">
        <v>21</v>
      </c>
      <c r="K68" s="4" t="s">
        <v>22</v>
      </c>
      <c r="L68" s="6">
        <f>VLOOKUP(B68:B763,[1]Sheet1!$B$3:$F$348,5,0)</f>
        <v>16</v>
      </c>
      <c r="M68" s="6">
        <f t="shared" si="4"/>
        <v>0.00191575221238938</v>
      </c>
      <c r="N68" s="6">
        <f t="shared" si="5"/>
        <v>9.3865728</v>
      </c>
      <c r="O68" s="4" t="s">
        <v>23</v>
      </c>
    </row>
    <row r="69" s="1" customFormat="1" ht="24" spans="1:15">
      <c r="A69" s="3" t="s">
        <v>197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4336</v>
      </c>
      <c r="J69" s="4" t="s">
        <v>21</v>
      </c>
      <c r="K69" s="4" t="s">
        <v>22</v>
      </c>
      <c r="L69" s="6">
        <f>VLOOKUP(B69:B764,[1]Sheet1!$B$3:$F$348,5,0)</f>
        <v>27</v>
      </c>
      <c r="M69" s="6">
        <f t="shared" si="4"/>
        <v>0.00323283185840708</v>
      </c>
      <c r="N69" s="6">
        <f t="shared" si="5"/>
        <v>15.8398416</v>
      </c>
      <c r="O69" s="4" t="s">
        <v>23</v>
      </c>
    </row>
    <row r="70" s="1" customFormat="1" ht="24" spans="1:15">
      <c r="A70" s="3" t="s">
        <v>197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4336</v>
      </c>
      <c r="J70" s="4" t="s">
        <v>21</v>
      </c>
      <c r="K70" s="4" t="s">
        <v>22</v>
      </c>
      <c r="L70" s="6">
        <f>VLOOKUP(B70:B765,[1]Sheet1!$B$3:$F$348,5,0)</f>
        <v>28</v>
      </c>
      <c r="M70" s="6">
        <f t="shared" si="4"/>
        <v>0.00335256637168142</v>
      </c>
      <c r="N70" s="6">
        <f t="shared" si="5"/>
        <v>16.4265024</v>
      </c>
      <c r="O70" s="4" t="s">
        <v>23</v>
      </c>
    </row>
    <row r="71" s="1" customFormat="1" ht="24" spans="1:15">
      <c r="A71" s="3" t="s">
        <v>197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4336</v>
      </c>
      <c r="J71" s="4" t="s">
        <v>21</v>
      </c>
      <c r="K71" s="4" t="s">
        <v>22</v>
      </c>
      <c r="L71" s="6">
        <f>VLOOKUP(B71:B766,[1]Sheet1!$B$3:$F$348,5,0)</f>
        <v>46</v>
      </c>
      <c r="M71" s="6">
        <f t="shared" si="4"/>
        <v>0.00550778761061947</v>
      </c>
      <c r="N71" s="6">
        <f t="shared" si="5"/>
        <v>26.9863968</v>
      </c>
      <c r="O71" s="4" t="s">
        <v>23</v>
      </c>
    </row>
    <row r="72" s="1" customFormat="1" ht="24" spans="1:15">
      <c r="A72" s="3" t="s">
        <v>197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4336</v>
      </c>
      <c r="J72" s="4" t="s">
        <v>21</v>
      </c>
      <c r="K72" s="4" t="s">
        <v>22</v>
      </c>
      <c r="L72" s="6">
        <f>VLOOKUP(B72:B767,[1]Sheet1!$B$3:$F$348,5,0)</f>
        <v>14</v>
      </c>
      <c r="M72" s="6">
        <f t="shared" si="4"/>
        <v>0.00167628318584071</v>
      </c>
      <c r="N72" s="6">
        <f t="shared" si="5"/>
        <v>8.2132512</v>
      </c>
      <c r="O72" s="4" t="s">
        <v>23</v>
      </c>
    </row>
    <row r="73" s="1" customFormat="1" ht="24" spans="1:15">
      <c r="A73" s="3" t="s">
        <v>197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4336</v>
      </c>
      <c r="J73" s="4" t="s">
        <v>21</v>
      </c>
      <c r="K73" s="4" t="s">
        <v>22</v>
      </c>
      <c r="L73" s="6">
        <f>VLOOKUP(B73:B768,[1]Sheet1!$B$3:$F$348,5,0)</f>
        <v>8.5</v>
      </c>
      <c r="M73" s="6">
        <f t="shared" si="4"/>
        <v>0.00101774336283186</v>
      </c>
      <c r="N73" s="6">
        <f t="shared" si="5"/>
        <v>4.9866168</v>
      </c>
      <c r="O73" s="4" t="s">
        <v>23</v>
      </c>
    </row>
    <row r="74" s="1" customFormat="1" ht="24" spans="1:15">
      <c r="A74" s="3" t="s">
        <v>197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4336</v>
      </c>
      <c r="J74" s="4" t="s">
        <v>21</v>
      </c>
      <c r="K74" s="4" t="s">
        <v>22</v>
      </c>
      <c r="L74" s="6">
        <f>VLOOKUP(B74:B769,[1]Sheet1!$B$3:$F$348,5,0)</f>
        <v>8.5</v>
      </c>
      <c r="M74" s="6">
        <f t="shared" si="4"/>
        <v>0.00101774336283186</v>
      </c>
      <c r="N74" s="6">
        <f t="shared" si="5"/>
        <v>4.9866168</v>
      </c>
      <c r="O74" s="4" t="s">
        <v>23</v>
      </c>
    </row>
    <row r="75" s="1" customFormat="1" ht="24" spans="1:15">
      <c r="A75" s="3" t="s">
        <v>197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4336</v>
      </c>
      <c r="J75" s="4" t="s">
        <v>21</v>
      </c>
      <c r="K75" s="4" t="s">
        <v>22</v>
      </c>
      <c r="L75" s="6">
        <f>VLOOKUP(B75:B770,[1]Sheet1!$B$3:$F$348,5,0)</f>
        <v>12</v>
      </c>
      <c r="M75" s="6">
        <f t="shared" si="4"/>
        <v>0.00143681415929204</v>
      </c>
      <c r="N75" s="6">
        <f t="shared" si="5"/>
        <v>7.0399296</v>
      </c>
      <c r="O75" s="4" t="s">
        <v>23</v>
      </c>
    </row>
    <row r="76" s="1" customFormat="1" ht="24" spans="1:15">
      <c r="A76" s="3" t="s">
        <v>197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4336</v>
      </c>
      <c r="J76" s="4" t="s">
        <v>21</v>
      </c>
      <c r="K76" s="4" t="s">
        <v>22</v>
      </c>
      <c r="L76" s="6">
        <f>VLOOKUP(B76:B771,[1]Sheet1!$B$3:$F$348,5,0)</f>
        <v>15</v>
      </c>
      <c r="M76" s="6">
        <f t="shared" si="4"/>
        <v>0.00179601769911504</v>
      </c>
      <c r="N76" s="6">
        <f t="shared" si="5"/>
        <v>8.799912</v>
      </c>
      <c r="O76" s="4" t="s">
        <v>23</v>
      </c>
    </row>
    <row r="77" s="1" customFormat="1" ht="24" spans="1:15">
      <c r="A77" s="3" t="s">
        <v>197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4336</v>
      </c>
      <c r="J77" s="4" t="s">
        <v>21</v>
      </c>
      <c r="K77" s="4" t="s">
        <v>22</v>
      </c>
      <c r="L77" s="6">
        <f>VLOOKUP(B77:B772,[1]Sheet1!$B$3:$F$348,5,0)</f>
        <v>20</v>
      </c>
      <c r="M77" s="6">
        <f t="shared" si="4"/>
        <v>0.00239469026548673</v>
      </c>
      <c r="N77" s="6">
        <f t="shared" si="5"/>
        <v>11.733216</v>
      </c>
      <c r="O77" s="4" t="s">
        <v>23</v>
      </c>
    </row>
    <row r="78" s="1" customFormat="1" ht="24" spans="1:15">
      <c r="A78" s="3" t="s">
        <v>197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4336</v>
      </c>
      <c r="J78" s="4" t="s">
        <v>21</v>
      </c>
      <c r="K78" s="4" t="s">
        <v>22</v>
      </c>
      <c r="L78" s="6">
        <f>VLOOKUP(B78:B773,[1]Sheet1!$B$3:$F$348,5,0)</f>
        <v>27</v>
      </c>
      <c r="M78" s="6">
        <f t="shared" si="4"/>
        <v>0.00323283185840708</v>
      </c>
      <c r="N78" s="6">
        <f t="shared" si="5"/>
        <v>15.8398416</v>
      </c>
      <c r="O78" s="4" t="s">
        <v>23</v>
      </c>
    </row>
    <row r="79" s="1" customFormat="1" ht="24" spans="1:15">
      <c r="A79" s="3" t="s">
        <v>197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4336</v>
      </c>
      <c r="J79" s="4" t="s">
        <v>21</v>
      </c>
      <c r="K79" s="4" t="s">
        <v>22</v>
      </c>
      <c r="L79" s="6">
        <f>VLOOKUP(B79:B774,[1]Sheet1!$B$3:$F$348,5,0)</f>
        <v>9</v>
      </c>
      <c r="M79" s="6">
        <f t="shared" si="4"/>
        <v>0.00107761061946903</v>
      </c>
      <c r="N79" s="6">
        <f t="shared" si="5"/>
        <v>5.2799472</v>
      </c>
      <c r="O79" s="4" t="s">
        <v>23</v>
      </c>
    </row>
    <row r="80" s="1" customFormat="1" ht="24" spans="1:15">
      <c r="A80" s="3" t="s">
        <v>197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4336</v>
      </c>
      <c r="J80" s="4" t="s">
        <v>21</v>
      </c>
      <c r="K80" s="4" t="s">
        <v>22</v>
      </c>
      <c r="L80" s="6">
        <f>VLOOKUP(B80:B775,[1]Sheet1!$B$3:$F$348,5,0)</f>
        <v>7</v>
      </c>
      <c r="M80" s="6">
        <f t="shared" si="4"/>
        <v>0.000838141592920354</v>
      </c>
      <c r="N80" s="6">
        <f t="shared" si="5"/>
        <v>4.1066256</v>
      </c>
      <c r="O80" s="4" t="s">
        <v>23</v>
      </c>
    </row>
    <row r="81" s="1" customFormat="1" ht="24" spans="1:15">
      <c r="A81" s="3" t="s">
        <v>197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4336</v>
      </c>
      <c r="J81" s="4" t="s">
        <v>21</v>
      </c>
      <c r="K81" s="4" t="s">
        <v>22</v>
      </c>
      <c r="L81" s="6">
        <f>VLOOKUP(B81:B776,[1]Sheet1!$B$3:$F$348,5,0)</f>
        <v>15</v>
      </c>
      <c r="M81" s="6">
        <f t="shared" si="4"/>
        <v>0.00179601769911504</v>
      </c>
      <c r="N81" s="6">
        <f t="shared" si="5"/>
        <v>8.799912</v>
      </c>
      <c r="O81" s="4" t="s">
        <v>23</v>
      </c>
    </row>
    <row r="82" s="1" customFormat="1" ht="24" spans="1:15">
      <c r="A82" s="3" t="s">
        <v>197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4336</v>
      </c>
      <c r="J82" s="4" t="s">
        <v>21</v>
      </c>
      <c r="K82" s="4" t="s">
        <v>22</v>
      </c>
      <c r="L82" s="6">
        <f>VLOOKUP(B82:B777,[1]Sheet1!$B$3:$F$348,5,0)</f>
        <v>16</v>
      </c>
      <c r="M82" s="6">
        <f t="shared" si="4"/>
        <v>0.00191575221238938</v>
      </c>
      <c r="N82" s="6">
        <f t="shared" si="5"/>
        <v>9.3865728</v>
      </c>
      <c r="O82" s="4" t="s">
        <v>23</v>
      </c>
    </row>
    <row r="83" s="1" customFormat="1" ht="24" spans="1:15">
      <c r="A83" s="3" t="s">
        <v>197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4336</v>
      </c>
      <c r="J83" s="4" t="s">
        <v>21</v>
      </c>
      <c r="K83" s="4" t="s">
        <v>22</v>
      </c>
      <c r="L83" s="6">
        <f>VLOOKUP(B83:B778,[1]Sheet1!$B$3:$F$348,5,0)</f>
        <v>6</v>
      </c>
      <c r="M83" s="6">
        <f t="shared" si="4"/>
        <v>0.000718407079646018</v>
      </c>
      <c r="N83" s="6">
        <f t="shared" si="5"/>
        <v>3.5199648</v>
      </c>
      <c r="O83" s="4" t="s">
        <v>23</v>
      </c>
    </row>
    <row r="84" s="1" customFormat="1" ht="24" spans="1:15">
      <c r="A84" s="3" t="s">
        <v>197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4336</v>
      </c>
      <c r="J84" s="4" t="s">
        <v>21</v>
      </c>
      <c r="K84" s="4" t="s">
        <v>22</v>
      </c>
      <c r="L84" s="6">
        <f>VLOOKUP(B84:B779,[1]Sheet1!$B$3:$F$348,5,0)</f>
        <v>4.5</v>
      </c>
      <c r="M84" s="6">
        <f t="shared" si="4"/>
        <v>0.000538805309734513</v>
      </c>
      <c r="N84" s="6">
        <f t="shared" si="5"/>
        <v>2.6399736</v>
      </c>
      <c r="O84" s="4" t="s">
        <v>23</v>
      </c>
    </row>
    <row r="85" s="1" customFormat="1" ht="24" spans="1:15">
      <c r="A85" s="3" t="s">
        <v>197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4336</v>
      </c>
      <c r="J85" s="4" t="s">
        <v>21</v>
      </c>
      <c r="K85" s="4" t="s">
        <v>22</v>
      </c>
      <c r="L85" s="6">
        <f>VLOOKUP(B85:B780,[1]Sheet1!$B$3:$F$348,5,0)</f>
        <v>6</v>
      </c>
      <c r="M85" s="6">
        <f t="shared" si="4"/>
        <v>0.000718407079646018</v>
      </c>
      <c r="N85" s="6">
        <f t="shared" si="5"/>
        <v>3.5199648</v>
      </c>
      <c r="O85" s="4" t="s">
        <v>23</v>
      </c>
    </row>
    <row r="86" s="1" customFormat="1" ht="24" spans="1:15">
      <c r="A86" s="3" t="s">
        <v>197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4336</v>
      </c>
      <c r="J86" s="4" t="s">
        <v>21</v>
      </c>
      <c r="K86" s="4" t="s">
        <v>22</v>
      </c>
      <c r="L86" s="6">
        <f>VLOOKUP(B86:B781,[1]Sheet1!$B$3:$F$348,5,0)</f>
        <v>4.5</v>
      </c>
      <c r="M86" s="6">
        <f t="shared" si="4"/>
        <v>0.000538805309734513</v>
      </c>
      <c r="N86" s="6">
        <f t="shared" si="5"/>
        <v>2.6399736</v>
      </c>
      <c r="O86" s="4" t="s">
        <v>23</v>
      </c>
    </row>
    <row r="87" s="1" customFormat="1" ht="24" spans="1:15">
      <c r="A87" s="3" t="s">
        <v>197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4336</v>
      </c>
      <c r="J87" s="4" t="s">
        <v>21</v>
      </c>
      <c r="K87" s="4" t="s">
        <v>22</v>
      </c>
      <c r="L87" s="6">
        <f>VLOOKUP(B87:B782,[1]Sheet1!$B$3:$F$348,5,0)</f>
        <v>4</v>
      </c>
      <c r="M87" s="6">
        <f t="shared" si="4"/>
        <v>0.000478938053097345</v>
      </c>
      <c r="N87" s="6">
        <f t="shared" si="5"/>
        <v>2.3466432</v>
      </c>
      <c r="O87" s="4" t="s">
        <v>23</v>
      </c>
    </row>
    <row r="88" s="1" customFormat="1" ht="24" spans="1:15">
      <c r="A88" s="3" t="s">
        <v>197</v>
      </c>
      <c r="B88" s="4" t="s">
        <v>76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77</v>
      </c>
      <c r="H88" s="4" t="s">
        <v>37</v>
      </c>
      <c r="I88" s="4">
        <v>4336</v>
      </c>
      <c r="J88" s="4" t="s">
        <v>21</v>
      </c>
      <c r="K88" s="4" t="s">
        <v>22</v>
      </c>
      <c r="L88" s="6">
        <f>VLOOKUP(B88:B783,[1]Sheet1!$B$3:$F$348,5,0)</f>
        <v>7</v>
      </c>
      <c r="M88" s="6">
        <f t="shared" si="4"/>
        <v>0.000838141592920354</v>
      </c>
      <c r="N88" s="6">
        <f t="shared" si="5"/>
        <v>4.1066256</v>
      </c>
      <c r="O88" s="4" t="s">
        <v>23</v>
      </c>
    </row>
    <row r="89" spans="9:14">
      <c r="I89" s="1">
        <f>SUM(I2:I88)</f>
        <v>377232</v>
      </c>
      <c r="M89" s="6">
        <f t="shared" si="4"/>
        <v>0</v>
      </c>
      <c r="N89" s="6">
        <f>SUM(N2:N88)</f>
        <v>660.46272864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C69" workbookViewId="0">
      <selection activeCell="O88" sqref="O88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198</v>
      </c>
      <c r="B2" s="4" t="s">
        <v>78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79</v>
      </c>
      <c r="H2" s="4" t="s">
        <v>37</v>
      </c>
      <c r="I2" s="4">
        <v>4310</v>
      </c>
      <c r="J2" s="4" t="s">
        <v>21</v>
      </c>
      <c r="K2" s="4" t="s">
        <v>22</v>
      </c>
      <c r="L2" s="6">
        <f>VLOOKUP(B2:B784,[1]Sheet1!$B$3:$F$348,5,0)</f>
        <v>22</v>
      </c>
      <c r="M2" s="6">
        <f>L2*1.3539/1.13/10000</f>
        <v>0.00263591150442478</v>
      </c>
      <c r="N2" s="6">
        <f>M2*I2*1.13</f>
        <v>12.8376798</v>
      </c>
      <c r="O2" s="4" t="s">
        <v>23</v>
      </c>
    </row>
    <row r="3" s="1" customFormat="1" ht="24" spans="1:15">
      <c r="A3" s="3" t="s">
        <v>198</v>
      </c>
      <c r="B3" s="4" t="s">
        <v>80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81</v>
      </c>
      <c r="H3" s="4" t="s">
        <v>37</v>
      </c>
      <c r="I3" s="4">
        <v>4310</v>
      </c>
      <c r="J3" s="4" t="s">
        <v>21</v>
      </c>
      <c r="K3" s="4" t="s">
        <v>22</v>
      </c>
      <c r="L3" s="6">
        <f>VLOOKUP(B3:B785,[1]Sheet1!$B$3:$F$348,5,0)</f>
        <v>27</v>
      </c>
      <c r="M3" s="6">
        <f t="shared" ref="M3:M34" si="0">L3*1.3539/1.13/10000</f>
        <v>0.00323498230088496</v>
      </c>
      <c r="N3" s="6">
        <f t="shared" ref="N3:N34" si="1">M3*I3*1.13</f>
        <v>15.7553343</v>
      </c>
      <c r="O3" s="4" t="s">
        <v>23</v>
      </c>
    </row>
    <row r="4" s="1" customFormat="1" ht="24" spans="1:15">
      <c r="A4" s="3" t="s">
        <v>198</v>
      </c>
      <c r="B4" s="4" t="s">
        <v>82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83</v>
      </c>
      <c r="H4" s="4" t="s">
        <v>20</v>
      </c>
      <c r="I4" s="4">
        <v>4310</v>
      </c>
      <c r="J4" s="4" t="s">
        <v>21</v>
      </c>
      <c r="K4" s="4" t="s">
        <v>22</v>
      </c>
      <c r="L4" s="6">
        <f>VLOOKUP(B4:B786,[1]Sheet1!$B$3:$F$348,5,0)</f>
        <v>3.8</v>
      </c>
      <c r="M4" s="6">
        <f t="shared" si="0"/>
        <v>0.000455293805309735</v>
      </c>
      <c r="N4" s="6">
        <f t="shared" si="1"/>
        <v>2.21741742</v>
      </c>
      <c r="O4" s="4" t="s">
        <v>23</v>
      </c>
    </row>
    <row r="5" s="1" customFormat="1" ht="24" spans="1:15">
      <c r="A5" s="3" t="s">
        <v>198</v>
      </c>
      <c r="B5" s="4" t="s">
        <v>84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85</v>
      </c>
      <c r="H5" s="4" t="s">
        <v>20</v>
      </c>
      <c r="I5" s="4">
        <v>4310</v>
      </c>
      <c r="J5" s="4" t="s">
        <v>21</v>
      </c>
      <c r="K5" s="4" t="s">
        <v>22</v>
      </c>
      <c r="L5" s="6">
        <f>VLOOKUP(B5:B787,[1]Sheet1!$B$3:$F$348,5,0)</f>
        <v>11</v>
      </c>
      <c r="M5" s="6">
        <f t="shared" si="0"/>
        <v>0.00131795575221239</v>
      </c>
      <c r="N5" s="6">
        <f t="shared" si="1"/>
        <v>6.4188399</v>
      </c>
      <c r="O5" s="4" t="s">
        <v>23</v>
      </c>
    </row>
    <row r="6" s="1" customFormat="1" ht="24" spans="1:15">
      <c r="A6" s="3" t="s">
        <v>198</v>
      </c>
      <c r="B6" s="4" t="s">
        <v>86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87</v>
      </c>
      <c r="H6" s="4" t="s">
        <v>37</v>
      </c>
      <c r="I6" s="4">
        <v>4310</v>
      </c>
      <c r="J6" s="4" t="s">
        <v>21</v>
      </c>
      <c r="K6" s="4" t="s">
        <v>22</v>
      </c>
      <c r="L6" s="6">
        <f>VLOOKUP(B6:B788,[1]Sheet1!$B$3:$F$348,5,0)</f>
        <v>14</v>
      </c>
      <c r="M6" s="6">
        <f t="shared" si="0"/>
        <v>0.0016773982300885</v>
      </c>
      <c r="N6" s="6">
        <f t="shared" si="1"/>
        <v>8.1694326</v>
      </c>
      <c r="O6" s="4" t="s">
        <v>23</v>
      </c>
    </row>
    <row r="7" s="1" customFormat="1" ht="24" spans="1:15">
      <c r="A7" s="3" t="s">
        <v>198</v>
      </c>
      <c r="B7" s="4" t="s">
        <v>88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89</v>
      </c>
      <c r="H7" s="4" t="s">
        <v>37</v>
      </c>
      <c r="I7" s="4">
        <v>4310</v>
      </c>
      <c r="J7" s="4" t="s">
        <v>21</v>
      </c>
      <c r="K7" s="4" t="s">
        <v>22</v>
      </c>
      <c r="L7" s="6">
        <f>VLOOKUP(B7:B789,[1]Sheet1!$B$3:$F$348,5,0)</f>
        <v>8.2</v>
      </c>
      <c r="M7" s="6">
        <f t="shared" si="0"/>
        <v>0.00098247610619469</v>
      </c>
      <c r="N7" s="6">
        <f t="shared" si="1"/>
        <v>4.78495338</v>
      </c>
      <c r="O7" s="4" t="s">
        <v>23</v>
      </c>
    </row>
    <row r="8" s="1" customFormat="1" ht="24" spans="1:15">
      <c r="A8" s="3" t="s">
        <v>198</v>
      </c>
      <c r="B8" s="4" t="s">
        <v>90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91</v>
      </c>
      <c r="H8" s="4" t="s">
        <v>37</v>
      </c>
      <c r="I8" s="4">
        <v>4310</v>
      </c>
      <c r="J8" s="4" t="s">
        <v>21</v>
      </c>
      <c r="K8" s="4" t="s">
        <v>22</v>
      </c>
      <c r="L8" s="6">
        <f>VLOOKUP(B8:B790,[1]Sheet1!$B$3:$F$348,5,0)</f>
        <v>23</v>
      </c>
      <c r="M8" s="6">
        <f t="shared" si="0"/>
        <v>0.00275572566371681</v>
      </c>
      <c r="N8" s="6">
        <f t="shared" si="1"/>
        <v>13.4212107</v>
      </c>
      <c r="O8" s="4" t="s">
        <v>23</v>
      </c>
    </row>
    <row r="9" s="1" customFormat="1" ht="24" spans="1:15">
      <c r="A9" s="3" t="s">
        <v>198</v>
      </c>
      <c r="B9" s="4" t="s">
        <v>92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93</v>
      </c>
      <c r="H9" s="4" t="s">
        <v>37</v>
      </c>
      <c r="I9" s="4">
        <v>4310</v>
      </c>
      <c r="J9" s="4" t="s">
        <v>21</v>
      </c>
      <c r="K9" s="4" t="s">
        <v>22</v>
      </c>
      <c r="L9" s="6">
        <f>VLOOKUP(B9:B791,[1]Sheet1!$B$3:$F$348,5,0)</f>
        <v>7.5</v>
      </c>
      <c r="M9" s="6">
        <f t="shared" si="0"/>
        <v>0.000898606194690266</v>
      </c>
      <c r="N9" s="6">
        <f t="shared" si="1"/>
        <v>4.37648175</v>
      </c>
      <c r="O9" s="4" t="s">
        <v>23</v>
      </c>
    </row>
    <row r="10" s="1" customFormat="1" ht="24" spans="1:15">
      <c r="A10" s="3" t="s">
        <v>198</v>
      </c>
      <c r="B10" s="4" t="s">
        <v>94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95</v>
      </c>
      <c r="H10" s="4" t="s">
        <v>37</v>
      </c>
      <c r="I10" s="4">
        <v>4310</v>
      </c>
      <c r="J10" s="4" t="s">
        <v>21</v>
      </c>
      <c r="K10" s="4" t="s">
        <v>22</v>
      </c>
      <c r="L10" s="6">
        <f>VLOOKUP(B10:B792,[1]Sheet1!$B$3:$F$348,5,0)</f>
        <v>18</v>
      </c>
      <c r="M10" s="6">
        <f t="shared" si="0"/>
        <v>0.00215665486725664</v>
      </c>
      <c r="N10" s="6">
        <f t="shared" si="1"/>
        <v>10.5035562</v>
      </c>
      <c r="O10" s="4" t="s">
        <v>23</v>
      </c>
    </row>
    <row r="11" s="1" customFormat="1" ht="24" spans="1:15">
      <c r="A11" s="3" t="s">
        <v>198</v>
      </c>
      <c r="B11" s="4" t="s">
        <v>96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97</v>
      </c>
      <c r="H11" s="4" t="s">
        <v>37</v>
      </c>
      <c r="I11" s="4">
        <v>4310</v>
      </c>
      <c r="J11" s="4" t="s">
        <v>21</v>
      </c>
      <c r="K11" s="4" t="s">
        <v>22</v>
      </c>
      <c r="L11" s="6">
        <f>VLOOKUP(B11:B793,[1]Sheet1!$B$3:$F$348,5,0)</f>
        <v>6</v>
      </c>
      <c r="M11" s="6">
        <f t="shared" si="0"/>
        <v>0.000718884955752212</v>
      </c>
      <c r="N11" s="6">
        <f t="shared" si="1"/>
        <v>3.5011854</v>
      </c>
      <c r="O11" s="4" t="s">
        <v>23</v>
      </c>
    </row>
    <row r="12" s="1" customFormat="1" ht="24" spans="1:15">
      <c r="A12" s="3" t="s">
        <v>198</v>
      </c>
      <c r="B12" s="4" t="s">
        <v>98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99</v>
      </c>
      <c r="H12" s="4" t="s">
        <v>37</v>
      </c>
      <c r="I12" s="4">
        <v>4310</v>
      </c>
      <c r="J12" s="4" t="s">
        <v>21</v>
      </c>
      <c r="K12" s="4" t="s">
        <v>22</v>
      </c>
      <c r="L12" s="6">
        <f>VLOOKUP(B12:B794,[1]Sheet1!$B$3:$F$348,5,0)</f>
        <v>8.5</v>
      </c>
      <c r="M12" s="6">
        <f t="shared" si="0"/>
        <v>0.0010184203539823</v>
      </c>
      <c r="N12" s="6">
        <f t="shared" si="1"/>
        <v>4.96001265</v>
      </c>
      <c r="O12" s="4" t="s">
        <v>23</v>
      </c>
    </row>
    <row r="13" s="1" customFormat="1" ht="24" spans="1:15">
      <c r="A13" s="3" t="s">
        <v>198</v>
      </c>
      <c r="B13" s="4" t="s">
        <v>100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101</v>
      </c>
      <c r="H13" s="4" t="s">
        <v>20</v>
      </c>
      <c r="I13" s="4">
        <v>4310</v>
      </c>
      <c r="J13" s="4" t="s">
        <v>21</v>
      </c>
      <c r="K13" s="4" t="s">
        <v>22</v>
      </c>
      <c r="L13" s="6">
        <f>VLOOKUP(B13:B795,[1]Sheet1!$B$3:$F$348,5,0)</f>
        <v>8.6</v>
      </c>
      <c r="M13" s="6">
        <f t="shared" si="0"/>
        <v>0.0010304017699115</v>
      </c>
      <c r="N13" s="6">
        <f t="shared" si="1"/>
        <v>5.01836574</v>
      </c>
      <c r="O13" s="4" t="s">
        <v>23</v>
      </c>
    </row>
    <row r="14" s="1" customFormat="1" ht="24" spans="1:15">
      <c r="A14" s="3" t="s">
        <v>198</v>
      </c>
      <c r="B14" s="4" t="s">
        <v>102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103</v>
      </c>
      <c r="H14" s="4" t="s">
        <v>20</v>
      </c>
      <c r="I14" s="4">
        <v>4310</v>
      </c>
      <c r="J14" s="4" t="s">
        <v>21</v>
      </c>
      <c r="K14" s="4" t="s">
        <v>22</v>
      </c>
      <c r="L14" s="6">
        <f>VLOOKUP(B14:B796,[1]Sheet1!$B$3:$F$348,5,0)</f>
        <v>5.5</v>
      </c>
      <c r="M14" s="6">
        <f t="shared" si="0"/>
        <v>0.000658977876106195</v>
      </c>
      <c r="N14" s="6">
        <f t="shared" si="1"/>
        <v>3.20941995</v>
      </c>
      <c r="O14" s="4" t="s">
        <v>23</v>
      </c>
    </row>
    <row r="15" s="1" customFormat="1" ht="24" spans="1:15">
      <c r="A15" s="3" t="s">
        <v>198</v>
      </c>
      <c r="B15" s="4" t="s">
        <v>104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105</v>
      </c>
      <c r="H15" s="4" t="s">
        <v>106</v>
      </c>
      <c r="I15" s="4">
        <v>4310</v>
      </c>
      <c r="J15" s="4" t="s">
        <v>21</v>
      </c>
      <c r="K15" s="4" t="s">
        <v>22</v>
      </c>
      <c r="L15" s="6">
        <f>VLOOKUP(B15:B797,[1]Sheet1!$B$3:$F$348,5,0)</f>
        <v>0.7</v>
      </c>
      <c r="M15" s="6">
        <f t="shared" si="0"/>
        <v>8.38699115044248e-5</v>
      </c>
      <c r="N15" s="6">
        <f t="shared" si="1"/>
        <v>0.40847163</v>
      </c>
      <c r="O15" s="4" t="s">
        <v>23</v>
      </c>
    </row>
    <row r="16" s="1" customFormat="1" ht="24" spans="1:15">
      <c r="A16" s="3" t="s">
        <v>198</v>
      </c>
      <c r="B16" s="4" t="s">
        <v>107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108</v>
      </c>
      <c r="H16" s="4" t="s">
        <v>37</v>
      </c>
      <c r="I16" s="4">
        <v>4310</v>
      </c>
      <c r="J16" s="4" t="s">
        <v>21</v>
      </c>
      <c r="K16" s="4" t="s">
        <v>22</v>
      </c>
      <c r="L16" s="6">
        <f>VLOOKUP(B16:B798,[1]Sheet1!$B$3:$F$348,5,0)</f>
        <v>7.5</v>
      </c>
      <c r="M16" s="6">
        <f t="shared" si="0"/>
        <v>0.000898606194690266</v>
      </c>
      <c r="N16" s="6">
        <f t="shared" si="1"/>
        <v>4.37648175</v>
      </c>
      <c r="O16" s="4" t="s">
        <v>23</v>
      </c>
    </row>
    <row r="17" s="1" customFormat="1" ht="24" spans="1:15">
      <c r="A17" s="3" t="s">
        <v>198</v>
      </c>
      <c r="B17" s="4" t="s">
        <v>38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39</v>
      </c>
      <c r="H17" s="4" t="s">
        <v>37</v>
      </c>
      <c r="I17" s="4">
        <v>4310</v>
      </c>
      <c r="J17" s="4" t="s">
        <v>21</v>
      </c>
      <c r="K17" s="4" t="s">
        <v>22</v>
      </c>
      <c r="L17" s="6">
        <f>VLOOKUP(B17:B799,[1]Sheet1!$B$3:$F$348,5,0)</f>
        <v>7.5</v>
      </c>
      <c r="M17" s="6">
        <f t="shared" si="0"/>
        <v>0.000898606194690266</v>
      </c>
      <c r="N17" s="6">
        <f t="shared" si="1"/>
        <v>4.37648175</v>
      </c>
      <c r="O17" s="4" t="s">
        <v>23</v>
      </c>
    </row>
    <row r="18" s="1" customFormat="1" ht="24" spans="1:15">
      <c r="A18" s="3" t="s">
        <v>198</v>
      </c>
      <c r="B18" s="4" t="s">
        <v>109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110</v>
      </c>
      <c r="H18" s="4" t="s">
        <v>37</v>
      </c>
      <c r="I18" s="4">
        <v>4310</v>
      </c>
      <c r="J18" s="4" t="s">
        <v>21</v>
      </c>
      <c r="K18" s="4" t="s">
        <v>22</v>
      </c>
      <c r="L18" s="6">
        <f>VLOOKUP(B18:B800,[1]Sheet1!$B$3:$F$348,5,0)</f>
        <v>17</v>
      </c>
      <c r="M18" s="6">
        <f t="shared" si="0"/>
        <v>0.0020368407079646</v>
      </c>
      <c r="N18" s="6">
        <f t="shared" si="1"/>
        <v>9.9200253</v>
      </c>
      <c r="O18" s="4" t="s">
        <v>23</v>
      </c>
    </row>
    <row r="19" s="1" customFormat="1" ht="24" spans="1:15">
      <c r="A19" s="3" t="s">
        <v>198</v>
      </c>
      <c r="B19" s="4" t="s">
        <v>111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112</v>
      </c>
      <c r="H19" s="4" t="s">
        <v>37</v>
      </c>
      <c r="I19" s="4">
        <v>4310</v>
      </c>
      <c r="J19" s="4" t="s">
        <v>21</v>
      </c>
      <c r="K19" s="4" t="s">
        <v>22</v>
      </c>
      <c r="L19" s="6">
        <f>VLOOKUP(B19:B801,[1]Sheet1!$B$3:$F$348,5,0)</f>
        <v>17</v>
      </c>
      <c r="M19" s="6">
        <f t="shared" si="0"/>
        <v>0.0020368407079646</v>
      </c>
      <c r="N19" s="6">
        <f t="shared" si="1"/>
        <v>9.9200253</v>
      </c>
      <c r="O19" s="4" t="s">
        <v>23</v>
      </c>
    </row>
    <row r="20" s="1" customFormat="1" ht="24" spans="1:15">
      <c r="A20" s="3" t="s">
        <v>198</v>
      </c>
      <c r="B20" s="4" t="s">
        <v>113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114</v>
      </c>
      <c r="H20" s="4" t="s">
        <v>37</v>
      </c>
      <c r="I20" s="4">
        <v>4310</v>
      </c>
      <c r="J20" s="4" t="s">
        <v>21</v>
      </c>
      <c r="K20" s="4" t="s">
        <v>22</v>
      </c>
      <c r="L20" s="6">
        <f>VLOOKUP(B20:B802,[1]Sheet1!$B$3:$F$348,5,0)</f>
        <v>26</v>
      </c>
      <c r="M20" s="6">
        <f t="shared" si="0"/>
        <v>0.00311516814159292</v>
      </c>
      <c r="N20" s="6">
        <f t="shared" si="1"/>
        <v>15.1718034</v>
      </c>
      <c r="O20" s="4" t="s">
        <v>23</v>
      </c>
    </row>
    <row r="21" s="1" customFormat="1" ht="24" spans="1:15">
      <c r="A21" s="3" t="s">
        <v>198</v>
      </c>
      <c r="B21" s="4" t="s">
        <v>115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116</v>
      </c>
      <c r="H21" s="4" t="s">
        <v>37</v>
      </c>
      <c r="I21" s="4">
        <v>4310</v>
      </c>
      <c r="J21" s="4" t="s">
        <v>21</v>
      </c>
      <c r="K21" s="4" t="s">
        <v>22</v>
      </c>
      <c r="L21" s="6">
        <f>VLOOKUP(B21:B803,[1]Sheet1!$B$3:$F$348,5,0)</f>
        <v>15</v>
      </c>
      <c r="M21" s="6">
        <f t="shared" si="0"/>
        <v>0.00179721238938053</v>
      </c>
      <c r="N21" s="6">
        <f t="shared" si="1"/>
        <v>8.7529635</v>
      </c>
      <c r="O21" s="4" t="s">
        <v>23</v>
      </c>
    </row>
    <row r="22" s="1" customFormat="1" ht="24" spans="1:15">
      <c r="A22" s="3" t="s">
        <v>198</v>
      </c>
      <c r="B22" s="4" t="s">
        <v>117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118</v>
      </c>
      <c r="H22" s="4" t="s">
        <v>37</v>
      </c>
      <c r="I22" s="4">
        <v>4310</v>
      </c>
      <c r="J22" s="4" t="s">
        <v>21</v>
      </c>
      <c r="K22" s="4" t="s">
        <v>22</v>
      </c>
      <c r="L22" s="6">
        <f>VLOOKUP(B22:B804,[1]Sheet1!$B$3:$F$348,5,0)</f>
        <v>35</v>
      </c>
      <c r="M22" s="6">
        <f t="shared" si="0"/>
        <v>0.00419349557522124</v>
      </c>
      <c r="N22" s="6">
        <f t="shared" si="1"/>
        <v>20.4235815</v>
      </c>
      <c r="O22" s="4" t="s">
        <v>23</v>
      </c>
    </row>
    <row r="23" s="1" customFormat="1" ht="24" spans="1:15">
      <c r="A23" s="3" t="s">
        <v>198</v>
      </c>
      <c r="B23" s="4" t="s">
        <v>119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120</v>
      </c>
      <c r="H23" s="4" t="s">
        <v>20</v>
      </c>
      <c r="I23" s="4">
        <v>4310</v>
      </c>
      <c r="J23" s="4" t="s">
        <v>21</v>
      </c>
      <c r="K23" s="4" t="s">
        <v>22</v>
      </c>
      <c r="L23" s="6">
        <f>VLOOKUP(B23:B805,[1]Sheet1!$B$3:$F$348,5,0)</f>
        <v>3</v>
      </c>
      <c r="M23" s="6">
        <f t="shared" si="0"/>
        <v>0.000359442477876106</v>
      </c>
      <c r="N23" s="6">
        <f t="shared" si="1"/>
        <v>1.7505927</v>
      </c>
      <c r="O23" s="4" t="s">
        <v>23</v>
      </c>
    </row>
    <row r="24" s="1" customFormat="1" ht="24" spans="1:15">
      <c r="A24" s="3" t="s">
        <v>198</v>
      </c>
      <c r="B24" s="4" t="s">
        <v>121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122</v>
      </c>
      <c r="H24" s="4" t="s">
        <v>20</v>
      </c>
      <c r="I24" s="4">
        <v>4310</v>
      </c>
      <c r="J24" s="4" t="s">
        <v>21</v>
      </c>
      <c r="K24" s="4" t="s">
        <v>22</v>
      </c>
      <c r="L24" s="6">
        <f>VLOOKUP(B24:B806,[1]Sheet1!$B$3:$F$348,5,0)</f>
        <v>2.3</v>
      </c>
      <c r="M24" s="6">
        <f t="shared" si="0"/>
        <v>0.000275572566371681</v>
      </c>
      <c r="N24" s="6">
        <f t="shared" si="1"/>
        <v>1.34212107</v>
      </c>
      <c r="O24" s="4" t="s">
        <v>23</v>
      </c>
    </row>
    <row r="25" s="1" customFormat="1" ht="24" spans="1:15">
      <c r="A25" s="3" t="s">
        <v>198</v>
      </c>
      <c r="B25" s="4" t="s">
        <v>123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124</v>
      </c>
      <c r="H25" s="4" t="s">
        <v>20</v>
      </c>
      <c r="I25" s="4">
        <v>4310</v>
      </c>
      <c r="J25" s="4" t="s">
        <v>21</v>
      </c>
      <c r="K25" s="4" t="s">
        <v>22</v>
      </c>
      <c r="L25" s="6">
        <f>VLOOKUP(B25:B807,[1]Sheet1!$B$3:$F$348,5,0)</f>
        <v>6.5</v>
      </c>
      <c r="M25" s="6">
        <f t="shared" si="0"/>
        <v>0.00077879203539823</v>
      </c>
      <c r="N25" s="6">
        <f t="shared" si="1"/>
        <v>3.79295085</v>
      </c>
      <c r="O25" s="4" t="s">
        <v>23</v>
      </c>
    </row>
    <row r="26" s="1" customFormat="1" ht="24" spans="1:15">
      <c r="A26" s="3" t="s">
        <v>198</v>
      </c>
      <c r="B26" s="4" t="s">
        <v>125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126</v>
      </c>
      <c r="H26" s="4" t="s">
        <v>20</v>
      </c>
      <c r="I26" s="4">
        <v>4310</v>
      </c>
      <c r="J26" s="4" t="s">
        <v>21</v>
      </c>
      <c r="K26" s="4" t="s">
        <v>22</v>
      </c>
      <c r="L26" s="6">
        <f>VLOOKUP(B26:B808,[1]Sheet1!$B$3:$F$348,5,0)</f>
        <v>7.5</v>
      </c>
      <c r="M26" s="6">
        <f t="shared" si="0"/>
        <v>0.000898606194690266</v>
      </c>
      <c r="N26" s="6">
        <f t="shared" si="1"/>
        <v>4.37648175</v>
      </c>
      <c r="O26" s="4" t="s">
        <v>23</v>
      </c>
    </row>
    <row r="27" s="1" customFormat="1" ht="24" spans="1:15">
      <c r="A27" s="3" t="s">
        <v>198</v>
      </c>
      <c r="B27" s="4" t="s">
        <v>127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128</v>
      </c>
      <c r="H27" s="4" t="s">
        <v>20</v>
      </c>
      <c r="I27" s="4">
        <v>4310</v>
      </c>
      <c r="J27" s="4" t="s">
        <v>21</v>
      </c>
      <c r="K27" s="4" t="s">
        <v>22</v>
      </c>
      <c r="L27" s="6">
        <f>VLOOKUP(B27:B809,[1]Sheet1!$B$3:$F$348,5,0)</f>
        <v>6</v>
      </c>
      <c r="M27" s="6">
        <f t="shared" si="0"/>
        <v>0.000718884955752212</v>
      </c>
      <c r="N27" s="6">
        <f t="shared" si="1"/>
        <v>3.5011854</v>
      </c>
      <c r="O27" s="4" t="s">
        <v>23</v>
      </c>
    </row>
    <row r="28" s="1" customFormat="1" ht="24" spans="1:15">
      <c r="A28" s="3" t="s">
        <v>198</v>
      </c>
      <c r="B28" s="4" t="s">
        <v>129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130</v>
      </c>
      <c r="H28" s="4" t="s">
        <v>20</v>
      </c>
      <c r="I28" s="4">
        <v>4310</v>
      </c>
      <c r="J28" s="4" t="s">
        <v>21</v>
      </c>
      <c r="K28" s="4" t="s">
        <v>22</v>
      </c>
      <c r="L28" s="6">
        <f>VLOOKUP(B28:B810,[1]Sheet1!$B$3:$F$348,5,0)</f>
        <v>4</v>
      </c>
      <c r="M28" s="6">
        <f t="shared" si="0"/>
        <v>0.000479256637168142</v>
      </c>
      <c r="N28" s="6">
        <f t="shared" si="1"/>
        <v>2.3341236</v>
      </c>
      <c r="O28" s="4" t="s">
        <v>23</v>
      </c>
    </row>
    <row r="29" s="1" customFormat="1" ht="24" spans="1:15">
      <c r="A29" s="3" t="s">
        <v>198</v>
      </c>
      <c r="B29" s="4" t="s">
        <v>131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132</v>
      </c>
      <c r="H29" s="4" t="s">
        <v>20</v>
      </c>
      <c r="I29" s="4">
        <v>4310</v>
      </c>
      <c r="J29" s="4" t="s">
        <v>21</v>
      </c>
      <c r="K29" s="4" t="s">
        <v>22</v>
      </c>
      <c r="L29" s="6">
        <f>VLOOKUP(B29:B811,[1]Sheet1!$B$3:$F$348,5,0)</f>
        <v>6</v>
      </c>
      <c r="M29" s="6">
        <f t="shared" si="0"/>
        <v>0.000718884955752212</v>
      </c>
      <c r="N29" s="6">
        <f t="shared" si="1"/>
        <v>3.5011854</v>
      </c>
      <c r="O29" s="4" t="s">
        <v>23</v>
      </c>
    </row>
    <row r="30" s="1" customFormat="1" ht="24" spans="1:15">
      <c r="A30" s="3" t="s">
        <v>198</v>
      </c>
      <c r="B30" s="4" t="s">
        <v>133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134</v>
      </c>
      <c r="H30" s="4" t="s">
        <v>20</v>
      </c>
      <c r="I30" s="4">
        <v>4310</v>
      </c>
      <c r="J30" s="4" t="s">
        <v>21</v>
      </c>
      <c r="K30" s="4" t="s">
        <v>22</v>
      </c>
      <c r="L30" s="6">
        <f>VLOOKUP(B30:B812,[1]Sheet1!$B$3:$F$348,5,0)</f>
        <v>7.5</v>
      </c>
      <c r="M30" s="6">
        <f t="shared" si="0"/>
        <v>0.000898606194690266</v>
      </c>
      <c r="N30" s="6">
        <f t="shared" si="1"/>
        <v>4.37648175</v>
      </c>
      <c r="O30" s="4" t="s">
        <v>23</v>
      </c>
    </row>
    <row r="31" s="1" customFormat="1" ht="24" spans="1:15">
      <c r="A31" s="3" t="s">
        <v>198</v>
      </c>
      <c r="B31" s="4" t="s">
        <v>135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136</v>
      </c>
      <c r="H31" s="4" t="s">
        <v>20</v>
      </c>
      <c r="I31" s="4">
        <v>4310</v>
      </c>
      <c r="J31" s="4" t="s">
        <v>21</v>
      </c>
      <c r="K31" s="4" t="s">
        <v>22</v>
      </c>
      <c r="L31" s="6">
        <f>VLOOKUP(B31:B813,[1]Sheet1!$B$3:$F$348,5,0)</f>
        <v>7.6</v>
      </c>
      <c r="M31" s="6">
        <f t="shared" si="0"/>
        <v>0.000910587610619469</v>
      </c>
      <c r="N31" s="6">
        <f t="shared" si="1"/>
        <v>4.43483484</v>
      </c>
      <c r="O31" s="4" t="s">
        <v>23</v>
      </c>
    </row>
    <row r="32" s="1" customFormat="1" ht="24" spans="1:15">
      <c r="A32" s="3" t="s">
        <v>198</v>
      </c>
      <c r="B32" s="4" t="s">
        <v>137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138</v>
      </c>
      <c r="H32" s="4" t="s">
        <v>20</v>
      </c>
      <c r="I32" s="4">
        <v>4310</v>
      </c>
      <c r="J32" s="4" t="s">
        <v>21</v>
      </c>
      <c r="K32" s="4" t="s">
        <v>22</v>
      </c>
      <c r="L32" s="6">
        <f>VLOOKUP(B32:B814,[1]Sheet1!$B$3:$F$348,5,0)</f>
        <v>5.5</v>
      </c>
      <c r="M32" s="6">
        <f t="shared" si="0"/>
        <v>0.000658977876106195</v>
      </c>
      <c r="N32" s="6">
        <f t="shared" si="1"/>
        <v>3.20941995</v>
      </c>
      <c r="O32" s="4" t="s">
        <v>23</v>
      </c>
    </row>
    <row r="33" s="1" customFormat="1" ht="24" spans="1:15">
      <c r="A33" s="3" t="s">
        <v>198</v>
      </c>
      <c r="B33" s="4" t="s">
        <v>139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140</v>
      </c>
      <c r="H33" s="4" t="s">
        <v>20</v>
      </c>
      <c r="I33" s="4">
        <v>4310</v>
      </c>
      <c r="J33" s="4" t="s">
        <v>21</v>
      </c>
      <c r="K33" s="4" t="s">
        <v>22</v>
      </c>
      <c r="L33" s="6">
        <f>VLOOKUP(B33:B815,[1]Sheet1!$B$3:$F$348,5,0)</f>
        <v>3.3</v>
      </c>
      <c r="M33" s="6">
        <f t="shared" si="0"/>
        <v>0.000395386725663717</v>
      </c>
      <c r="N33" s="6">
        <f t="shared" si="1"/>
        <v>1.92565197</v>
      </c>
      <c r="O33" s="4" t="s">
        <v>23</v>
      </c>
    </row>
    <row r="34" s="1" customFormat="1" ht="24" spans="1:15">
      <c r="A34" s="3" t="s">
        <v>198</v>
      </c>
      <c r="B34" s="4" t="s">
        <v>141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142</v>
      </c>
      <c r="H34" s="4" t="s">
        <v>20</v>
      </c>
      <c r="I34" s="4">
        <v>4310</v>
      </c>
      <c r="J34" s="4" t="s">
        <v>21</v>
      </c>
      <c r="K34" s="4" t="s">
        <v>22</v>
      </c>
      <c r="L34" s="6">
        <f>VLOOKUP(B34:B816,[1]Sheet1!$B$3:$F$348,5,0)</f>
        <v>5.2</v>
      </c>
      <c r="M34" s="6">
        <f t="shared" si="0"/>
        <v>0.000623033628318584</v>
      </c>
      <c r="N34" s="6">
        <f t="shared" si="1"/>
        <v>3.03436068</v>
      </c>
      <c r="O34" s="4" t="s">
        <v>23</v>
      </c>
    </row>
    <row r="35" s="1" customFormat="1" ht="24" spans="1:15">
      <c r="A35" s="3" t="s">
        <v>198</v>
      </c>
      <c r="B35" s="4" t="s">
        <v>143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144</v>
      </c>
      <c r="H35" s="4" t="s">
        <v>34</v>
      </c>
      <c r="I35" s="4">
        <v>4310</v>
      </c>
      <c r="J35" s="4" t="s">
        <v>21</v>
      </c>
      <c r="K35" s="4" t="s">
        <v>22</v>
      </c>
      <c r="L35" s="6">
        <f>VLOOKUP(B35:B817,[1]Sheet1!$B$3:$F$348,5,0)</f>
        <v>16.5</v>
      </c>
      <c r="M35" s="6">
        <f t="shared" ref="M35:M66" si="2">L35*1.3539/1.13/10000</f>
        <v>0.00197693362831858</v>
      </c>
      <c r="N35" s="6">
        <f t="shared" ref="N35:N66" si="3">M35*I35*1.13</f>
        <v>9.62825985</v>
      </c>
      <c r="O35" s="4" t="s">
        <v>23</v>
      </c>
    </row>
    <row r="36" s="1" customFormat="1" ht="24" spans="1:15">
      <c r="A36" s="3" t="s">
        <v>198</v>
      </c>
      <c r="B36" s="4" t="s">
        <v>145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146</v>
      </c>
      <c r="H36" s="4" t="s">
        <v>37</v>
      </c>
      <c r="I36" s="4">
        <v>4310</v>
      </c>
      <c r="J36" s="4" t="s">
        <v>21</v>
      </c>
      <c r="K36" s="4" t="s">
        <v>22</v>
      </c>
      <c r="L36" s="6">
        <f>VLOOKUP(B36:B818,[1]Sheet1!$B$3:$F$348,5,0)</f>
        <v>6.8</v>
      </c>
      <c r="M36" s="6">
        <f t="shared" si="2"/>
        <v>0.000814736283185841</v>
      </c>
      <c r="N36" s="6">
        <f t="shared" si="3"/>
        <v>3.96801012</v>
      </c>
      <c r="O36" s="4" t="s">
        <v>23</v>
      </c>
    </row>
    <row r="37" s="1" customFormat="1" ht="24" spans="1:15">
      <c r="A37" s="3" t="s">
        <v>198</v>
      </c>
      <c r="B37" s="4" t="s">
        <v>147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148</v>
      </c>
      <c r="H37" s="4" t="s">
        <v>37</v>
      </c>
      <c r="I37" s="4">
        <v>4310</v>
      </c>
      <c r="J37" s="4" t="s">
        <v>21</v>
      </c>
      <c r="K37" s="4" t="s">
        <v>22</v>
      </c>
      <c r="L37" s="6">
        <f>VLOOKUP(B37:B819,[1]Sheet1!$B$3:$F$348,5,0)</f>
        <v>14</v>
      </c>
      <c r="M37" s="6">
        <f t="shared" si="2"/>
        <v>0.0016773982300885</v>
      </c>
      <c r="N37" s="6">
        <f t="shared" si="3"/>
        <v>8.1694326</v>
      </c>
      <c r="O37" s="4" t="s">
        <v>23</v>
      </c>
    </row>
    <row r="38" s="1" customFormat="1" ht="24" spans="1:15">
      <c r="A38" s="3" t="s">
        <v>198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4310</v>
      </c>
      <c r="J38" s="4" t="s">
        <v>21</v>
      </c>
      <c r="K38" s="4" t="s">
        <v>22</v>
      </c>
      <c r="L38" s="6">
        <f>VLOOKUP(B38:B820,[1]Sheet1!$B$3:$F$348,5,0)</f>
        <v>42</v>
      </c>
      <c r="M38" s="6">
        <f t="shared" si="2"/>
        <v>0.00503219469026549</v>
      </c>
      <c r="N38" s="6">
        <f t="shared" si="3"/>
        <v>24.5082978</v>
      </c>
      <c r="O38" s="4" t="s">
        <v>23</v>
      </c>
    </row>
    <row r="39" s="1" customFormat="1" ht="24" spans="1:15">
      <c r="A39" s="3" t="s">
        <v>198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4310</v>
      </c>
      <c r="J39" s="4" t="s">
        <v>21</v>
      </c>
      <c r="K39" s="4" t="s">
        <v>22</v>
      </c>
      <c r="L39" s="6">
        <f>VLOOKUP(B39:B821,[1]Sheet1!$B$3:$F$348,5,0)</f>
        <v>13.5</v>
      </c>
      <c r="M39" s="6">
        <f t="shared" si="2"/>
        <v>0.00161749115044248</v>
      </c>
      <c r="N39" s="6">
        <f t="shared" si="3"/>
        <v>7.87766715</v>
      </c>
      <c r="O39" s="4" t="s">
        <v>23</v>
      </c>
    </row>
    <row r="40" s="1" customFormat="1" ht="24" spans="1:15">
      <c r="A40" s="3" t="s">
        <v>198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4310</v>
      </c>
      <c r="J40" s="4" t="s">
        <v>21</v>
      </c>
      <c r="K40" s="4" t="s">
        <v>22</v>
      </c>
      <c r="L40" s="6">
        <f>VLOOKUP(B40:B822,[1]Sheet1!$B$3:$F$348,5,0)</f>
        <v>19</v>
      </c>
      <c r="M40" s="6">
        <f t="shared" si="2"/>
        <v>0.00227646902654867</v>
      </c>
      <c r="N40" s="6">
        <f t="shared" si="3"/>
        <v>11.0870871</v>
      </c>
      <c r="O40" s="4" t="s">
        <v>23</v>
      </c>
    </row>
    <row r="41" s="1" customFormat="1" ht="24" spans="1:15">
      <c r="A41" s="3" t="s">
        <v>198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4310</v>
      </c>
      <c r="J41" s="4" t="s">
        <v>21</v>
      </c>
      <c r="K41" s="4" t="s">
        <v>22</v>
      </c>
      <c r="L41" s="6">
        <f>VLOOKUP(B41:B823,[1]Sheet1!$B$3:$F$348,5,0)</f>
        <v>4.4</v>
      </c>
      <c r="M41" s="6">
        <f t="shared" si="2"/>
        <v>0.000527182300884956</v>
      </c>
      <c r="N41" s="6">
        <f t="shared" si="3"/>
        <v>2.56753596</v>
      </c>
      <c r="O41" s="4" t="s">
        <v>23</v>
      </c>
    </row>
    <row r="42" s="1" customFormat="1" ht="24" spans="1:15">
      <c r="A42" s="3" t="s">
        <v>198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4310</v>
      </c>
      <c r="J42" s="4" t="s">
        <v>21</v>
      </c>
      <c r="K42" s="4" t="s">
        <v>22</v>
      </c>
      <c r="L42" s="6">
        <f>VLOOKUP(B42:B824,[1]Sheet1!$B$3:$F$348,5,0)</f>
        <v>32</v>
      </c>
      <c r="M42" s="6">
        <f t="shared" si="2"/>
        <v>0.00383405309734513</v>
      </c>
      <c r="N42" s="6">
        <f t="shared" si="3"/>
        <v>18.6729888</v>
      </c>
      <c r="O42" s="4" t="s">
        <v>23</v>
      </c>
    </row>
    <row r="43" s="1" customFormat="1" ht="24" spans="1:15">
      <c r="A43" s="3" t="s">
        <v>198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4310</v>
      </c>
      <c r="J43" s="4" t="s">
        <v>21</v>
      </c>
      <c r="K43" s="4" t="s">
        <v>22</v>
      </c>
      <c r="L43" s="6">
        <f>VLOOKUP(B43:B825,[1]Sheet1!$B$3:$F$348,5,0)</f>
        <v>1.8</v>
      </c>
      <c r="M43" s="6">
        <f t="shared" si="2"/>
        <v>0.000215665486725664</v>
      </c>
      <c r="N43" s="6">
        <f t="shared" si="3"/>
        <v>1.05035562</v>
      </c>
      <c r="O43" s="4" t="s">
        <v>23</v>
      </c>
    </row>
    <row r="44" s="1" customFormat="1" ht="24" spans="1:15">
      <c r="A44" s="3" t="s">
        <v>198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4310</v>
      </c>
      <c r="J44" s="4" t="s">
        <v>21</v>
      </c>
      <c r="K44" s="4" t="s">
        <v>22</v>
      </c>
      <c r="L44" s="6">
        <f>VLOOKUP(B44:B826,[1]Sheet1!$B$3:$F$348,5,0)</f>
        <v>2.8</v>
      </c>
      <c r="M44" s="6">
        <f t="shared" si="2"/>
        <v>0.000335479646017699</v>
      </c>
      <c r="N44" s="6">
        <f t="shared" si="3"/>
        <v>1.63388652</v>
      </c>
      <c r="O44" s="4" t="s">
        <v>23</v>
      </c>
    </row>
    <row r="45" s="1" customFormat="1" ht="24" spans="1:15">
      <c r="A45" s="3" t="s">
        <v>198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4310</v>
      </c>
      <c r="J45" s="4" t="s">
        <v>21</v>
      </c>
      <c r="K45" s="4" t="s">
        <v>22</v>
      </c>
      <c r="L45" s="6">
        <f>VLOOKUP(B45:B827,[1]Sheet1!$B$3:$F$348,5,0)</f>
        <v>22</v>
      </c>
      <c r="M45" s="6">
        <f t="shared" si="2"/>
        <v>0.00263591150442478</v>
      </c>
      <c r="N45" s="6">
        <f t="shared" si="3"/>
        <v>12.8376798</v>
      </c>
      <c r="O45" s="4" t="s">
        <v>23</v>
      </c>
    </row>
    <row r="46" s="1" customFormat="1" ht="24" spans="1:15">
      <c r="A46" s="3" t="s">
        <v>198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4310</v>
      </c>
      <c r="J46" s="4" t="s">
        <v>21</v>
      </c>
      <c r="K46" s="4" t="s">
        <v>22</v>
      </c>
      <c r="L46" s="6">
        <f>VLOOKUP(B46:B828,[1]Sheet1!$B$3:$F$348,5,0)</f>
        <v>20</v>
      </c>
      <c r="M46" s="6">
        <f t="shared" si="2"/>
        <v>0.00239628318584071</v>
      </c>
      <c r="N46" s="6">
        <f t="shared" si="3"/>
        <v>11.670618</v>
      </c>
      <c r="O46" s="4" t="s">
        <v>23</v>
      </c>
    </row>
    <row r="47" s="1" customFormat="1" ht="24" spans="1:15">
      <c r="A47" s="3" t="s">
        <v>198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4310</v>
      </c>
      <c r="J47" s="4" t="s">
        <v>21</v>
      </c>
      <c r="K47" s="4" t="s">
        <v>22</v>
      </c>
      <c r="L47" s="6">
        <f>VLOOKUP(B47:B829,[1]Sheet1!$B$3:$F$348,5,0)</f>
        <v>23</v>
      </c>
      <c r="M47" s="6">
        <f t="shared" si="2"/>
        <v>0.00275572566371681</v>
      </c>
      <c r="N47" s="6">
        <f t="shared" si="3"/>
        <v>13.4212107</v>
      </c>
      <c r="O47" s="4" t="s">
        <v>23</v>
      </c>
    </row>
    <row r="48" s="1" customFormat="1" ht="24" spans="1:15">
      <c r="A48" s="3" t="s">
        <v>198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4310</v>
      </c>
      <c r="J48" s="4" t="s">
        <v>21</v>
      </c>
      <c r="K48" s="4" t="s">
        <v>22</v>
      </c>
      <c r="L48" s="6">
        <f>VLOOKUP(B48:B830,[1]Sheet1!$B$3:$F$348,5,0)</f>
        <v>20</v>
      </c>
      <c r="M48" s="6">
        <f t="shared" si="2"/>
        <v>0.00239628318584071</v>
      </c>
      <c r="N48" s="6">
        <f t="shared" si="3"/>
        <v>11.670618</v>
      </c>
      <c r="O48" s="4" t="s">
        <v>23</v>
      </c>
    </row>
    <row r="49" s="1" customFormat="1" ht="24" spans="1:15">
      <c r="A49" s="3" t="s">
        <v>198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4310</v>
      </c>
      <c r="J49" s="4" t="s">
        <v>21</v>
      </c>
      <c r="K49" s="4" t="s">
        <v>22</v>
      </c>
      <c r="L49" s="6">
        <f>VLOOKUP(B49:B831,[1]Sheet1!$B$3:$F$348,5,0)</f>
        <v>23</v>
      </c>
      <c r="M49" s="6">
        <f t="shared" si="2"/>
        <v>0.00275572566371681</v>
      </c>
      <c r="N49" s="6">
        <f t="shared" si="3"/>
        <v>13.4212107</v>
      </c>
      <c r="O49" s="4" t="s">
        <v>23</v>
      </c>
    </row>
    <row r="50" s="1" customFormat="1" ht="24" spans="1:15">
      <c r="A50" s="3" t="s">
        <v>198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4310</v>
      </c>
      <c r="J50" s="4" t="s">
        <v>21</v>
      </c>
      <c r="K50" s="4" t="s">
        <v>22</v>
      </c>
      <c r="L50" s="6">
        <f>VLOOKUP(B50:B832,[1]Sheet1!$B$3:$F$348,5,0)</f>
        <v>31</v>
      </c>
      <c r="M50" s="6">
        <f t="shared" si="2"/>
        <v>0.0037142389380531</v>
      </c>
      <c r="N50" s="6">
        <f t="shared" si="3"/>
        <v>18.0894579</v>
      </c>
      <c r="O50" s="4" t="s">
        <v>23</v>
      </c>
    </row>
    <row r="51" s="1" customFormat="1" ht="24" spans="1:15">
      <c r="A51" s="3" t="s">
        <v>198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4310</v>
      </c>
      <c r="J51" s="4" t="s">
        <v>21</v>
      </c>
      <c r="K51" s="4" t="s">
        <v>22</v>
      </c>
      <c r="L51" s="6">
        <f>VLOOKUP(B51:B833,[1]Sheet1!$B$3:$F$348,5,0)</f>
        <v>20</v>
      </c>
      <c r="M51" s="6">
        <f t="shared" si="2"/>
        <v>0.00239628318584071</v>
      </c>
      <c r="N51" s="6">
        <f t="shared" si="3"/>
        <v>11.670618</v>
      </c>
      <c r="O51" s="4" t="s">
        <v>23</v>
      </c>
    </row>
    <row r="52" s="1" customFormat="1" ht="24" spans="1:15">
      <c r="A52" s="3" t="s">
        <v>198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4310</v>
      </c>
      <c r="J52" s="4" t="s">
        <v>21</v>
      </c>
      <c r="K52" s="4" t="s">
        <v>22</v>
      </c>
      <c r="L52" s="6">
        <f>VLOOKUP(B52:B834,[1]Sheet1!$B$3:$F$348,5,0)</f>
        <v>12</v>
      </c>
      <c r="M52" s="6">
        <f t="shared" si="2"/>
        <v>0.00143776991150442</v>
      </c>
      <c r="N52" s="6">
        <f t="shared" si="3"/>
        <v>7.0023708</v>
      </c>
      <c r="O52" s="4" t="s">
        <v>23</v>
      </c>
    </row>
    <row r="53" s="1" customFormat="1" ht="24" spans="1:15">
      <c r="A53" s="3" t="s">
        <v>198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4310</v>
      </c>
      <c r="J53" s="4" t="s">
        <v>21</v>
      </c>
      <c r="K53" s="4" t="s">
        <v>22</v>
      </c>
      <c r="L53" s="6">
        <f>VLOOKUP(B53:B835,[1]Sheet1!$B$3:$F$348,5,0)</f>
        <v>8.6</v>
      </c>
      <c r="M53" s="6">
        <f t="shared" si="2"/>
        <v>0.0010304017699115</v>
      </c>
      <c r="N53" s="6">
        <f t="shared" si="3"/>
        <v>5.01836574</v>
      </c>
      <c r="O53" s="4" t="s">
        <v>23</v>
      </c>
    </row>
    <row r="54" s="1" customFormat="1" ht="24" spans="1:15">
      <c r="A54" s="3" t="s">
        <v>198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4310</v>
      </c>
      <c r="J54" s="4" t="s">
        <v>21</v>
      </c>
      <c r="K54" s="4" t="s">
        <v>22</v>
      </c>
      <c r="L54" s="6">
        <f>VLOOKUP(B54:B836,[1]Sheet1!$B$3:$F$348,5,0)</f>
        <v>3.1</v>
      </c>
      <c r="M54" s="6">
        <f t="shared" si="2"/>
        <v>0.00037142389380531</v>
      </c>
      <c r="N54" s="6">
        <f t="shared" si="3"/>
        <v>1.80894579</v>
      </c>
      <c r="O54" s="4" t="s">
        <v>23</v>
      </c>
    </row>
    <row r="55" s="1" customFormat="1" ht="24" spans="1:15">
      <c r="A55" s="3" t="s">
        <v>198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4310</v>
      </c>
      <c r="J55" s="4" t="s">
        <v>21</v>
      </c>
      <c r="K55" s="4" t="s">
        <v>22</v>
      </c>
      <c r="L55" s="6">
        <f>VLOOKUP(B55:B837,[1]Sheet1!$B$3:$F$348,5,0)</f>
        <v>9.5</v>
      </c>
      <c r="M55" s="6">
        <f t="shared" si="2"/>
        <v>0.00113823451327434</v>
      </c>
      <c r="N55" s="6">
        <f t="shared" si="3"/>
        <v>5.54354355</v>
      </c>
      <c r="O55" s="4" t="s">
        <v>23</v>
      </c>
    </row>
    <row r="56" s="1" customFormat="1" ht="24" spans="1:15">
      <c r="A56" s="3" t="s">
        <v>198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4310</v>
      </c>
      <c r="J56" s="4" t="s">
        <v>21</v>
      </c>
      <c r="K56" s="4" t="s">
        <v>22</v>
      </c>
      <c r="L56" s="6">
        <f>VLOOKUP(B56:B838,[1]Sheet1!$B$3:$F$348,5,0)</f>
        <v>5.8</v>
      </c>
      <c r="M56" s="6">
        <f t="shared" si="2"/>
        <v>0.000694922123893805</v>
      </c>
      <c r="N56" s="6">
        <f t="shared" si="3"/>
        <v>3.38447922</v>
      </c>
      <c r="O56" s="4" t="s">
        <v>23</v>
      </c>
    </row>
    <row r="57" s="1" customFormat="1" ht="24" spans="1:15">
      <c r="A57" s="3" t="s">
        <v>198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4310</v>
      </c>
      <c r="J57" s="4" t="s">
        <v>21</v>
      </c>
      <c r="K57" s="4" t="s">
        <v>22</v>
      </c>
      <c r="L57" s="6">
        <f>VLOOKUP(B57:B839,[1]Sheet1!$B$3:$F$348,5,0)</f>
        <v>8.6</v>
      </c>
      <c r="M57" s="6">
        <f t="shared" si="2"/>
        <v>0.0010304017699115</v>
      </c>
      <c r="N57" s="6">
        <f t="shared" si="3"/>
        <v>5.01836574</v>
      </c>
      <c r="O57" s="4" t="s">
        <v>23</v>
      </c>
    </row>
    <row r="58" s="1" customFormat="1" ht="24" spans="1:15">
      <c r="A58" s="3" t="s">
        <v>198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4310</v>
      </c>
      <c r="J58" s="4" t="s">
        <v>21</v>
      </c>
      <c r="K58" s="4" t="s">
        <v>22</v>
      </c>
      <c r="L58" s="6">
        <f>VLOOKUP(B58:B840,[1]Sheet1!$B$3:$F$348,5,0)</f>
        <v>5.8</v>
      </c>
      <c r="M58" s="6">
        <f t="shared" si="2"/>
        <v>0.000694922123893805</v>
      </c>
      <c r="N58" s="6">
        <f t="shared" si="3"/>
        <v>3.38447922</v>
      </c>
      <c r="O58" s="4" t="s">
        <v>23</v>
      </c>
    </row>
    <row r="59" s="1" customFormat="1" ht="24" spans="1:15">
      <c r="A59" s="3" t="s">
        <v>198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4310</v>
      </c>
      <c r="J59" s="4" t="s">
        <v>21</v>
      </c>
      <c r="K59" s="4" t="s">
        <v>22</v>
      </c>
      <c r="L59" s="6">
        <f>VLOOKUP(B59:B841,[1]Sheet1!$B$3:$F$348,5,0)</f>
        <v>4.2</v>
      </c>
      <c r="M59" s="6">
        <f t="shared" si="2"/>
        <v>0.000503219469026549</v>
      </c>
      <c r="N59" s="6">
        <f t="shared" si="3"/>
        <v>2.45082978</v>
      </c>
      <c r="O59" s="4" t="s">
        <v>23</v>
      </c>
    </row>
    <row r="60" s="1" customFormat="1" ht="24" spans="1:15">
      <c r="A60" s="3" t="s">
        <v>198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4310</v>
      </c>
      <c r="J60" s="4" t="s">
        <v>21</v>
      </c>
      <c r="K60" s="4" t="s">
        <v>22</v>
      </c>
      <c r="L60" s="6">
        <f>VLOOKUP(B60:B842,[1]Sheet1!$B$3:$F$348,5,0)</f>
        <v>5.6</v>
      </c>
      <c r="M60" s="6">
        <f t="shared" si="2"/>
        <v>0.000670959292035398</v>
      </c>
      <c r="N60" s="6">
        <f t="shared" si="3"/>
        <v>3.26777304</v>
      </c>
      <c r="O60" s="4" t="s">
        <v>23</v>
      </c>
    </row>
    <row r="61" s="1" customFormat="1" ht="24" spans="1:15">
      <c r="A61" s="3" t="s">
        <v>198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4310</v>
      </c>
      <c r="J61" s="4" t="s">
        <v>21</v>
      </c>
      <c r="K61" s="4" t="s">
        <v>22</v>
      </c>
      <c r="L61" s="6">
        <f>VLOOKUP(B61:B843,[1]Sheet1!$B$3:$F$348,5,0)</f>
        <v>4.6</v>
      </c>
      <c r="M61" s="6">
        <f t="shared" si="2"/>
        <v>0.000551145132743363</v>
      </c>
      <c r="N61" s="6">
        <f t="shared" si="3"/>
        <v>2.68424214</v>
      </c>
      <c r="O61" s="4" t="s">
        <v>23</v>
      </c>
    </row>
    <row r="62" s="1" customFormat="1" ht="24" spans="1:15">
      <c r="A62" s="3" t="s">
        <v>198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4310</v>
      </c>
      <c r="J62" s="4" t="s">
        <v>21</v>
      </c>
      <c r="K62" s="4" t="s">
        <v>22</v>
      </c>
      <c r="L62" s="6">
        <f>VLOOKUP(B62:B844,[1]Sheet1!$B$3:$F$348,5,0)</f>
        <v>25</v>
      </c>
      <c r="M62" s="6">
        <f t="shared" si="2"/>
        <v>0.00299535398230089</v>
      </c>
      <c r="N62" s="6">
        <f t="shared" si="3"/>
        <v>14.5882725</v>
      </c>
      <c r="O62" s="4" t="s">
        <v>23</v>
      </c>
    </row>
    <row r="63" s="1" customFormat="1" ht="24" spans="1:15">
      <c r="A63" s="3" t="s">
        <v>198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4310</v>
      </c>
      <c r="J63" s="4" t="s">
        <v>21</v>
      </c>
      <c r="K63" s="4" t="s">
        <v>22</v>
      </c>
      <c r="L63" s="6">
        <f>VLOOKUP(B63:B845,[1]Sheet1!$B$3:$F$348,5,0)</f>
        <v>19</v>
      </c>
      <c r="M63" s="6">
        <f t="shared" si="2"/>
        <v>0.00227646902654867</v>
      </c>
      <c r="N63" s="6">
        <f t="shared" si="3"/>
        <v>11.0870871</v>
      </c>
      <c r="O63" s="4" t="s">
        <v>23</v>
      </c>
    </row>
    <row r="64" s="1" customFormat="1" ht="24" spans="1:15">
      <c r="A64" s="3" t="s">
        <v>198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4310</v>
      </c>
      <c r="J64" s="4" t="s">
        <v>21</v>
      </c>
      <c r="K64" s="4" t="s">
        <v>22</v>
      </c>
      <c r="L64" s="6">
        <f>VLOOKUP(B64:B846,[1]Sheet1!$B$3:$F$348,5,0)</f>
        <v>7.5</v>
      </c>
      <c r="M64" s="6">
        <f t="shared" si="2"/>
        <v>0.000898606194690266</v>
      </c>
      <c r="N64" s="6">
        <f t="shared" si="3"/>
        <v>4.37648175</v>
      </c>
      <c r="O64" s="4" t="s">
        <v>23</v>
      </c>
    </row>
    <row r="65" s="1" customFormat="1" ht="24" spans="1:15">
      <c r="A65" s="3" t="s">
        <v>198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4310</v>
      </c>
      <c r="J65" s="4" t="s">
        <v>21</v>
      </c>
      <c r="K65" s="4" t="s">
        <v>22</v>
      </c>
      <c r="L65" s="6">
        <f>VLOOKUP(B65:B847,[1]Sheet1!$B$3:$F$348,5,0)</f>
        <v>8.5</v>
      </c>
      <c r="M65" s="6">
        <f t="shared" si="2"/>
        <v>0.0010184203539823</v>
      </c>
      <c r="N65" s="6">
        <f t="shared" si="3"/>
        <v>4.96001265</v>
      </c>
      <c r="O65" s="4" t="s">
        <v>23</v>
      </c>
    </row>
    <row r="66" s="1" customFormat="1" ht="24" spans="1:15">
      <c r="A66" s="3" t="s">
        <v>198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4310</v>
      </c>
      <c r="J66" s="4" t="s">
        <v>21</v>
      </c>
      <c r="K66" s="4" t="s">
        <v>22</v>
      </c>
      <c r="L66" s="6">
        <f>VLOOKUP(B66:B848,[1]Sheet1!$B$3:$F$348,5,0)</f>
        <v>16</v>
      </c>
      <c r="M66" s="6">
        <f t="shared" si="2"/>
        <v>0.00191702654867257</v>
      </c>
      <c r="N66" s="6">
        <f t="shared" si="3"/>
        <v>9.3364944</v>
      </c>
      <c r="O66" s="4" t="s">
        <v>23</v>
      </c>
    </row>
    <row r="67" s="1" customFormat="1" ht="24" spans="1:15">
      <c r="A67" s="3" t="s">
        <v>198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4310</v>
      </c>
      <c r="J67" s="4" t="s">
        <v>21</v>
      </c>
      <c r="K67" s="4" t="s">
        <v>22</v>
      </c>
      <c r="L67" s="6">
        <f>VLOOKUP(B67:B849,[1]Sheet1!$B$3:$F$348,5,0)</f>
        <v>16</v>
      </c>
      <c r="M67" s="6">
        <f t="shared" ref="M67:M89" si="4">L67*1.3539/1.13/10000</f>
        <v>0.00191702654867257</v>
      </c>
      <c r="N67" s="6">
        <f t="shared" ref="N67:N88" si="5">M67*I67*1.13</f>
        <v>9.3364944</v>
      </c>
      <c r="O67" s="4" t="s">
        <v>23</v>
      </c>
    </row>
    <row r="68" s="1" customFormat="1" ht="24" spans="1:15">
      <c r="A68" s="3" t="s">
        <v>198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4310</v>
      </c>
      <c r="J68" s="4" t="s">
        <v>21</v>
      </c>
      <c r="K68" s="4" t="s">
        <v>22</v>
      </c>
      <c r="L68" s="6">
        <f>VLOOKUP(B68:B850,[1]Sheet1!$B$3:$F$348,5,0)</f>
        <v>16</v>
      </c>
      <c r="M68" s="6">
        <f t="shared" si="4"/>
        <v>0.00191702654867257</v>
      </c>
      <c r="N68" s="6">
        <f t="shared" si="5"/>
        <v>9.3364944</v>
      </c>
      <c r="O68" s="4" t="s">
        <v>23</v>
      </c>
    </row>
    <row r="69" s="1" customFormat="1" ht="24" spans="1:15">
      <c r="A69" s="3" t="s">
        <v>198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4310</v>
      </c>
      <c r="J69" s="4" t="s">
        <v>21</v>
      </c>
      <c r="K69" s="4" t="s">
        <v>22</v>
      </c>
      <c r="L69" s="6">
        <f>VLOOKUP(B69:B851,[1]Sheet1!$B$3:$F$348,5,0)</f>
        <v>27</v>
      </c>
      <c r="M69" s="6">
        <f t="shared" si="4"/>
        <v>0.00323498230088496</v>
      </c>
      <c r="N69" s="6">
        <f t="shared" si="5"/>
        <v>15.7553343</v>
      </c>
      <c r="O69" s="4" t="s">
        <v>23</v>
      </c>
    </row>
    <row r="70" s="1" customFormat="1" ht="24" spans="1:15">
      <c r="A70" s="3" t="s">
        <v>198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4310</v>
      </c>
      <c r="J70" s="4" t="s">
        <v>21</v>
      </c>
      <c r="K70" s="4" t="s">
        <v>22</v>
      </c>
      <c r="L70" s="6">
        <f>VLOOKUP(B70:B852,[1]Sheet1!$B$3:$F$348,5,0)</f>
        <v>28</v>
      </c>
      <c r="M70" s="6">
        <f t="shared" si="4"/>
        <v>0.00335479646017699</v>
      </c>
      <c r="N70" s="6">
        <f t="shared" si="5"/>
        <v>16.3388652</v>
      </c>
      <c r="O70" s="4" t="s">
        <v>23</v>
      </c>
    </row>
    <row r="71" s="1" customFormat="1" ht="24" spans="1:15">
      <c r="A71" s="3" t="s">
        <v>198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4310</v>
      </c>
      <c r="J71" s="4" t="s">
        <v>21</v>
      </c>
      <c r="K71" s="4" t="s">
        <v>22</v>
      </c>
      <c r="L71" s="6">
        <f>VLOOKUP(B71:B853,[1]Sheet1!$B$3:$F$348,5,0)</f>
        <v>46</v>
      </c>
      <c r="M71" s="6">
        <f t="shared" si="4"/>
        <v>0.00551145132743363</v>
      </c>
      <c r="N71" s="6">
        <f t="shared" si="5"/>
        <v>26.8424214</v>
      </c>
      <c r="O71" s="4" t="s">
        <v>23</v>
      </c>
    </row>
    <row r="72" s="1" customFormat="1" ht="24" spans="1:15">
      <c r="A72" s="3" t="s">
        <v>198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4310</v>
      </c>
      <c r="J72" s="4" t="s">
        <v>21</v>
      </c>
      <c r="K72" s="4" t="s">
        <v>22</v>
      </c>
      <c r="L72" s="6">
        <f>VLOOKUP(B72:B854,[1]Sheet1!$B$3:$F$348,5,0)</f>
        <v>14</v>
      </c>
      <c r="M72" s="6">
        <f t="shared" si="4"/>
        <v>0.0016773982300885</v>
      </c>
      <c r="N72" s="6">
        <f t="shared" si="5"/>
        <v>8.1694326</v>
      </c>
      <c r="O72" s="4" t="s">
        <v>23</v>
      </c>
    </row>
    <row r="73" s="1" customFormat="1" ht="24" spans="1:15">
      <c r="A73" s="3" t="s">
        <v>198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4310</v>
      </c>
      <c r="J73" s="4" t="s">
        <v>21</v>
      </c>
      <c r="K73" s="4" t="s">
        <v>22</v>
      </c>
      <c r="L73" s="6">
        <f>VLOOKUP(B73:B855,[1]Sheet1!$B$3:$F$348,5,0)</f>
        <v>8.5</v>
      </c>
      <c r="M73" s="6">
        <f t="shared" si="4"/>
        <v>0.0010184203539823</v>
      </c>
      <c r="N73" s="6">
        <f t="shared" si="5"/>
        <v>4.96001265</v>
      </c>
      <c r="O73" s="4" t="s">
        <v>23</v>
      </c>
    </row>
    <row r="74" s="1" customFormat="1" ht="24" spans="1:15">
      <c r="A74" s="3" t="s">
        <v>198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4310</v>
      </c>
      <c r="J74" s="4" t="s">
        <v>21</v>
      </c>
      <c r="K74" s="4" t="s">
        <v>22</v>
      </c>
      <c r="L74" s="6">
        <f>VLOOKUP(B74:B856,[1]Sheet1!$B$3:$F$348,5,0)</f>
        <v>8.5</v>
      </c>
      <c r="M74" s="6">
        <f t="shared" si="4"/>
        <v>0.0010184203539823</v>
      </c>
      <c r="N74" s="6">
        <f t="shared" si="5"/>
        <v>4.96001265</v>
      </c>
      <c r="O74" s="4" t="s">
        <v>23</v>
      </c>
    </row>
    <row r="75" s="1" customFormat="1" ht="24" spans="1:15">
      <c r="A75" s="3" t="s">
        <v>198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4310</v>
      </c>
      <c r="J75" s="4" t="s">
        <v>21</v>
      </c>
      <c r="K75" s="4" t="s">
        <v>22</v>
      </c>
      <c r="L75" s="6">
        <f>VLOOKUP(B75:B857,[1]Sheet1!$B$3:$F$348,5,0)</f>
        <v>12</v>
      </c>
      <c r="M75" s="6">
        <f t="shared" si="4"/>
        <v>0.00143776991150442</v>
      </c>
      <c r="N75" s="6">
        <f t="shared" si="5"/>
        <v>7.0023708</v>
      </c>
      <c r="O75" s="4" t="s">
        <v>23</v>
      </c>
    </row>
    <row r="76" s="1" customFormat="1" ht="24" spans="1:15">
      <c r="A76" s="3" t="s">
        <v>198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4310</v>
      </c>
      <c r="J76" s="4" t="s">
        <v>21</v>
      </c>
      <c r="K76" s="4" t="s">
        <v>22</v>
      </c>
      <c r="L76" s="6">
        <f>VLOOKUP(B76:B858,[1]Sheet1!$B$3:$F$348,5,0)</f>
        <v>15</v>
      </c>
      <c r="M76" s="6">
        <f t="shared" si="4"/>
        <v>0.00179721238938053</v>
      </c>
      <c r="N76" s="6">
        <f t="shared" si="5"/>
        <v>8.7529635</v>
      </c>
      <c r="O76" s="4" t="s">
        <v>23</v>
      </c>
    </row>
    <row r="77" s="1" customFormat="1" ht="24" spans="1:15">
      <c r="A77" s="3" t="s">
        <v>198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4310</v>
      </c>
      <c r="J77" s="4" t="s">
        <v>21</v>
      </c>
      <c r="K77" s="4" t="s">
        <v>22</v>
      </c>
      <c r="L77" s="6">
        <f>VLOOKUP(B77:B859,[1]Sheet1!$B$3:$F$348,5,0)</f>
        <v>20</v>
      </c>
      <c r="M77" s="6">
        <f t="shared" si="4"/>
        <v>0.00239628318584071</v>
      </c>
      <c r="N77" s="6">
        <f t="shared" si="5"/>
        <v>11.670618</v>
      </c>
      <c r="O77" s="4" t="s">
        <v>23</v>
      </c>
    </row>
    <row r="78" s="1" customFormat="1" ht="24" spans="1:15">
      <c r="A78" s="3" t="s">
        <v>198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4310</v>
      </c>
      <c r="J78" s="4" t="s">
        <v>21</v>
      </c>
      <c r="K78" s="4" t="s">
        <v>22</v>
      </c>
      <c r="L78" s="6">
        <f>VLOOKUP(B78:B860,[1]Sheet1!$B$3:$F$348,5,0)</f>
        <v>27</v>
      </c>
      <c r="M78" s="6">
        <f t="shared" si="4"/>
        <v>0.00323498230088496</v>
      </c>
      <c r="N78" s="6">
        <f t="shared" si="5"/>
        <v>15.7553343</v>
      </c>
      <c r="O78" s="4" t="s">
        <v>23</v>
      </c>
    </row>
    <row r="79" s="1" customFormat="1" ht="24" spans="1:15">
      <c r="A79" s="3" t="s">
        <v>198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4310</v>
      </c>
      <c r="J79" s="4" t="s">
        <v>21</v>
      </c>
      <c r="K79" s="4" t="s">
        <v>22</v>
      </c>
      <c r="L79" s="6">
        <f>VLOOKUP(B79:B861,[1]Sheet1!$B$3:$F$348,5,0)</f>
        <v>9</v>
      </c>
      <c r="M79" s="6">
        <f t="shared" si="4"/>
        <v>0.00107832743362832</v>
      </c>
      <c r="N79" s="6">
        <f t="shared" si="5"/>
        <v>5.2517781</v>
      </c>
      <c r="O79" s="4" t="s">
        <v>23</v>
      </c>
    </row>
    <row r="80" s="1" customFormat="1" ht="24" spans="1:15">
      <c r="A80" s="3" t="s">
        <v>198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4310</v>
      </c>
      <c r="J80" s="4" t="s">
        <v>21</v>
      </c>
      <c r="K80" s="4" t="s">
        <v>22</v>
      </c>
      <c r="L80" s="6">
        <f>VLOOKUP(B80:B862,[1]Sheet1!$B$3:$F$348,5,0)</f>
        <v>7</v>
      </c>
      <c r="M80" s="6">
        <f t="shared" si="4"/>
        <v>0.000838699115044248</v>
      </c>
      <c r="N80" s="6">
        <f t="shared" si="5"/>
        <v>4.0847163</v>
      </c>
      <c r="O80" s="4" t="s">
        <v>23</v>
      </c>
    </row>
    <row r="81" s="1" customFormat="1" ht="24" spans="1:15">
      <c r="A81" s="3" t="s">
        <v>198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4310</v>
      </c>
      <c r="J81" s="4" t="s">
        <v>21</v>
      </c>
      <c r="K81" s="4" t="s">
        <v>22</v>
      </c>
      <c r="L81" s="6">
        <f>VLOOKUP(B81:B863,[1]Sheet1!$B$3:$F$348,5,0)</f>
        <v>15</v>
      </c>
      <c r="M81" s="6">
        <f t="shared" si="4"/>
        <v>0.00179721238938053</v>
      </c>
      <c r="N81" s="6">
        <f t="shared" si="5"/>
        <v>8.7529635</v>
      </c>
      <c r="O81" s="4" t="s">
        <v>23</v>
      </c>
    </row>
    <row r="82" s="1" customFormat="1" ht="24" spans="1:15">
      <c r="A82" s="3" t="s">
        <v>198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4310</v>
      </c>
      <c r="J82" s="4" t="s">
        <v>21</v>
      </c>
      <c r="K82" s="4" t="s">
        <v>22</v>
      </c>
      <c r="L82" s="6">
        <f>VLOOKUP(B82:B864,[1]Sheet1!$B$3:$F$348,5,0)</f>
        <v>16</v>
      </c>
      <c r="M82" s="6">
        <f t="shared" si="4"/>
        <v>0.00191702654867257</v>
      </c>
      <c r="N82" s="6">
        <f t="shared" si="5"/>
        <v>9.3364944</v>
      </c>
      <c r="O82" s="4" t="s">
        <v>23</v>
      </c>
    </row>
    <row r="83" s="1" customFormat="1" ht="24" spans="1:15">
      <c r="A83" s="3" t="s">
        <v>198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4310</v>
      </c>
      <c r="J83" s="4" t="s">
        <v>21</v>
      </c>
      <c r="K83" s="4" t="s">
        <v>22</v>
      </c>
      <c r="L83" s="6">
        <f>VLOOKUP(B83:B865,[1]Sheet1!$B$3:$F$348,5,0)</f>
        <v>6</v>
      </c>
      <c r="M83" s="6">
        <f t="shared" si="4"/>
        <v>0.000718884955752212</v>
      </c>
      <c r="N83" s="6">
        <f t="shared" si="5"/>
        <v>3.5011854</v>
      </c>
      <c r="O83" s="4" t="s">
        <v>23</v>
      </c>
    </row>
    <row r="84" s="1" customFormat="1" ht="24" spans="1:15">
      <c r="A84" s="3" t="s">
        <v>198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4310</v>
      </c>
      <c r="J84" s="4" t="s">
        <v>21</v>
      </c>
      <c r="K84" s="4" t="s">
        <v>22</v>
      </c>
      <c r="L84" s="6">
        <f>VLOOKUP(B84:B866,[1]Sheet1!$B$3:$F$348,5,0)</f>
        <v>4.5</v>
      </c>
      <c r="M84" s="6">
        <f t="shared" si="4"/>
        <v>0.000539163716814159</v>
      </c>
      <c r="N84" s="6">
        <f t="shared" si="5"/>
        <v>2.62588905</v>
      </c>
      <c r="O84" s="4" t="s">
        <v>23</v>
      </c>
    </row>
    <row r="85" s="1" customFormat="1" ht="24" spans="1:15">
      <c r="A85" s="3" t="s">
        <v>198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4310</v>
      </c>
      <c r="J85" s="4" t="s">
        <v>21</v>
      </c>
      <c r="K85" s="4" t="s">
        <v>22</v>
      </c>
      <c r="L85" s="6">
        <f>VLOOKUP(B85:B867,[1]Sheet1!$B$3:$F$348,5,0)</f>
        <v>6</v>
      </c>
      <c r="M85" s="6">
        <f t="shared" si="4"/>
        <v>0.000718884955752212</v>
      </c>
      <c r="N85" s="6">
        <f t="shared" si="5"/>
        <v>3.5011854</v>
      </c>
      <c r="O85" s="4" t="s">
        <v>23</v>
      </c>
    </row>
    <row r="86" s="1" customFormat="1" ht="24" spans="1:15">
      <c r="A86" s="3" t="s">
        <v>198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4310</v>
      </c>
      <c r="J86" s="4" t="s">
        <v>21</v>
      </c>
      <c r="K86" s="4" t="s">
        <v>22</v>
      </c>
      <c r="L86" s="6">
        <f>VLOOKUP(B86:B868,[1]Sheet1!$B$3:$F$348,5,0)</f>
        <v>4.5</v>
      </c>
      <c r="M86" s="6">
        <f t="shared" si="4"/>
        <v>0.000539163716814159</v>
      </c>
      <c r="N86" s="6">
        <f t="shared" si="5"/>
        <v>2.62588905</v>
      </c>
      <c r="O86" s="4" t="s">
        <v>23</v>
      </c>
    </row>
    <row r="87" s="1" customFormat="1" ht="24" spans="1:15">
      <c r="A87" s="3" t="s">
        <v>198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4310</v>
      </c>
      <c r="J87" s="4" t="s">
        <v>21</v>
      </c>
      <c r="K87" s="4" t="s">
        <v>22</v>
      </c>
      <c r="L87" s="6">
        <f>VLOOKUP(B87:B869,[1]Sheet1!$B$3:$F$348,5,0)</f>
        <v>4</v>
      </c>
      <c r="M87" s="6">
        <f t="shared" si="4"/>
        <v>0.000479256637168142</v>
      </c>
      <c r="N87" s="6">
        <f t="shared" si="5"/>
        <v>2.3341236</v>
      </c>
      <c r="O87" s="4" t="s">
        <v>23</v>
      </c>
    </row>
    <row r="88" s="1" customFormat="1" ht="24" spans="1:15">
      <c r="A88" s="3" t="s">
        <v>198</v>
      </c>
      <c r="B88" s="4" t="s">
        <v>76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77</v>
      </c>
      <c r="H88" s="4" t="s">
        <v>37</v>
      </c>
      <c r="I88" s="4">
        <v>4310</v>
      </c>
      <c r="J88" s="4" t="s">
        <v>21</v>
      </c>
      <c r="K88" s="4" t="s">
        <v>22</v>
      </c>
      <c r="L88" s="6">
        <f>VLOOKUP(B88:B870,[1]Sheet1!$B$3:$F$348,5,0)</f>
        <v>7</v>
      </c>
      <c r="M88" s="6">
        <f t="shared" si="4"/>
        <v>0.000838699115044248</v>
      </c>
      <c r="N88" s="6">
        <f t="shared" si="5"/>
        <v>4.0847163</v>
      </c>
      <c r="O88" s="4" t="s">
        <v>23</v>
      </c>
    </row>
    <row r="89" spans="9:14">
      <c r="I89" s="1">
        <f>SUM(I2:I88)</f>
        <v>374970</v>
      </c>
      <c r="M89" s="6">
        <f t="shared" si="4"/>
        <v>0</v>
      </c>
      <c r="N89" s="6">
        <f>SUM(N2:N88)</f>
        <v>656.93908722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C1" workbookViewId="0">
      <selection activeCell="N2" sqref="N2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199</v>
      </c>
      <c r="B2" s="4" t="s">
        <v>185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186</v>
      </c>
      <c r="H2" s="4" t="s">
        <v>20</v>
      </c>
      <c r="I2" s="4">
        <v>4251</v>
      </c>
      <c r="J2" s="4" t="s">
        <v>21</v>
      </c>
      <c r="K2" s="4" t="s">
        <v>22</v>
      </c>
      <c r="L2" s="6">
        <f>VLOOKUP(B2:B871,[1]Sheet1!$B$3:$F$348,5,0)</f>
        <v>5.8</v>
      </c>
      <c r="M2" s="6">
        <f>L2*1.3548/1.13/10000</f>
        <v>0.00069538407079646</v>
      </c>
      <c r="N2" s="6">
        <f>M2*I2*1.13</f>
        <v>3.340367784</v>
      </c>
      <c r="O2" s="4" t="s">
        <v>23</v>
      </c>
    </row>
    <row r="3" s="1" customFormat="1" ht="24" spans="1:15">
      <c r="A3" s="3" t="s">
        <v>199</v>
      </c>
      <c r="B3" s="4" t="s">
        <v>15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19</v>
      </c>
      <c r="H3" s="4" t="s">
        <v>20</v>
      </c>
      <c r="I3" s="4">
        <v>4251</v>
      </c>
      <c r="J3" s="4" t="s">
        <v>21</v>
      </c>
      <c r="K3" s="4" t="s">
        <v>22</v>
      </c>
      <c r="L3" s="6">
        <f>VLOOKUP(B3:B872,[1]Sheet1!$B$3:$F$348,5,0)</f>
        <v>8.6</v>
      </c>
      <c r="M3" s="6">
        <f t="shared" ref="M3:M34" si="0">L3*1.3548/1.13/10000</f>
        <v>0.00103108672566372</v>
      </c>
      <c r="N3" s="6">
        <f t="shared" ref="N3:N34" si="1">M3*I3*1.13</f>
        <v>4.952959128</v>
      </c>
      <c r="O3" s="4" t="s">
        <v>23</v>
      </c>
    </row>
    <row r="4" s="1" customFormat="1" ht="24" spans="1:15">
      <c r="A4" s="3" t="s">
        <v>199</v>
      </c>
      <c r="B4" s="4" t="s">
        <v>24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25</v>
      </c>
      <c r="H4" s="4" t="s">
        <v>20</v>
      </c>
      <c r="I4" s="4">
        <v>4251</v>
      </c>
      <c r="J4" s="4" t="s">
        <v>21</v>
      </c>
      <c r="K4" s="4" t="s">
        <v>22</v>
      </c>
      <c r="L4" s="6">
        <f>VLOOKUP(B4:B873,[1]Sheet1!$B$3:$F$348,5,0)</f>
        <v>5.8</v>
      </c>
      <c r="M4" s="6">
        <f t="shared" si="0"/>
        <v>0.00069538407079646</v>
      </c>
      <c r="N4" s="6">
        <f t="shared" si="1"/>
        <v>3.340367784</v>
      </c>
      <c r="O4" s="4" t="s">
        <v>23</v>
      </c>
    </row>
    <row r="5" s="1" customFormat="1" ht="24" spans="1:15">
      <c r="A5" s="3" t="s">
        <v>199</v>
      </c>
      <c r="B5" s="4" t="s">
        <v>26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27</v>
      </c>
      <c r="H5" s="4" t="s">
        <v>20</v>
      </c>
      <c r="I5" s="4">
        <v>4251</v>
      </c>
      <c r="J5" s="4" t="s">
        <v>21</v>
      </c>
      <c r="K5" s="4" t="s">
        <v>22</v>
      </c>
      <c r="L5" s="6">
        <f>VLOOKUP(B5:B874,[1]Sheet1!$B$3:$F$348,5,0)</f>
        <v>4.2</v>
      </c>
      <c r="M5" s="6">
        <f t="shared" si="0"/>
        <v>0.000503553982300885</v>
      </c>
      <c r="N5" s="6">
        <f t="shared" si="1"/>
        <v>2.418887016</v>
      </c>
      <c r="O5" s="4" t="s">
        <v>23</v>
      </c>
    </row>
    <row r="6" s="1" customFormat="1" ht="24" spans="1:15">
      <c r="A6" s="3" t="s">
        <v>199</v>
      </c>
      <c r="B6" s="4" t="s">
        <v>28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29</v>
      </c>
      <c r="H6" s="4" t="s">
        <v>20</v>
      </c>
      <c r="I6" s="4">
        <v>4251</v>
      </c>
      <c r="J6" s="4" t="s">
        <v>21</v>
      </c>
      <c r="K6" s="4" t="s">
        <v>22</v>
      </c>
      <c r="L6" s="6">
        <f>VLOOKUP(B6:B875,[1]Sheet1!$B$3:$F$348,5,0)</f>
        <v>5.6</v>
      </c>
      <c r="M6" s="6">
        <f t="shared" si="0"/>
        <v>0.000671405309734513</v>
      </c>
      <c r="N6" s="6">
        <f t="shared" si="1"/>
        <v>3.225182688</v>
      </c>
      <c r="O6" s="4" t="s">
        <v>23</v>
      </c>
    </row>
    <row r="7" s="1" customFormat="1" ht="24" spans="1:15">
      <c r="A7" s="3" t="s">
        <v>199</v>
      </c>
      <c r="B7" s="4" t="s">
        <v>30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31</v>
      </c>
      <c r="H7" s="4" t="s">
        <v>20</v>
      </c>
      <c r="I7" s="4">
        <v>4251</v>
      </c>
      <c r="J7" s="4" t="s">
        <v>21</v>
      </c>
      <c r="K7" s="4" t="s">
        <v>22</v>
      </c>
      <c r="L7" s="6">
        <f>VLOOKUP(B7:B876,[1]Sheet1!$B$3:$F$348,5,0)</f>
        <v>4.6</v>
      </c>
      <c r="M7" s="6">
        <f t="shared" si="0"/>
        <v>0.000551511504424779</v>
      </c>
      <c r="N7" s="6">
        <f t="shared" si="1"/>
        <v>2.649257208</v>
      </c>
      <c r="O7" s="4" t="s">
        <v>23</v>
      </c>
    </row>
    <row r="8" s="1" customFormat="1" ht="24" spans="1:15">
      <c r="A8" s="3" t="s">
        <v>199</v>
      </c>
      <c r="B8" s="4" t="s">
        <v>32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33</v>
      </c>
      <c r="H8" s="4" t="s">
        <v>34</v>
      </c>
      <c r="I8" s="4">
        <v>4251</v>
      </c>
      <c r="J8" s="4" t="s">
        <v>21</v>
      </c>
      <c r="K8" s="4" t="s">
        <v>22</v>
      </c>
      <c r="L8" s="6">
        <f>VLOOKUP(B8:B877,[1]Sheet1!$B$3:$F$348,5,0)</f>
        <v>25</v>
      </c>
      <c r="M8" s="6">
        <f t="shared" si="0"/>
        <v>0.00299734513274336</v>
      </c>
      <c r="N8" s="6">
        <f t="shared" si="1"/>
        <v>14.398137</v>
      </c>
      <c r="O8" s="4" t="s">
        <v>23</v>
      </c>
    </row>
    <row r="9" s="1" customFormat="1" ht="24" spans="1:15">
      <c r="A9" s="3" t="s">
        <v>199</v>
      </c>
      <c r="B9" s="4" t="s">
        <v>35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36</v>
      </c>
      <c r="H9" s="4" t="s">
        <v>37</v>
      </c>
      <c r="I9" s="4">
        <v>4251</v>
      </c>
      <c r="J9" s="4" t="s">
        <v>21</v>
      </c>
      <c r="K9" s="4" t="s">
        <v>22</v>
      </c>
      <c r="L9" s="6">
        <f>VLOOKUP(B9:B878,[1]Sheet1!$B$3:$F$348,5,0)</f>
        <v>19</v>
      </c>
      <c r="M9" s="6">
        <f t="shared" si="0"/>
        <v>0.00227798230088496</v>
      </c>
      <c r="N9" s="6">
        <f t="shared" si="1"/>
        <v>10.94258412</v>
      </c>
      <c r="O9" s="4" t="s">
        <v>23</v>
      </c>
    </row>
    <row r="10" s="1" customFormat="1" ht="24" spans="1:15">
      <c r="A10" s="3" t="s">
        <v>199</v>
      </c>
      <c r="B10" s="4" t="s">
        <v>38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39</v>
      </c>
      <c r="H10" s="4" t="s">
        <v>37</v>
      </c>
      <c r="I10" s="4">
        <v>4251</v>
      </c>
      <c r="J10" s="4" t="s">
        <v>21</v>
      </c>
      <c r="K10" s="4" t="s">
        <v>22</v>
      </c>
      <c r="L10" s="6">
        <f>VLOOKUP(B10:B879,[1]Sheet1!$B$3:$F$348,5,0)</f>
        <v>7.5</v>
      </c>
      <c r="M10" s="6">
        <f t="shared" si="0"/>
        <v>0.000899203539823009</v>
      </c>
      <c r="N10" s="6">
        <f t="shared" si="1"/>
        <v>4.3194411</v>
      </c>
      <c r="O10" s="4" t="s">
        <v>23</v>
      </c>
    </row>
    <row r="11" s="1" customFormat="1" ht="24" spans="1:15">
      <c r="A11" s="3" t="s">
        <v>199</v>
      </c>
      <c r="B11" s="4" t="s">
        <v>40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41</v>
      </c>
      <c r="H11" s="4" t="s">
        <v>37</v>
      </c>
      <c r="I11" s="4">
        <v>4251</v>
      </c>
      <c r="J11" s="4" t="s">
        <v>21</v>
      </c>
      <c r="K11" s="4" t="s">
        <v>22</v>
      </c>
      <c r="L11" s="6">
        <f>VLOOKUP(B11:B880,[1]Sheet1!$B$3:$F$348,5,0)</f>
        <v>8.5</v>
      </c>
      <c r="M11" s="6">
        <f t="shared" si="0"/>
        <v>0.00101909734513274</v>
      </c>
      <c r="N11" s="6">
        <f t="shared" si="1"/>
        <v>4.89536658</v>
      </c>
      <c r="O11" s="4" t="s">
        <v>23</v>
      </c>
    </row>
    <row r="12" s="1" customFormat="1" ht="24" spans="1:15">
      <c r="A12" s="3" t="s">
        <v>199</v>
      </c>
      <c r="B12" s="4" t="s">
        <v>42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43</v>
      </c>
      <c r="H12" s="4" t="s">
        <v>37</v>
      </c>
      <c r="I12" s="4">
        <v>4251</v>
      </c>
      <c r="J12" s="4" t="s">
        <v>21</v>
      </c>
      <c r="K12" s="4" t="s">
        <v>22</v>
      </c>
      <c r="L12" s="6">
        <f>VLOOKUP(B12:B881,[1]Sheet1!$B$3:$F$348,5,0)</f>
        <v>16</v>
      </c>
      <c r="M12" s="6">
        <f t="shared" si="0"/>
        <v>0.00191830088495575</v>
      </c>
      <c r="N12" s="6">
        <f t="shared" si="1"/>
        <v>9.21480768</v>
      </c>
      <c r="O12" s="4" t="s">
        <v>23</v>
      </c>
    </row>
    <row r="13" s="1" customFormat="1" ht="24" spans="1:15">
      <c r="A13" s="3" t="s">
        <v>199</v>
      </c>
      <c r="B13" s="4" t="s">
        <v>42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43</v>
      </c>
      <c r="H13" s="4" t="s">
        <v>37</v>
      </c>
      <c r="I13" s="4">
        <v>4251</v>
      </c>
      <c r="J13" s="4" t="s">
        <v>21</v>
      </c>
      <c r="K13" s="4" t="s">
        <v>22</v>
      </c>
      <c r="L13" s="6">
        <f>VLOOKUP(B13:B882,[1]Sheet1!$B$3:$F$348,5,0)</f>
        <v>16</v>
      </c>
      <c r="M13" s="6">
        <f t="shared" si="0"/>
        <v>0.00191830088495575</v>
      </c>
      <c r="N13" s="6">
        <f t="shared" si="1"/>
        <v>9.21480768</v>
      </c>
      <c r="O13" s="4" t="s">
        <v>23</v>
      </c>
    </row>
    <row r="14" s="1" customFormat="1" ht="24" spans="1:15">
      <c r="A14" s="3" t="s">
        <v>199</v>
      </c>
      <c r="B14" s="4" t="s">
        <v>42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43</v>
      </c>
      <c r="H14" s="4" t="s">
        <v>37</v>
      </c>
      <c r="I14" s="4">
        <v>4251</v>
      </c>
      <c r="J14" s="4" t="s">
        <v>21</v>
      </c>
      <c r="K14" s="4" t="s">
        <v>22</v>
      </c>
      <c r="L14" s="6">
        <f>VLOOKUP(B14:B883,[1]Sheet1!$B$3:$F$348,5,0)</f>
        <v>16</v>
      </c>
      <c r="M14" s="6">
        <f t="shared" si="0"/>
        <v>0.00191830088495575</v>
      </c>
      <c r="N14" s="6">
        <f t="shared" si="1"/>
        <v>9.21480768</v>
      </c>
      <c r="O14" s="4" t="s">
        <v>23</v>
      </c>
    </row>
    <row r="15" s="1" customFormat="1" ht="24" spans="1:15">
      <c r="A15" s="3" t="s">
        <v>199</v>
      </c>
      <c r="B15" s="4" t="s">
        <v>44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45</v>
      </c>
      <c r="H15" s="4" t="s">
        <v>37</v>
      </c>
      <c r="I15" s="4">
        <v>4251</v>
      </c>
      <c r="J15" s="4" t="s">
        <v>21</v>
      </c>
      <c r="K15" s="4" t="s">
        <v>22</v>
      </c>
      <c r="L15" s="6">
        <f>VLOOKUP(B15:B884,[1]Sheet1!$B$3:$F$348,5,0)</f>
        <v>27</v>
      </c>
      <c r="M15" s="6">
        <f t="shared" si="0"/>
        <v>0.00323713274336283</v>
      </c>
      <c r="N15" s="6">
        <f t="shared" si="1"/>
        <v>15.54998796</v>
      </c>
      <c r="O15" s="4" t="s">
        <v>23</v>
      </c>
    </row>
    <row r="16" s="1" customFormat="1" ht="24" spans="1:15">
      <c r="A16" s="3" t="s">
        <v>199</v>
      </c>
      <c r="B16" s="4" t="s">
        <v>46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47</v>
      </c>
      <c r="H16" s="4" t="s">
        <v>37</v>
      </c>
      <c r="I16" s="4">
        <v>4251</v>
      </c>
      <c r="J16" s="4" t="s">
        <v>21</v>
      </c>
      <c r="K16" s="4" t="s">
        <v>22</v>
      </c>
      <c r="L16" s="6">
        <f>VLOOKUP(B16:B885,[1]Sheet1!$B$3:$F$348,5,0)</f>
        <v>28</v>
      </c>
      <c r="M16" s="6">
        <f t="shared" si="0"/>
        <v>0.00335702654867257</v>
      </c>
      <c r="N16" s="6">
        <f t="shared" si="1"/>
        <v>16.12591344</v>
      </c>
      <c r="O16" s="4" t="s">
        <v>23</v>
      </c>
    </row>
    <row r="17" s="1" customFormat="1" ht="24" spans="1:15">
      <c r="A17" s="3" t="s">
        <v>199</v>
      </c>
      <c r="B17" s="4" t="s">
        <v>48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49</v>
      </c>
      <c r="H17" s="4" t="s">
        <v>37</v>
      </c>
      <c r="I17" s="4">
        <v>4251</v>
      </c>
      <c r="J17" s="4" t="s">
        <v>21</v>
      </c>
      <c r="K17" s="4" t="s">
        <v>22</v>
      </c>
      <c r="L17" s="6">
        <f>VLOOKUP(B17:B886,[1]Sheet1!$B$3:$F$348,5,0)</f>
        <v>46</v>
      </c>
      <c r="M17" s="6">
        <f t="shared" si="0"/>
        <v>0.00551511504424779</v>
      </c>
      <c r="N17" s="6">
        <f t="shared" si="1"/>
        <v>26.49257208</v>
      </c>
      <c r="O17" s="4" t="s">
        <v>23</v>
      </c>
    </row>
    <row r="18" s="1" customFormat="1" ht="24" spans="1:15">
      <c r="A18" s="3" t="s">
        <v>199</v>
      </c>
      <c r="B18" s="4" t="s">
        <v>50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51</v>
      </c>
      <c r="H18" s="4" t="s">
        <v>37</v>
      </c>
      <c r="I18" s="4">
        <v>4251</v>
      </c>
      <c r="J18" s="4" t="s">
        <v>21</v>
      </c>
      <c r="K18" s="4" t="s">
        <v>22</v>
      </c>
      <c r="L18" s="6">
        <f>VLOOKUP(B18:B887,[1]Sheet1!$B$3:$F$348,5,0)</f>
        <v>14</v>
      </c>
      <c r="M18" s="6">
        <f t="shared" si="0"/>
        <v>0.00167851327433628</v>
      </c>
      <c r="N18" s="6">
        <f t="shared" si="1"/>
        <v>8.06295672</v>
      </c>
      <c r="O18" s="4" t="s">
        <v>23</v>
      </c>
    </row>
    <row r="19" s="1" customFormat="1" ht="24" spans="1:15">
      <c r="A19" s="3" t="s">
        <v>199</v>
      </c>
      <c r="B19" s="4" t="s">
        <v>40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41</v>
      </c>
      <c r="H19" s="4" t="s">
        <v>37</v>
      </c>
      <c r="I19" s="4">
        <v>4251</v>
      </c>
      <c r="J19" s="4" t="s">
        <v>21</v>
      </c>
      <c r="K19" s="4" t="s">
        <v>22</v>
      </c>
      <c r="L19" s="6">
        <f>VLOOKUP(B19:B888,[1]Sheet1!$B$3:$F$348,5,0)</f>
        <v>8.5</v>
      </c>
      <c r="M19" s="6">
        <f t="shared" si="0"/>
        <v>0.00101909734513274</v>
      </c>
      <c r="N19" s="6">
        <f t="shared" si="1"/>
        <v>4.89536658</v>
      </c>
      <c r="O19" s="4" t="s">
        <v>23</v>
      </c>
    </row>
    <row r="20" s="1" customFormat="1" ht="24" spans="1:15">
      <c r="A20" s="3" t="s">
        <v>199</v>
      </c>
      <c r="B20" s="4" t="s">
        <v>40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41</v>
      </c>
      <c r="H20" s="4" t="s">
        <v>37</v>
      </c>
      <c r="I20" s="4">
        <v>4251</v>
      </c>
      <c r="J20" s="4" t="s">
        <v>21</v>
      </c>
      <c r="K20" s="4" t="s">
        <v>22</v>
      </c>
      <c r="L20" s="6">
        <f>VLOOKUP(B20:B889,[1]Sheet1!$B$3:$F$348,5,0)</f>
        <v>8.5</v>
      </c>
      <c r="M20" s="6">
        <f t="shared" si="0"/>
        <v>0.00101909734513274</v>
      </c>
      <c r="N20" s="6">
        <f t="shared" si="1"/>
        <v>4.89536658</v>
      </c>
      <c r="O20" s="4" t="s">
        <v>23</v>
      </c>
    </row>
    <row r="21" s="1" customFormat="1" ht="24" spans="1:15">
      <c r="A21" s="3" t="s">
        <v>199</v>
      </c>
      <c r="B21" s="4" t="s">
        <v>52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53</v>
      </c>
      <c r="H21" s="4" t="s">
        <v>37</v>
      </c>
      <c r="I21" s="4">
        <v>4251</v>
      </c>
      <c r="J21" s="4" t="s">
        <v>21</v>
      </c>
      <c r="K21" s="4" t="s">
        <v>22</v>
      </c>
      <c r="L21" s="6">
        <f>VLOOKUP(B21:B890,[1]Sheet1!$B$3:$F$348,5,0)</f>
        <v>12</v>
      </c>
      <c r="M21" s="6">
        <f t="shared" si="0"/>
        <v>0.00143872566371681</v>
      </c>
      <c r="N21" s="6">
        <f t="shared" si="1"/>
        <v>6.91110576</v>
      </c>
      <c r="O21" s="4" t="s">
        <v>23</v>
      </c>
    </row>
    <row r="22" s="1" customFormat="1" ht="24" spans="1:15">
      <c r="A22" s="3" t="s">
        <v>199</v>
      </c>
      <c r="B22" s="4" t="s">
        <v>54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55</v>
      </c>
      <c r="H22" s="4" t="s">
        <v>37</v>
      </c>
      <c r="I22" s="4">
        <v>4251</v>
      </c>
      <c r="J22" s="4" t="s">
        <v>21</v>
      </c>
      <c r="K22" s="4" t="s">
        <v>22</v>
      </c>
      <c r="L22" s="6">
        <f>VLOOKUP(B22:B891,[1]Sheet1!$B$3:$F$348,5,0)</f>
        <v>15</v>
      </c>
      <c r="M22" s="6">
        <f t="shared" si="0"/>
        <v>0.00179840707964602</v>
      </c>
      <c r="N22" s="6">
        <f t="shared" si="1"/>
        <v>8.6388822</v>
      </c>
      <c r="O22" s="4" t="s">
        <v>23</v>
      </c>
    </row>
    <row r="23" s="1" customFormat="1" ht="24" spans="1:15">
      <c r="A23" s="3" t="s">
        <v>199</v>
      </c>
      <c r="B23" s="4" t="s">
        <v>56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57</v>
      </c>
      <c r="H23" s="4" t="s">
        <v>37</v>
      </c>
      <c r="I23" s="4">
        <v>4251</v>
      </c>
      <c r="J23" s="4" t="s">
        <v>21</v>
      </c>
      <c r="K23" s="4" t="s">
        <v>22</v>
      </c>
      <c r="L23" s="6">
        <f>VLOOKUP(B23:B892,[1]Sheet1!$B$3:$F$348,5,0)</f>
        <v>20</v>
      </c>
      <c r="M23" s="6">
        <f t="shared" si="0"/>
        <v>0.00239787610619469</v>
      </c>
      <c r="N23" s="6">
        <f t="shared" si="1"/>
        <v>11.5185096</v>
      </c>
      <c r="O23" s="4" t="s">
        <v>23</v>
      </c>
    </row>
    <row r="24" s="1" customFormat="1" ht="24" spans="1:15">
      <c r="A24" s="3" t="s">
        <v>199</v>
      </c>
      <c r="B24" s="4" t="s">
        <v>58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59</v>
      </c>
      <c r="H24" s="4" t="s">
        <v>37</v>
      </c>
      <c r="I24" s="4">
        <v>4251</v>
      </c>
      <c r="J24" s="4" t="s">
        <v>21</v>
      </c>
      <c r="K24" s="4" t="s">
        <v>22</v>
      </c>
      <c r="L24" s="6">
        <f>VLOOKUP(B24:B893,[1]Sheet1!$B$3:$F$348,5,0)</f>
        <v>27</v>
      </c>
      <c r="M24" s="6">
        <f t="shared" si="0"/>
        <v>0.00323713274336283</v>
      </c>
      <c r="N24" s="6">
        <f t="shared" si="1"/>
        <v>15.54998796</v>
      </c>
      <c r="O24" s="4" t="s">
        <v>23</v>
      </c>
    </row>
    <row r="25" s="1" customFormat="1" ht="24" spans="1:15">
      <c r="A25" s="3" t="s">
        <v>199</v>
      </c>
      <c r="B25" s="4" t="s">
        <v>60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61</v>
      </c>
      <c r="H25" s="4" t="s">
        <v>37</v>
      </c>
      <c r="I25" s="4">
        <v>4251</v>
      </c>
      <c r="J25" s="4" t="s">
        <v>21</v>
      </c>
      <c r="K25" s="4" t="s">
        <v>22</v>
      </c>
      <c r="L25" s="6">
        <f>VLOOKUP(B25:B894,[1]Sheet1!$B$3:$F$348,5,0)</f>
        <v>9</v>
      </c>
      <c r="M25" s="6">
        <f t="shared" si="0"/>
        <v>0.00107904424778761</v>
      </c>
      <c r="N25" s="6">
        <f t="shared" si="1"/>
        <v>5.18332932</v>
      </c>
      <c r="O25" s="4" t="s">
        <v>23</v>
      </c>
    </row>
    <row r="26" s="1" customFormat="1" ht="24" spans="1:15">
      <c r="A26" s="3" t="s">
        <v>199</v>
      </c>
      <c r="B26" s="4" t="s">
        <v>62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63</v>
      </c>
      <c r="H26" s="4" t="s">
        <v>37</v>
      </c>
      <c r="I26" s="4">
        <v>4251</v>
      </c>
      <c r="J26" s="4" t="s">
        <v>21</v>
      </c>
      <c r="K26" s="4" t="s">
        <v>22</v>
      </c>
      <c r="L26" s="6">
        <f>VLOOKUP(B26:B895,[1]Sheet1!$B$3:$F$348,5,0)</f>
        <v>7</v>
      </c>
      <c r="M26" s="6">
        <f t="shared" si="0"/>
        <v>0.000839256637168142</v>
      </c>
      <c r="N26" s="6">
        <f t="shared" si="1"/>
        <v>4.03147836</v>
      </c>
      <c r="O26" s="4" t="s">
        <v>23</v>
      </c>
    </row>
    <row r="27" s="1" customFormat="1" ht="24" spans="1:15">
      <c r="A27" s="3" t="s">
        <v>199</v>
      </c>
      <c r="B27" s="4" t="s">
        <v>64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65</v>
      </c>
      <c r="H27" s="4" t="s">
        <v>37</v>
      </c>
      <c r="I27" s="4">
        <v>4251</v>
      </c>
      <c r="J27" s="4" t="s">
        <v>21</v>
      </c>
      <c r="K27" s="4" t="s">
        <v>22</v>
      </c>
      <c r="L27" s="6">
        <f>VLOOKUP(B27:B896,[1]Sheet1!$B$3:$F$348,5,0)</f>
        <v>15</v>
      </c>
      <c r="M27" s="6">
        <f t="shared" si="0"/>
        <v>0.00179840707964602</v>
      </c>
      <c r="N27" s="6">
        <f t="shared" si="1"/>
        <v>8.6388822</v>
      </c>
      <c r="O27" s="4" t="s">
        <v>23</v>
      </c>
    </row>
    <row r="28" s="1" customFormat="1" ht="24" spans="1:15">
      <c r="A28" s="3" t="s">
        <v>199</v>
      </c>
      <c r="B28" s="4" t="s">
        <v>42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43</v>
      </c>
      <c r="H28" s="4" t="s">
        <v>37</v>
      </c>
      <c r="I28" s="4">
        <v>4251</v>
      </c>
      <c r="J28" s="4" t="s">
        <v>21</v>
      </c>
      <c r="K28" s="4" t="s">
        <v>22</v>
      </c>
      <c r="L28" s="6">
        <f>VLOOKUP(B28:B897,[1]Sheet1!$B$3:$F$348,5,0)</f>
        <v>16</v>
      </c>
      <c r="M28" s="6">
        <f t="shared" si="0"/>
        <v>0.00191830088495575</v>
      </c>
      <c r="N28" s="6">
        <f t="shared" si="1"/>
        <v>9.21480768</v>
      </c>
      <c r="O28" s="4" t="s">
        <v>23</v>
      </c>
    </row>
    <row r="29" s="1" customFormat="1" ht="24" spans="1:15">
      <c r="A29" s="3" t="s">
        <v>199</v>
      </c>
      <c r="B29" s="4" t="s">
        <v>66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67</v>
      </c>
      <c r="H29" s="4" t="s">
        <v>37</v>
      </c>
      <c r="I29" s="4">
        <v>4251</v>
      </c>
      <c r="J29" s="4" t="s">
        <v>21</v>
      </c>
      <c r="K29" s="4" t="s">
        <v>22</v>
      </c>
      <c r="L29" s="6">
        <f>VLOOKUP(B29:B898,[1]Sheet1!$B$3:$F$348,5,0)</f>
        <v>6</v>
      </c>
      <c r="M29" s="6">
        <f t="shared" si="0"/>
        <v>0.000719362831858407</v>
      </c>
      <c r="N29" s="6">
        <f t="shared" si="1"/>
        <v>3.45555288</v>
      </c>
      <c r="O29" s="4" t="s">
        <v>23</v>
      </c>
    </row>
    <row r="30" s="1" customFormat="1" ht="24" spans="1:15">
      <c r="A30" s="3" t="s">
        <v>199</v>
      </c>
      <c r="B30" s="4" t="s">
        <v>68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69</v>
      </c>
      <c r="H30" s="4" t="s">
        <v>37</v>
      </c>
      <c r="I30" s="4">
        <v>4251</v>
      </c>
      <c r="J30" s="4" t="s">
        <v>21</v>
      </c>
      <c r="K30" s="4" t="s">
        <v>22</v>
      </c>
      <c r="L30" s="6">
        <f>VLOOKUP(B30:B899,[1]Sheet1!$B$3:$F$348,5,0)</f>
        <v>4.5</v>
      </c>
      <c r="M30" s="6">
        <f t="shared" si="0"/>
        <v>0.000539522123893805</v>
      </c>
      <c r="N30" s="6">
        <f t="shared" si="1"/>
        <v>2.59166466</v>
      </c>
      <c r="O30" s="4" t="s">
        <v>23</v>
      </c>
    </row>
    <row r="31" s="1" customFormat="1" ht="24" spans="1:15">
      <c r="A31" s="3" t="s">
        <v>199</v>
      </c>
      <c r="B31" s="4" t="s">
        <v>70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71</v>
      </c>
      <c r="H31" s="4" t="s">
        <v>37</v>
      </c>
      <c r="I31" s="4">
        <v>4251</v>
      </c>
      <c r="J31" s="4" t="s">
        <v>21</v>
      </c>
      <c r="K31" s="4" t="s">
        <v>22</v>
      </c>
      <c r="L31" s="6">
        <f>VLOOKUP(B31:B900,[1]Sheet1!$B$3:$F$348,5,0)</f>
        <v>6</v>
      </c>
      <c r="M31" s="6">
        <f t="shared" si="0"/>
        <v>0.000719362831858407</v>
      </c>
      <c r="N31" s="6">
        <f t="shared" si="1"/>
        <v>3.45555288</v>
      </c>
      <c r="O31" s="4" t="s">
        <v>23</v>
      </c>
    </row>
    <row r="32" s="1" customFormat="1" ht="24" spans="1:15">
      <c r="A32" s="3" t="s">
        <v>199</v>
      </c>
      <c r="B32" s="4" t="s">
        <v>72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73</v>
      </c>
      <c r="H32" s="4" t="s">
        <v>37</v>
      </c>
      <c r="I32" s="4">
        <v>4251</v>
      </c>
      <c r="J32" s="4" t="s">
        <v>21</v>
      </c>
      <c r="K32" s="4" t="s">
        <v>22</v>
      </c>
      <c r="L32" s="6">
        <f>VLOOKUP(B32:B901,[1]Sheet1!$B$3:$F$348,5,0)</f>
        <v>4.5</v>
      </c>
      <c r="M32" s="6">
        <f t="shared" si="0"/>
        <v>0.000539522123893805</v>
      </c>
      <c r="N32" s="6">
        <f t="shared" si="1"/>
        <v>2.59166466</v>
      </c>
      <c r="O32" s="4" t="s">
        <v>23</v>
      </c>
    </row>
    <row r="33" s="1" customFormat="1" ht="24" spans="1:15">
      <c r="A33" s="3" t="s">
        <v>199</v>
      </c>
      <c r="B33" s="4" t="s">
        <v>74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75</v>
      </c>
      <c r="H33" s="4" t="s">
        <v>37</v>
      </c>
      <c r="I33" s="4">
        <v>4251</v>
      </c>
      <c r="J33" s="4" t="s">
        <v>21</v>
      </c>
      <c r="K33" s="4" t="s">
        <v>22</v>
      </c>
      <c r="L33" s="6">
        <f>VLOOKUP(B33:B902,[1]Sheet1!$B$3:$F$348,5,0)</f>
        <v>4</v>
      </c>
      <c r="M33" s="6">
        <f t="shared" si="0"/>
        <v>0.000479575221238938</v>
      </c>
      <c r="N33" s="6">
        <f t="shared" si="1"/>
        <v>2.30370192</v>
      </c>
      <c r="O33" s="4" t="s">
        <v>23</v>
      </c>
    </row>
    <row r="34" s="1" customFormat="1" ht="24" spans="1:15">
      <c r="A34" s="3" t="s">
        <v>199</v>
      </c>
      <c r="B34" s="4" t="s">
        <v>76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77</v>
      </c>
      <c r="H34" s="4" t="s">
        <v>37</v>
      </c>
      <c r="I34" s="4">
        <v>4251</v>
      </c>
      <c r="J34" s="4" t="s">
        <v>21</v>
      </c>
      <c r="K34" s="4" t="s">
        <v>22</v>
      </c>
      <c r="L34" s="6">
        <f>VLOOKUP(B34:B903,[1]Sheet1!$B$3:$F$348,5,0)</f>
        <v>7</v>
      </c>
      <c r="M34" s="6">
        <f t="shared" si="0"/>
        <v>0.000839256637168142</v>
      </c>
      <c r="N34" s="6">
        <f t="shared" si="1"/>
        <v>4.03147836</v>
      </c>
      <c r="O34" s="4" t="s">
        <v>23</v>
      </c>
    </row>
    <row r="35" s="1" customFormat="1" ht="24" spans="1:15">
      <c r="A35" s="3" t="s">
        <v>199</v>
      </c>
      <c r="B35" s="4" t="s">
        <v>78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79</v>
      </c>
      <c r="H35" s="4" t="s">
        <v>37</v>
      </c>
      <c r="I35" s="4">
        <v>4251</v>
      </c>
      <c r="J35" s="4" t="s">
        <v>21</v>
      </c>
      <c r="K35" s="4" t="s">
        <v>22</v>
      </c>
      <c r="L35" s="6">
        <f>VLOOKUP(B35:B904,[1]Sheet1!$B$3:$F$348,5,0)</f>
        <v>22</v>
      </c>
      <c r="M35" s="6">
        <f t="shared" ref="M35:M66" si="2">L35*1.3548/1.13/10000</f>
        <v>0.00263766371681416</v>
      </c>
      <c r="N35" s="6">
        <f t="shared" ref="N35:N66" si="3">M35*I35*1.13</f>
        <v>12.67036056</v>
      </c>
      <c r="O35" s="4" t="s">
        <v>23</v>
      </c>
    </row>
    <row r="36" s="1" customFormat="1" ht="24" spans="1:15">
      <c r="A36" s="3" t="s">
        <v>199</v>
      </c>
      <c r="B36" s="4" t="s">
        <v>80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81</v>
      </c>
      <c r="H36" s="4" t="s">
        <v>37</v>
      </c>
      <c r="I36" s="4">
        <v>4251</v>
      </c>
      <c r="J36" s="4" t="s">
        <v>21</v>
      </c>
      <c r="K36" s="4" t="s">
        <v>22</v>
      </c>
      <c r="L36" s="6">
        <f>VLOOKUP(B36:B905,[1]Sheet1!$B$3:$F$348,5,0)</f>
        <v>27</v>
      </c>
      <c r="M36" s="6">
        <f t="shared" si="2"/>
        <v>0.00323713274336283</v>
      </c>
      <c r="N36" s="6">
        <f t="shared" si="3"/>
        <v>15.54998796</v>
      </c>
      <c r="O36" s="4" t="s">
        <v>23</v>
      </c>
    </row>
    <row r="37" s="1" customFormat="1" ht="24" spans="1:15">
      <c r="A37" s="3" t="s">
        <v>199</v>
      </c>
      <c r="B37" s="4" t="s">
        <v>82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83</v>
      </c>
      <c r="H37" s="4" t="s">
        <v>20</v>
      </c>
      <c r="I37" s="4">
        <v>4251</v>
      </c>
      <c r="J37" s="4" t="s">
        <v>21</v>
      </c>
      <c r="K37" s="4" t="s">
        <v>22</v>
      </c>
      <c r="L37" s="6">
        <f>VLOOKUP(B37:B906,[1]Sheet1!$B$3:$F$348,5,0)</f>
        <v>3.8</v>
      </c>
      <c r="M37" s="6">
        <f t="shared" si="2"/>
        <v>0.000455596460176991</v>
      </c>
      <c r="N37" s="6">
        <f t="shared" si="3"/>
        <v>2.188516824</v>
      </c>
      <c r="O37" s="4" t="s">
        <v>23</v>
      </c>
    </row>
    <row r="38" s="1" customFormat="1" ht="24" spans="1:15">
      <c r="A38" s="3" t="s">
        <v>199</v>
      </c>
      <c r="B38" s="4" t="s">
        <v>84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85</v>
      </c>
      <c r="H38" s="4" t="s">
        <v>20</v>
      </c>
      <c r="I38" s="4">
        <v>4251</v>
      </c>
      <c r="J38" s="4" t="s">
        <v>21</v>
      </c>
      <c r="K38" s="4" t="s">
        <v>22</v>
      </c>
      <c r="L38" s="6">
        <f>VLOOKUP(B38:B907,[1]Sheet1!$B$3:$F$348,5,0)</f>
        <v>11</v>
      </c>
      <c r="M38" s="6">
        <f t="shared" si="2"/>
        <v>0.00131883185840708</v>
      </c>
      <c r="N38" s="6">
        <f t="shared" si="3"/>
        <v>6.33518028</v>
      </c>
      <c r="O38" s="4" t="s">
        <v>23</v>
      </c>
    </row>
    <row r="39" s="1" customFormat="1" ht="24" spans="1:15">
      <c r="A39" s="3" t="s">
        <v>199</v>
      </c>
      <c r="B39" s="4" t="s">
        <v>86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87</v>
      </c>
      <c r="H39" s="4" t="s">
        <v>37</v>
      </c>
      <c r="I39" s="4">
        <v>4251</v>
      </c>
      <c r="J39" s="4" t="s">
        <v>21</v>
      </c>
      <c r="K39" s="4" t="s">
        <v>22</v>
      </c>
      <c r="L39" s="6">
        <f>VLOOKUP(B39:B908,[1]Sheet1!$B$3:$F$348,5,0)</f>
        <v>14</v>
      </c>
      <c r="M39" s="6">
        <f t="shared" si="2"/>
        <v>0.00167851327433628</v>
      </c>
      <c r="N39" s="6">
        <f t="shared" si="3"/>
        <v>8.06295672</v>
      </c>
      <c r="O39" s="4" t="s">
        <v>23</v>
      </c>
    </row>
    <row r="40" s="1" customFormat="1" ht="24" spans="1:15">
      <c r="A40" s="3" t="s">
        <v>199</v>
      </c>
      <c r="B40" s="4" t="s">
        <v>88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89</v>
      </c>
      <c r="H40" s="4" t="s">
        <v>37</v>
      </c>
      <c r="I40" s="4">
        <v>4251</v>
      </c>
      <c r="J40" s="4" t="s">
        <v>21</v>
      </c>
      <c r="K40" s="4" t="s">
        <v>22</v>
      </c>
      <c r="L40" s="6">
        <f>VLOOKUP(B40:B909,[1]Sheet1!$B$3:$F$348,5,0)</f>
        <v>8.2</v>
      </c>
      <c r="M40" s="6">
        <f t="shared" si="2"/>
        <v>0.000983129203539823</v>
      </c>
      <c r="N40" s="6">
        <f t="shared" si="3"/>
        <v>4.722588936</v>
      </c>
      <c r="O40" s="4" t="s">
        <v>23</v>
      </c>
    </row>
    <row r="41" s="1" customFormat="1" ht="24" spans="1:15">
      <c r="A41" s="3" t="s">
        <v>199</v>
      </c>
      <c r="B41" s="4" t="s">
        <v>90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91</v>
      </c>
      <c r="H41" s="4" t="s">
        <v>37</v>
      </c>
      <c r="I41" s="4">
        <v>4251</v>
      </c>
      <c r="J41" s="4" t="s">
        <v>21</v>
      </c>
      <c r="K41" s="4" t="s">
        <v>22</v>
      </c>
      <c r="L41" s="6">
        <f>VLOOKUP(B41:B910,[1]Sheet1!$B$3:$F$348,5,0)</f>
        <v>23</v>
      </c>
      <c r="M41" s="6">
        <f t="shared" si="2"/>
        <v>0.00275755752212389</v>
      </c>
      <c r="N41" s="6">
        <f t="shared" si="3"/>
        <v>13.24628604</v>
      </c>
      <c r="O41" s="4" t="s">
        <v>23</v>
      </c>
    </row>
    <row r="42" s="1" customFormat="1" ht="24" spans="1:15">
      <c r="A42" s="3" t="s">
        <v>199</v>
      </c>
      <c r="B42" s="4" t="s">
        <v>92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93</v>
      </c>
      <c r="H42" s="4" t="s">
        <v>37</v>
      </c>
      <c r="I42" s="4">
        <v>4251</v>
      </c>
      <c r="J42" s="4" t="s">
        <v>21</v>
      </c>
      <c r="K42" s="4" t="s">
        <v>22</v>
      </c>
      <c r="L42" s="6">
        <f>VLOOKUP(B42:B911,[1]Sheet1!$B$3:$F$348,5,0)</f>
        <v>7.5</v>
      </c>
      <c r="M42" s="6">
        <f t="shared" si="2"/>
        <v>0.000899203539823009</v>
      </c>
      <c r="N42" s="6">
        <f t="shared" si="3"/>
        <v>4.3194411</v>
      </c>
      <c r="O42" s="4" t="s">
        <v>23</v>
      </c>
    </row>
    <row r="43" s="1" customFormat="1" ht="24" spans="1:15">
      <c r="A43" s="3" t="s">
        <v>199</v>
      </c>
      <c r="B43" s="4" t="s">
        <v>94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95</v>
      </c>
      <c r="H43" s="4" t="s">
        <v>37</v>
      </c>
      <c r="I43" s="4">
        <v>4251</v>
      </c>
      <c r="J43" s="4" t="s">
        <v>21</v>
      </c>
      <c r="K43" s="4" t="s">
        <v>22</v>
      </c>
      <c r="L43" s="6">
        <f>VLOOKUP(B43:B912,[1]Sheet1!$B$3:$F$348,5,0)</f>
        <v>18</v>
      </c>
      <c r="M43" s="6">
        <f t="shared" si="2"/>
        <v>0.00215808849557522</v>
      </c>
      <c r="N43" s="6">
        <f t="shared" si="3"/>
        <v>10.36665864</v>
      </c>
      <c r="O43" s="4" t="s">
        <v>23</v>
      </c>
    </row>
    <row r="44" s="1" customFormat="1" ht="24" spans="1:15">
      <c r="A44" s="3" t="s">
        <v>199</v>
      </c>
      <c r="B44" s="4" t="s">
        <v>96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97</v>
      </c>
      <c r="H44" s="4" t="s">
        <v>37</v>
      </c>
      <c r="I44" s="4">
        <v>4251</v>
      </c>
      <c r="J44" s="4" t="s">
        <v>21</v>
      </c>
      <c r="K44" s="4" t="s">
        <v>22</v>
      </c>
      <c r="L44" s="6">
        <f>VLOOKUP(B44:B913,[1]Sheet1!$B$3:$F$348,5,0)</f>
        <v>6</v>
      </c>
      <c r="M44" s="6">
        <f t="shared" si="2"/>
        <v>0.000719362831858407</v>
      </c>
      <c r="N44" s="6">
        <f t="shared" si="3"/>
        <v>3.45555288</v>
      </c>
      <c r="O44" s="4" t="s">
        <v>23</v>
      </c>
    </row>
    <row r="45" s="1" customFormat="1" ht="24" spans="1:15">
      <c r="A45" s="3" t="s">
        <v>199</v>
      </c>
      <c r="B45" s="4" t="s">
        <v>98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99</v>
      </c>
      <c r="H45" s="4" t="s">
        <v>37</v>
      </c>
      <c r="I45" s="4">
        <v>4251</v>
      </c>
      <c r="J45" s="4" t="s">
        <v>21</v>
      </c>
      <c r="K45" s="4" t="s">
        <v>22</v>
      </c>
      <c r="L45" s="6">
        <f>VLOOKUP(B45:B914,[1]Sheet1!$B$3:$F$348,5,0)</f>
        <v>8.5</v>
      </c>
      <c r="M45" s="6">
        <f t="shared" si="2"/>
        <v>0.00101909734513274</v>
      </c>
      <c r="N45" s="6">
        <f t="shared" si="3"/>
        <v>4.89536658</v>
      </c>
      <c r="O45" s="4" t="s">
        <v>23</v>
      </c>
    </row>
    <row r="46" s="1" customFormat="1" ht="24" spans="1:15">
      <c r="A46" s="3" t="s">
        <v>199</v>
      </c>
      <c r="B46" s="4" t="s">
        <v>100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101</v>
      </c>
      <c r="H46" s="4" t="s">
        <v>20</v>
      </c>
      <c r="I46" s="4">
        <v>4251</v>
      </c>
      <c r="J46" s="4" t="s">
        <v>21</v>
      </c>
      <c r="K46" s="4" t="s">
        <v>22</v>
      </c>
      <c r="L46" s="6">
        <f>VLOOKUP(B46:B915,[1]Sheet1!$B$3:$F$348,5,0)</f>
        <v>8.6</v>
      </c>
      <c r="M46" s="6">
        <f t="shared" si="2"/>
        <v>0.00103108672566372</v>
      </c>
      <c r="N46" s="6">
        <f t="shared" si="3"/>
        <v>4.952959128</v>
      </c>
      <c r="O46" s="4" t="s">
        <v>23</v>
      </c>
    </row>
    <row r="47" s="1" customFormat="1" ht="24" spans="1:15">
      <c r="A47" s="3" t="s">
        <v>199</v>
      </c>
      <c r="B47" s="4" t="s">
        <v>102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103</v>
      </c>
      <c r="H47" s="4" t="s">
        <v>20</v>
      </c>
      <c r="I47" s="4">
        <v>4251</v>
      </c>
      <c r="J47" s="4" t="s">
        <v>21</v>
      </c>
      <c r="K47" s="4" t="s">
        <v>22</v>
      </c>
      <c r="L47" s="6">
        <f>VLOOKUP(B47:B916,[1]Sheet1!$B$3:$F$348,5,0)</f>
        <v>5.5</v>
      </c>
      <c r="M47" s="6">
        <f t="shared" si="2"/>
        <v>0.00065941592920354</v>
      </c>
      <c r="N47" s="6">
        <f t="shared" si="3"/>
        <v>3.16759014</v>
      </c>
      <c r="O47" s="4" t="s">
        <v>23</v>
      </c>
    </row>
    <row r="48" s="1" customFormat="1" ht="24" spans="1:15">
      <c r="A48" s="3" t="s">
        <v>199</v>
      </c>
      <c r="B48" s="4" t="s">
        <v>104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105</v>
      </c>
      <c r="H48" s="4" t="s">
        <v>106</v>
      </c>
      <c r="I48" s="4">
        <v>4251</v>
      </c>
      <c r="J48" s="4" t="s">
        <v>21</v>
      </c>
      <c r="K48" s="4" t="s">
        <v>22</v>
      </c>
      <c r="L48" s="6">
        <f>VLOOKUP(B48:B917,[1]Sheet1!$B$3:$F$348,5,0)</f>
        <v>0.7</v>
      </c>
      <c r="M48" s="6">
        <f t="shared" si="2"/>
        <v>8.39256637168142e-5</v>
      </c>
      <c r="N48" s="6">
        <f t="shared" si="3"/>
        <v>0.403147836</v>
      </c>
      <c r="O48" s="4" t="s">
        <v>23</v>
      </c>
    </row>
    <row r="49" s="1" customFormat="1" ht="24" spans="1:15">
      <c r="A49" s="3" t="s">
        <v>199</v>
      </c>
      <c r="B49" s="4" t="s">
        <v>107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108</v>
      </c>
      <c r="H49" s="4" t="s">
        <v>37</v>
      </c>
      <c r="I49" s="4">
        <v>4251</v>
      </c>
      <c r="J49" s="4" t="s">
        <v>21</v>
      </c>
      <c r="K49" s="4" t="s">
        <v>22</v>
      </c>
      <c r="L49" s="6">
        <f>VLOOKUP(B49:B918,[1]Sheet1!$B$3:$F$348,5,0)</f>
        <v>7.5</v>
      </c>
      <c r="M49" s="6">
        <f t="shared" si="2"/>
        <v>0.000899203539823009</v>
      </c>
      <c r="N49" s="6">
        <f t="shared" si="3"/>
        <v>4.3194411</v>
      </c>
      <c r="O49" s="4" t="s">
        <v>23</v>
      </c>
    </row>
    <row r="50" s="1" customFormat="1" ht="24" spans="1:15">
      <c r="A50" s="3" t="s">
        <v>199</v>
      </c>
      <c r="B50" s="4" t="s">
        <v>38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39</v>
      </c>
      <c r="H50" s="4" t="s">
        <v>37</v>
      </c>
      <c r="I50" s="4">
        <v>4251</v>
      </c>
      <c r="J50" s="4" t="s">
        <v>21</v>
      </c>
      <c r="K50" s="4" t="s">
        <v>22</v>
      </c>
      <c r="L50" s="6">
        <f>VLOOKUP(B50:B919,[1]Sheet1!$B$3:$F$348,5,0)</f>
        <v>7.5</v>
      </c>
      <c r="M50" s="6">
        <f t="shared" si="2"/>
        <v>0.000899203539823009</v>
      </c>
      <c r="N50" s="6">
        <f t="shared" si="3"/>
        <v>4.3194411</v>
      </c>
      <c r="O50" s="4" t="s">
        <v>23</v>
      </c>
    </row>
    <row r="51" s="1" customFormat="1" ht="24" spans="1:15">
      <c r="A51" s="3" t="s">
        <v>199</v>
      </c>
      <c r="B51" s="4" t="s">
        <v>109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110</v>
      </c>
      <c r="H51" s="4" t="s">
        <v>37</v>
      </c>
      <c r="I51" s="4">
        <v>4251</v>
      </c>
      <c r="J51" s="4" t="s">
        <v>21</v>
      </c>
      <c r="K51" s="4" t="s">
        <v>22</v>
      </c>
      <c r="L51" s="6">
        <f>VLOOKUP(B51:B920,[1]Sheet1!$B$3:$F$348,5,0)</f>
        <v>17</v>
      </c>
      <c r="M51" s="6">
        <f t="shared" si="2"/>
        <v>0.00203819469026549</v>
      </c>
      <c r="N51" s="6">
        <f t="shared" si="3"/>
        <v>9.79073316</v>
      </c>
      <c r="O51" s="4" t="s">
        <v>23</v>
      </c>
    </row>
    <row r="52" s="1" customFormat="1" ht="24" spans="1:15">
      <c r="A52" s="3" t="s">
        <v>199</v>
      </c>
      <c r="B52" s="4" t="s">
        <v>111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112</v>
      </c>
      <c r="H52" s="4" t="s">
        <v>37</v>
      </c>
      <c r="I52" s="4">
        <v>4251</v>
      </c>
      <c r="J52" s="4" t="s">
        <v>21</v>
      </c>
      <c r="K52" s="4" t="s">
        <v>22</v>
      </c>
      <c r="L52" s="6">
        <f>VLOOKUP(B52:B921,[1]Sheet1!$B$3:$F$348,5,0)</f>
        <v>17</v>
      </c>
      <c r="M52" s="6">
        <f t="shared" si="2"/>
        <v>0.00203819469026549</v>
      </c>
      <c r="N52" s="6">
        <f t="shared" si="3"/>
        <v>9.79073316</v>
      </c>
      <c r="O52" s="4" t="s">
        <v>23</v>
      </c>
    </row>
    <row r="53" s="1" customFormat="1" ht="24" spans="1:15">
      <c r="A53" s="3" t="s">
        <v>199</v>
      </c>
      <c r="B53" s="4" t="s">
        <v>113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114</v>
      </c>
      <c r="H53" s="4" t="s">
        <v>37</v>
      </c>
      <c r="I53" s="4">
        <v>4251</v>
      </c>
      <c r="J53" s="4" t="s">
        <v>21</v>
      </c>
      <c r="K53" s="4" t="s">
        <v>22</v>
      </c>
      <c r="L53" s="6">
        <f>VLOOKUP(B53:B922,[1]Sheet1!$B$3:$F$348,5,0)</f>
        <v>26</v>
      </c>
      <c r="M53" s="6">
        <f t="shared" si="2"/>
        <v>0.0031172389380531</v>
      </c>
      <c r="N53" s="6">
        <f t="shared" si="3"/>
        <v>14.97406248</v>
      </c>
      <c r="O53" s="4" t="s">
        <v>23</v>
      </c>
    </row>
    <row r="54" s="1" customFormat="1" ht="24" spans="1:15">
      <c r="A54" s="3" t="s">
        <v>199</v>
      </c>
      <c r="B54" s="4" t="s">
        <v>115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116</v>
      </c>
      <c r="H54" s="4" t="s">
        <v>37</v>
      </c>
      <c r="I54" s="4">
        <v>4251</v>
      </c>
      <c r="J54" s="4" t="s">
        <v>21</v>
      </c>
      <c r="K54" s="4" t="s">
        <v>22</v>
      </c>
      <c r="L54" s="6">
        <f>VLOOKUP(B54:B923,[1]Sheet1!$B$3:$F$348,5,0)</f>
        <v>15</v>
      </c>
      <c r="M54" s="6">
        <f t="shared" si="2"/>
        <v>0.00179840707964602</v>
      </c>
      <c r="N54" s="6">
        <f t="shared" si="3"/>
        <v>8.6388822</v>
      </c>
      <c r="O54" s="4" t="s">
        <v>23</v>
      </c>
    </row>
    <row r="55" s="1" customFormat="1" ht="24" spans="1:15">
      <c r="A55" s="3" t="s">
        <v>199</v>
      </c>
      <c r="B55" s="4" t="s">
        <v>117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118</v>
      </c>
      <c r="H55" s="4" t="s">
        <v>37</v>
      </c>
      <c r="I55" s="4">
        <v>4251</v>
      </c>
      <c r="J55" s="4" t="s">
        <v>21</v>
      </c>
      <c r="K55" s="4" t="s">
        <v>22</v>
      </c>
      <c r="L55" s="6">
        <f>VLOOKUP(B55:B924,[1]Sheet1!$B$3:$F$348,5,0)</f>
        <v>35</v>
      </c>
      <c r="M55" s="6">
        <f t="shared" si="2"/>
        <v>0.00419628318584071</v>
      </c>
      <c r="N55" s="6">
        <f t="shared" si="3"/>
        <v>20.1573918</v>
      </c>
      <c r="O55" s="4" t="s">
        <v>23</v>
      </c>
    </row>
    <row r="56" s="1" customFormat="1" ht="24" spans="1:15">
      <c r="A56" s="3" t="s">
        <v>199</v>
      </c>
      <c r="B56" s="4" t="s">
        <v>119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120</v>
      </c>
      <c r="H56" s="4" t="s">
        <v>20</v>
      </c>
      <c r="I56" s="4">
        <v>4251</v>
      </c>
      <c r="J56" s="4" t="s">
        <v>21</v>
      </c>
      <c r="K56" s="4" t="s">
        <v>22</v>
      </c>
      <c r="L56" s="6">
        <f>VLOOKUP(B56:B925,[1]Sheet1!$B$3:$F$348,5,0)</f>
        <v>3</v>
      </c>
      <c r="M56" s="6">
        <f t="shared" si="2"/>
        <v>0.000359681415929204</v>
      </c>
      <c r="N56" s="6">
        <f t="shared" si="3"/>
        <v>1.72777644</v>
      </c>
      <c r="O56" s="4" t="s">
        <v>23</v>
      </c>
    </row>
    <row r="57" s="1" customFormat="1" ht="24" spans="1:15">
      <c r="A57" s="3" t="s">
        <v>199</v>
      </c>
      <c r="B57" s="4" t="s">
        <v>121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122</v>
      </c>
      <c r="H57" s="4" t="s">
        <v>20</v>
      </c>
      <c r="I57" s="4">
        <v>4251</v>
      </c>
      <c r="J57" s="4" t="s">
        <v>21</v>
      </c>
      <c r="K57" s="4" t="s">
        <v>22</v>
      </c>
      <c r="L57" s="6">
        <f>VLOOKUP(B57:B926,[1]Sheet1!$B$3:$F$348,5,0)</f>
        <v>2.3</v>
      </c>
      <c r="M57" s="6">
        <f t="shared" si="2"/>
        <v>0.000275755752212389</v>
      </c>
      <c r="N57" s="6">
        <f t="shared" si="3"/>
        <v>1.324628604</v>
      </c>
      <c r="O57" s="4" t="s">
        <v>23</v>
      </c>
    </row>
    <row r="58" s="1" customFormat="1" ht="24" spans="1:15">
      <c r="A58" s="3" t="s">
        <v>199</v>
      </c>
      <c r="B58" s="4" t="s">
        <v>123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124</v>
      </c>
      <c r="H58" s="4" t="s">
        <v>20</v>
      </c>
      <c r="I58" s="4">
        <v>4251</v>
      </c>
      <c r="J58" s="4" t="s">
        <v>21</v>
      </c>
      <c r="K58" s="4" t="s">
        <v>22</v>
      </c>
      <c r="L58" s="6">
        <f>VLOOKUP(B58:B927,[1]Sheet1!$B$3:$F$348,5,0)</f>
        <v>6.5</v>
      </c>
      <c r="M58" s="6">
        <f t="shared" si="2"/>
        <v>0.000779309734513274</v>
      </c>
      <c r="N58" s="6">
        <f t="shared" si="3"/>
        <v>3.74351562</v>
      </c>
      <c r="O58" s="4" t="s">
        <v>23</v>
      </c>
    </row>
    <row r="59" s="1" customFormat="1" ht="24" spans="1:15">
      <c r="A59" s="3" t="s">
        <v>199</v>
      </c>
      <c r="B59" s="4" t="s">
        <v>125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126</v>
      </c>
      <c r="H59" s="4" t="s">
        <v>20</v>
      </c>
      <c r="I59" s="4">
        <v>4251</v>
      </c>
      <c r="J59" s="4" t="s">
        <v>21</v>
      </c>
      <c r="K59" s="4" t="s">
        <v>22</v>
      </c>
      <c r="L59" s="6">
        <f>VLOOKUP(B59:B928,[1]Sheet1!$B$3:$F$348,5,0)</f>
        <v>7.5</v>
      </c>
      <c r="M59" s="6">
        <f t="shared" si="2"/>
        <v>0.000899203539823009</v>
      </c>
      <c r="N59" s="6">
        <f t="shared" si="3"/>
        <v>4.3194411</v>
      </c>
      <c r="O59" s="4" t="s">
        <v>23</v>
      </c>
    </row>
    <row r="60" s="1" customFormat="1" ht="24" spans="1:15">
      <c r="A60" s="3" t="s">
        <v>199</v>
      </c>
      <c r="B60" s="4" t="s">
        <v>127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128</v>
      </c>
      <c r="H60" s="4" t="s">
        <v>20</v>
      </c>
      <c r="I60" s="4">
        <v>4251</v>
      </c>
      <c r="J60" s="4" t="s">
        <v>21</v>
      </c>
      <c r="K60" s="4" t="s">
        <v>22</v>
      </c>
      <c r="L60" s="6">
        <f>VLOOKUP(B60:B929,[1]Sheet1!$B$3:$F$348,5,0)</f>
        <v>6</v>
      </c>
      <c r="M60" s="6">
        <f t="shared" si="2"/>
        <v>0.000719362831858407</v>
      </c>
      <c r="N60" s="6">
        <f t="shared" si="3"/>
        <v>3.45555288</v>
      </c>
      <c r="O60" s="4" t="s">
        <v>23</v>
      </c>
    </row>
    <row r="61" s="1" customFormat="1" ht="24" spans="1:15">
      <c r="A61" s="3" t="s">
        <v>199</v>
      </c>
      <c r="B61" s="4" t="s">
        <v>129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130</v>
      </c>
      <c r="H61" s="4" t="s">
        <v>20</v>
      </c>
      <c r="I61" s="4">
        <v>4251</v>
      </c>
      <c r="J61" s="4" t="s">
        <v>21</v>
      </c>
      <c r="K61" s="4" t="s">
        <v>22</v>
      </c>
      <c r="L61" s="6">
        <f>VLOOKUP(B61:B930,[1]Sheet1!$B$3:$F$348,5,0)</f>
        <v>4</v>
      </c>
      <c r="M61" s="6">
        <f t="shared" si="2"/>
        <v>0.000479575221238938</v>
      </c>
      <c r="N61" s="6">
        <f t="shared" si="3"/>
        <v>2.30370192</v>
      </c>
      <c r="O61" s="4" t="s">
        <v>23</v>
      </c>
    </row>
    <row r="62" s="1" customFormat="1" ht="24" spans="1:15">
      <c r="A62" s="3" t="s">
        <v>199</v>
      </c>
      <c r="B62" s="4" t="s">
        <v>131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132</v>
      </c>
      <c r="H62" s="4" t="s">
        <v>20</v>
      </c>
      <c r="I62" s="4">
        <v>4251</v>
      </c>
      <c r="J62" s="4" t="s">
        <v>21</v>
      </c>
      <c r="K62" s="4" t="s">
        <v>22</v>
      </c>
      <c r="L62" s="6">
        <f>VLOOKUP(B62:B931,[1]Sheet1!$B$3:$F$348,5,0)</f>
        <v>6</v>
      </c>
      <c r="M62" s="6">
        <f t="shared" si="2"/>
        <v>0.000719362831858407</v>
      </c>
      <c r="N62" s="6">
        <f t="shared" si="3"/>
        <v>3.45555288</v>
      </c>
      <c r="O62" s="4" t="s">
        <v>23</v>
      </c>
    </row>
    <row r="63" s="1" customFormat="1" ht="24" spans="1:15">
      <c r="A63" s="3" t="s">
        <v>199</v>
      </c>
      <c r="B63" s="4" t="s">
        <v>133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134</v>
      </c>
      <c r="H63" s="4" t="s">
        <v>20</v>
      </c>
      <c r="I63" s="4">
        <v>4251</v>
      </c>
      <c r="J63" s="4" t="s">
        <v>21</v>
      </c>
      <c r="K63" s="4" t="s">
        <v>22</v>
      </c>
      <c r="L63" s="6">
        <f>VLOOKUP(B63:B932,[1]Sheet1!$B$3:$F$348,5,0)</f>
        <v>7.5</v>
      </c>
      <c r="M63" s="6">
        <f t="shared" si="2"/>
        <v>0.000899203539823009</v>
      </c>
      <c r="N63" s="6">
        <f t="shared" si="3"/>
        <v>4.3194411</v>
      </c>
      <c r="O63" s="4" t="s">
        <v>23</v>
      </c>
    </row>
    <row r="64" s="1" customFormat="1" ht="24" spans="1:15">
      <c r="A64" s="3" t="s">
        <v>199</v>
      </c>
      <c r="B64" s="4" t="s">
        <v>135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136</v>
      </c>
      <c r="H64" s="4" t="s">
        <v>20</v>
      </c>
      <c r="I64" s="4">
        <v>4251</v>
      </c>
      <c r="J64" s="4" t="s">
        <v>21</v>
      </c>
      <c r="K64" s="4" t="s">
        <v>22</v>
      </c>
      <c r="L64" s="6">
        <f>VLOOKUP(B64:B933,[1]Sheet1!$B$3:$F$348,5,0)</f>
        <v>7.6</v>
      </c>
      <c r="M64" s="6">
        <f t="shared" si="2"/>
        <v>0.000911192920353982</v>
      </c>
      <c r="N64" s="6">
        <f t="shared" si="3"/>
        <v>4.377033648</v>
      </c>
      <c r="O64" s="4" t="s">
        <v>23</v>
      </c>
    </row>
    <row r="65" s="1" customFormat="1" ht="24" spans="1:15">
      <c r="A65" s="3" t="s">
        <v>199</v>
      </c>
      <c r="B65" s="4" t="s">
        <v>137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138</v>
      </c>
      <c r="H65" s="4" t="s">
        <v>20</v>
      </c>
      <c r="I65" s="4">
        <v>4251</v>
      </c>
      <c r="J65" s="4" t="s">
        <v>21</v>
      </c>
      <c r="K65" s="4" t="s">
        <v>22</v>
      </c>
      <c r="L65" s="6">
        <f>VLOOKUP(B65:B934,[1]Sheet1!$B$3:$F$348,5,0)</f>
        <v>5.5</v>
      </c>
      <c r="M65" s="6">
        <f t="shared" si="2"/>
        <v>0.00065941592920354</v>
      </c>
      <c r="N65" s="6">
        <f t="shared" si="3"/>
        <v>3.16759014</v>
      </c>
      <c r="O65" s="4" t="s">
        <v>23</v>
      </c>
    </row>
    <row r="66" s="1" customFormat="1" ht="24" spans="1:15">
      <c r="A66" s="3" t="s">
        <v>199</v>
      </c>
      <c r="B66" s="4" t="s">
        <v>139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140</v>
      </c>
      <c r="H66" s="4" t="s">
        <v>20</v>
      </c>
      <c r="I66" s="4">
        <v>4251</v>
      </c>
      <c r="J66" s="4" t="s">
        <v>21</v>
      </c>
      <c r="K66" s="4" t="s">
        <v>22</v>
      </c>
      <c r="L66" s="6">
        <f>VLOOKUP(B66:B935,[1]Sheet1!$B$3:$F$348,5,0)</f>
        <v>3.3</v>
      </c>
      <c r="M66" s="6">
        <f t="shared" si="2"/>
        <v>0.000395649557522124</v>
      </c>
      <c r="N66" s="6">
        <f t="shared" si="3"/>
        <v>1.900554084</v>
      </c>
      <c r="O66" s="4" t="s">
        <v>23</v>
      </c>
    </row>
    <row r="67" s="1" customFormat="1" ht="24" spans="1:15">
      <c r="A67" s="3" t="s">
        <v>199</v>
      </c>
      <c r="B67" s="4" t="s">
        <v>141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142</v>
      </c>
      <c r="H67" s="4" t="s">
        <v>20</v>
      </c>
      <c r="I67" s="4">
        <v>4251</v>
      </c>
      <c r="J67" s="4" t="s">
        <v>21</v>
      </c>
      <c r="K67" s="4" t="s">
        <v>22</v>
      </c>
      <c r="L67" s="6">
        <f>VLOOKUP(B67:B936,[1]Sheet1!$B$3:$F$348,5,0)</f>
        <v>5.2</v>
      </c>
      <c r="M67" s="6">
        <f t="shared" ref="M67:M89" si="4">L67*1.3548/1.13/10000</f>
        <v>0.00062344778761062</v>
      </c>
      <c r="N67" s="6">
        <f t="shared" ref="N67:N88" si="5">M67*I67*1.13</f>
        <v>2.994812496</v>
      </c>
      <c r="O67" s="4" t="s">
        <v>23</v>
      </c>
    </row>
    <row r="68" s="1" customFormat="1" ht="24" spans="1:15">
      <c r="A68" s="3" t="s">
        <v>199</v>
      </c>
      <c r="B68" s="4" t="s">
        <v>143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144</v>
      </c>
      <c r="H68" s="4" t="s">
        <v>34</v>
      </c>
      <c r="I68" s="4">
        <v>4251</v>
      </c>
      <c r="J68" s="4" t="s">
        <v>21</v>
      </c>
      <c r="K68" s="4" t="s">
        <v>22</v>
      </c>
      <c r="L68" s="6">
        <f>VLOOKUP(B68:B937,[1]Sheet1!$B$3:$F$348,5,0)</f>
        <v>16.5</v>
      </c>
      <c r="M68" s="6">
        <f t="shared" si="4"/>
        <v>0.00197824778761062</v>
      </c>
      <c r="N68" s="6">
        <f t="shared" si="5"/>
        <v>9.50277042</v>
      </c>
      <c r="O68" s="4" t="s">
        <v>23</v>
      </c>
    </row>
    <row r="69" s="1" customFormat="1" ht="24" spans="1:15">
      <c r="A69" s="3" t="s">
        <v>199</v>
      </c>
      <c r="B69" s="4" t="s">
        <v>145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146</v>
      </c>
      <c r="H69" s="4" t="s">
        <v>37</v>
      </c>
      <c r="I69" s="4">
        <v>4251</v>
      </c>
      <c r="J69" s="4" t="s">
        <v>21</v>
      </c>
      <c r="K69" s="4" t="s">
        <v>22</v>
      </c>
      <c r="L69" s="6">
        <f>VLOOKUP(B69:B938,[1]Sheet1!$B$3:$F$348,5,0)</f>
        <v>6.8</v>
      </c>
      <c r="M69" s="6">
        <f t="shared" si="4"/>
        <v>0.000815277876106195</v>
      </c>
      <c r="N69" s="6">
        <f t="shared" si="5"/>
        <v>3.916293264</v>
      </c>
      <c r="O69" s="4" t="s">
        <v>23</v>
      </c>
    </row>
    <row r="70" s="1" customFormat="1" ht="24" spans="1:15">
      <c r="A70" s="3" t="s">
        <v>199</v>
      </c>
      <c r="B70" s="4" t="s">
        <v>147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148</v>
      </c>
      <c r="H70" s="4" t="s">
        <v>37</v>
      </c>
      <c r="I70" s="4">
        <v>4251</v>
      </c>
      <c r="J70" s="4" t="s">
        <v>21</v>
      </c>
      <c r="K70" s="4" t="s">
        <v>22</v>
      </c>
      <c r="L70" s="6">
        <f>VLOOKUP(B70:B939,[1]Sheet1!$B$3:$F$348,5,0)</f>
        <v>14</v>
      </c>
      <c r="M70" s="6">
        <f t="shared" si="4"/>
        <v>0.00167851327433628</v>
      </c>
      <c r="N70" s="6">
        <f t="shared" si="5"/>
        <v>8.06295672</v>
      </c>
      <c r="O70" s="4" t="s">
        <v>23</v>
      </c>
    </row>
    <row r="71" s="1" customFormat="1" ht="24" spans="1:15">
      <c r="A71" s="3" t="s">
        <v>199</v>
      </c>
      <c r="B71" s="4" t="s">
        <v>149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150</v>
      </c>
      <c r="H71" s="4" t="s">
        <v>37</v>
      </c>
      <c r="I71" s="4">
        <v>4251</v>
      </c>
      <c r="J71" s="4" t="s">
        <v>21</v>
      </c>
      <c r="K71" s="4" t="s">
        <v>22</v>
      </c>
      <c r="L71" s="6">
        <f>VLOOKUP(B71:B940,[1]Sheet1!$B$3:$F$348,5,0)</f>
        <v>42</v>
      </c>
      <c r="M71" s="6">
        <f t="shared" si="4"/>
        <v>0.00503553982300885</v>
      </c>
      <c r="N71" s="6">
        <f t="shared" si="5"/>
        <v>24.18887016</v>
      </c>
      <c r="O71" s="4" t="s">
        <v>23</v>
      </c>
    </row>
    <row r="72" s="1" customFormat="1" ht="24" spans="1:15">
      <c r="A72" s="3" t="s">
        <v>199</v>
      </c>
      <c r="B72" s="4" t="s">
        <v>151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152</v>
      </c>
      <c r="H72" s="4" t="s">
        <v>37</v>
      </c>
      <c r="I72" s="4">
        <v>4251</v>
      </c>
      <c r="J72" s="4" t="s">
        <v>21</v>
      </c>
      <c r="K72" s="4" t="s">
        <v>22</v>
      </c>
      <c r="L72" s="6">
        <f>VLOOKUP(B72:B941,[1]Sheet1!$B$3:$F$348,5,0)</f>
        <v>13.5</v>
      </c>
      <c r="M72" s="6">
        <f t="shared" si="4"/>
        <v>0.00161856637168142</v>
      </c>
      <c r="N72" s="6">
        <f t="shared" si="5"/>
        <v>7.77499398</v>
      </c>
      <c r="O72" s="4" t="s">
        <v>23</v>
      </c>
    </row>
    <row r="73" s="1" customFormat="1" ht="24" spans="1:15">
      <c r="A73" s="3" t="s">
        <v>199</v>
      </c>
      <c r="B73" s="4" t="s">
        <v>153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154</v>
      </c>
      <c r="H73" s="4" t="s">
        <v>37</v>
      </c>
      <c r="I73" s="4">
        <v>4251</v>
      </c>
      <c r="J73" s="4" t="s">
        <v>21</v>
      </c>
      <c r="K73" s="4" t="s">
        <v>22</v>
      </c>
      <c r="L73" s="6">
        <f>VLOOKUP(B73:B942,[1]Sheet1!$B$3:$F$348,5,0)</f>
        <v>19</v>
      </c>
      <c r="M73" s="6">
        <f t="shared" si="4"/>
        <v>0.00227798230088496</v>
      </c>
      <c r="N73" s="6">
        <f t="shared" si="5"/>
        <v>10.94258412</v>
      </c>
      <c r="O73" s="4" t="s">
        <v>23</v>
      </c>
    </row>
    <row r="74" s="1" customFormat="1" ht="24" spans="1:15">
      <c r="A74" s="3" t="s">
        <v>199</v>
      </c>
      <c r="B74" s="4" t="s">
        <v>155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156</v>
      </c>
      <c r="H74" s="4" t="s">
        <v>20</v>
      </c>
      <c r="I74" s="4">
        <v>4251</v>
      </c>
      <c r="J74" s="4" t="s">
        <v>21</v>
      </c>
      <c r="K74" s="4" t="s">
        <v>22</v>
      </c>
      <c r="L74" s="6">
        <f>VLOOKUP(B74:B943,[1]Sheet1!$B$3:$F$348,5,0)</f>
        <v>4.4</v>
      </c>
      <c r="M74" s="6">
        <f t="shared" si="4"/>
        <v>0.000527532743362832</v>
      </c>
      <c r="N74" s="6">
        <f t="shared" si="5"/>
        <v>2.534072112</v>
      </c>
      <c r="O74" s="4" t="s">
        <v>23</v>
      </c>
    </row>
    <row r="75" s="1" customFormat="1" ht="24" spans="1:15">
      <c r="A75" s="3" t="s">
        <v>199</v>
      </c>
      <c r="B75" s="4" t="s">
        <v>157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158</v>
      </c>
      <c r="H75" s="4" t="s">
        <v>37</v>
      </c>
      <c r="I75" s="4">
        <v>4251</v>
      </c>
      <c r="J75" s="4" t="s">
        <v>21</v>
      </c>
      <c r="K75" s="4" t="s">
        <v>22</v>
      </c>
      <c r="L75" s="6">
        <f>VLOOKUP(B75:B944,[1]Sheet1!$B$3:$F$348,5,0)</f>
        <v>32</v>
      </c>
      <c r="M75" s="6">
        <f t="shared" si="4"/>
        <v>0.0038366017699115</v>
      </c>
      <c r="N75" s="6">
        <f t="shared" si="5"/>
        <v>18.42961536</v>
      </c>
      <c r="O75" s="4" t="s">
        <v>23</v>
      </c>
    </row>
    <row r="76" s="1" customFormat="1" ht="24" spans="1:15">
      <c r="A76" s="3" t="s">
        <v>199</v>
      </c>
      <c r="B76" s="4" t="s">
        <v>159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160</v>
      </c>
      <c r="H76" s="4" t="s">
        <v>20</v>
      </c>
      <c r="I76" s="4">
        <v>4251</v>
      </c>
      <c r="J76" s="4" t="s">
        <v>21</v>
      </c>
      <c r="K76" s="4" t="s">
        <v>22</v>
      </c>
      <c r="L76" s="6">
        <f>VLOOKUP(B76:B945,[1]Sheet1!$B$3:$F$348,5,0)</f>
        <v>1.8</v>
      </c>
      <c r="M76" s="6">
        <f t="shared" si="4"/>
        <v>0.000215808849557522</v>
      </c>
      <c r="N76" s="6">
        <f t="shared" si="5"/>
        <v>1.036665864</v>
      </c>
      <c r="O76" s="4" t="s">
        <v>23</v>
      </c>
    </row>
    <row r="77" s="1" customFormat="1" ht="24" spans="1:15">
      <c r="A77" s="3" t="s">
        <v>199</v>
      </c>
      <c r="B77" s="4" t="s">
        <v>161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162</v>
      </c>
      <c r="H77" s="4" t="s">
        <v>20</v>
      </c>
      <c r="I77" s="4">
        <v>4251</v>
      </c>
      <c r="J77" s="4" t="s">
        <v>21</v>
      </c>
      <c r="K77" s="4" t="s">
        <v>22</v>
      </c>
      <c r="L77" s="6">
        <f>VLOOKUP(B77:B946,[1]Sheet1!$B$3:$F$348,5,0)</f>
        <v>2.8</v>
      </c>
      <c r="M77" s="6">
        <f t="shared" si="4"/>
        <v>0.000335702654867257</v>
      </c>
      <c r="N77" s="6">
        <f t="shared" si="5"/>
        <v>1.612591344</v>
      </c>
      <c r="O77" s="4" t="s">
        <v>23</v>
      </c>
    </row>
    <row r="78" s="1" customFormat="1" ht="24" spans="1:15">
      <c r="A78" s="3" t="s">
        <v>199</v>
      </c>
      <c r="B78" s="4" t="s">
        <v>163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164</v>
      </c>
      <c r="H78" s="4" t="s">
        <v>37</v>
      </c>
      <c r="I78" s="4">
        <v>4251</v>
      </c>
      <c r="J78" s="4" t="s">
        <v>21</v>
      </c>
      <c r="K78" s="4" t="s">
        <v>22</v>
      </c>
      <c r="L78" s="6">
        <f>VLOOKUP(B78:B947,[1]Sheet1!$B$3:$F$348,5,0)</f>
        <v>22</v>
      </c>
      <c r="M78" s="6">
        <f t="shared" si="4"/>
        <v>0.00263766371681416</v>
      </c>
      <c r="N78" s="6">
        <f t="shared" si="5"/>
        <v>12.67036056</v>
      </c>
      <c r="O78" s="4" t="s">
        <v>23</v>
      </c>
    </row>
    <row r="79" s="1" customFormat="1" ht="24" spans="1:15">
      <c r="A79" s="3" t="s">
        <v>199</v>
      </c>
      <c r="B79" s="4" t="s">
        <v>165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166</v>
      </c>
      <c r="H79" s="4" t="s">
        <v>37</v>
      </c>
      <c r="I79" s="4">
        <v>4251</v>
      </c>
      <c r="J79" s="4" t="s">
        <v>21</v>
      </c>
      <c r="K79" s="4" t="s">
        <v>22</v>
      </c>
      <c r="L79" s="6">
        <f>VLOOKUP(B79:B948,[1]Sheet1!$B$3:$F$348,5,0)</f>
        <v>20</v>
      </c>
      <c r="M79" s="6">
        <f t="shared" si="4"/>
        <v>0.00239787610619469</v>
      </c>
      <c r="N79" s="6">
        <f t="shared" si="5"/>
        <v>11.5185096</v>
      </c>
      <c r="O79" s="4" t="s">
        <v>23</v>
      </c>
    </row>
    <row r="80" s="1" customFormat="1" ht="24" spans="1:15">
      <c r="A80" s="3" t="s">
        <v>199</v>
      </c>
      <c r="B80" s="4" t="s">
        <v>167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168</v>
      </c>
      <c r="H80" s="4" t="s">
        <v>37</v>
      </c>
      <c r="I80" s="4">
        <v>4251</v>
      </c>
      <c r="J80" s="4" t="s">
        <v>21</v>
      </c>
      <c r="K80" s="4" t="s">
        <v>22</v>
      </c>
      <c r="L80" s="6">
        <f>VLOOKUP(B80:B949,[1]Sheet1!$B$3:$F$348,5,0)</f>
        <v>23</v>
      </c>
      <c r="M80" s="6">
        <f t="shared" si="4"/>
        <v>0.00275755752212389</v>
      </c>
      <c r="N80" s="6">
        <f t="shared" si="5"/>
        <v>13.24628604</v>
      </c>
      <c r="O80" s="4" t="s">
        <v>23</v>
      </c>
    </row>
    <row r="81" s="1" customFormat="1" ht="24" spans="1:15">
      <c r="A81" s="3" t="s">
        <v>199</v>
      </c>
      <c r="B81" s="4" t="s">
        <v>169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170</v>
      </c>
      <c r="H81" s="4" t="s">
        <v>37</v>
      </c>
      <c r="I81" s="4">
        <v>4251</v>
      </c>
      <c r="J81" s="4" t="s">
        <v>21</v>
      </c>
      <c r="K81" s="4" t="s">
        <v>22</v>
      </c>
      <c r="L81" s="6">
        <f>VLOOKUP(B81:B950,[1]Sheet1!$B$3:$F$348,5,0)</f>
        <v>20</v>
      </c>
      <c r="M81" s="6">
        <f t="shared" si="4"/>
        <v>0.00239787610619469</v>
      </c>
      <c r="N81" s="6">
        <f t="shared" si="5"/>
        <v>11.5185096</v>
      </c>
      <c r="O81" s="4" t="s">
        <v>23</v>
      </c>
    </row>
    <row r="82" s="1" customFormat="1" ht="24" spans="1:15">
      <c r="A82" s="3" t="s">
        <v>199</v>
      </c>
      <c r="B82" s="4" t="s">
        <v>171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172</v>
      </c>
      <c r="H82" s="4" t="s">
        <v>37</v>
      </c>
      <c r="I82" s="4">
        <v>4251</v>
      </c>
      <c r="J82" s="4" t="s">
        <v>21</v>
      </c>
      <c r="K82" s="4" t="s">
        <v>22</v>
      </c>
      <c r="L82" s="6">
        <f>VLOOKUP(B82:B951,[1]Sheet1!$B$3:$F$348,5,0)</f>
        <v>23</v>
      </c>
      <c r="M82" s="6">
        <f t="shared" si="4"/>
        <v>0.00275755752212389</v>
      </c>
      <c r="N82" s="6">
        <f t="shared" si="5"/>
        <v>13.24628604</v>
      </c>
      <c r="O82" s="4" t="s">
        <v>23</v>
      </c>
    </row>
    <row r="83" s="1" customFormat="1" ht="24" spans="1:15">
      <c r="A83" s="3" t="s">
        <v>199</v>
      </c>
      <c r="B83" s="4" t="s">
        <v>173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174</v>
      </c>
      <c r="H83" s="4" t="s">
        <v>37</v>
      </c>
      <c r="I83" s="4">
        <v>4251</v>
      </c>
      <c r="J83" s="4" t="s">
        <v>21</v>
      </c>
      <c r="K83" s="4" t="s">
        <v>22</v>
      </c>
      <c r="L83" s="6">
        <f>VLOOKUP(B83:B952,[1]Sheet1!$B$3:$F$348,5,0)</f>
        <v>31</v>
      </c>
      <c r="M83" s="6">
        <f t="shared" si="4"/>
        <v>0.00371670796460177</v>
      </c>
      <c r="N83" s="6">
        <f t="shared" si="5"/>
        <v>17.85368988</v>
      </c>
      <c r="O83" s="4" t="s">
        <v>23</v>
      </c>
    </row>
    <row r="84" s="1" customFormat="1" ht="24" spans="1:15">
      <c r="A84" s="3" t="s">
        <v>199</v>
      </c>
      <c r="B84" s="4" t="s">
        <v>175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176</v>
      </c>
      <c r="H84" s="4" t="s">
        <v>37</v>
      </c>
      <c r="I84" s="4">
        <v>4251</v>
      </c>
      <c r="J84" s="4" t="s">
        <v>21</v>
      </c>
      <c r="K84" s="4" t="s">
        <v>22</v>
      </c>
      <c r="L84" s="6">
        <f>VLOOKUP(B84:B953,[1]Sheet1!$B$3:$F$348,5,0)</f>
        <v>20</v>
      </c>
      <c r="M84" s="6">
        <f t="shared" si="4"/>
        <v>0.00239787610619469</v>
      </c>
      <c r="N84" s="6">
        <f t="shared" si="5"/>
        <v>11.5185096</v>
      </c>
      <c r="O84" s="4" t="s">
        <v>23</v>
      </c>
    </row>
    <row r="85" s="1" customFormat="1" ht="24" spans="1:15">
      <c r="A85" s="3" t="s">
        <v>199</v>
      </c>
      <c r="B85" s="4" t="s">
        <v>177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178</v>
      </c>
      <c r="H85" s="4" t="s">
        <v>20</v>
      </c>
      <c r="I85" s="4">
        <v>4251</v>
      </c>
      <c r="J85" s="4" t="s">
        <v>21</v>
      </c>
      <c r="K85" s="4" t="s">
        <v>22</v>
      </c>
      <c r="L85" s="6">
        <f>VLOOKUP(B85:B954,[1]Sheet1!$B$3:$F$348,5,0)</f>
        <v>12</v>
      </c>
      <c r="M85" s="6">
        <f t="shared" si="4"/>
        <v>0.00143872566371681</v>
      </c>
      <c r="N85" s="6">
        <f t="shared" si="5"/>
        <v>6.91110576</v>
      </c>
      <c r="O85" s="4" t="s">
        <v>23</v>
      </c>
    </row>
    <row r="86" s="1" customFormat="1" ht="24" spans="1:15">
      <c r="A86" s="3" t="s">
        <v>199</v>
      </c>
      <c r="B86" s="4" t="s">
        <v>179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180</v>
      </c>
      <c r="H86" s="4" t="s">
        <v>20</v>
      </c>
      <c r="I86" s="4">
        <v>4251</v>
      </c>
      <c r="J86" s="4" t="s">
        <v>21</v>
      </c>
      <c r="K86" s="4" t="s">
        <v>22</v>
      </c>
      <c r="L86" s="6">
        <f>VLOOKUP(B86:B955,[1]Sheet1!$B$3:$F$348,5,0)</f>
        <v>8.6</v>
      </c>
      <c r="M86" s="6">
        <f t="shared" si="4"/>
        <v>0.00103108672566372</v>
      </c>
      <c r="N86" s="6">
        <f t="shared" si="5"/>
        <v>4.952959128</v>
      </c>
      <c r="O86" s="4" t="s">
        <v>23</v>
      </c>
    </row>
    <row r="87" s="1" customFormat="1" ht="24" spans="1:15">
      <c r="A87" s="3" t="s">
        <v>199</v>
      </c>
      <c r="B87" s="4" t="s">
        <v>181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182</v>
      </c>
      <c r="H87" s="4" t="s">
        <v>20</v>
      </c>
      <c r="I87" s="4">
        <v>4251</v>
      </c>
      <c r="J87" s="4" t="s">
        <v>21</v>
      </c>
      <c r="K87" s="4" t="s">
        <v>22</v>
      </c>
      <c r="L87" s="6">
        <f>VLOOKUP(B87:B956,[1]Sheet1!$B$3:$F$348,5,0)</f>
        <v>3.1</v>
      </c>
      <c r="M87" s="6">
        <f t="shared" si="4"/>
        <v>0.000371670796460177</v>
      </c>
      <c r="N87" s="6">
        <f t="shared" si="5"/>
        <v>1.785368988</v>
      </c>
      <c r="O87" s="4" t="s">
        <v>23</v>
      </c>
    </row>
    <row r="88" s="1" customFormat="1" ht="24" spans="1:15">
      <c r="A88" s="3" t="s">
        <v>199</v>
      </c>
      <c r="B88" s="4" t="s">
        <v>183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184</v>
      </c>
      <c r="H88" s="4" t="s">
        <v>20</v>
      </c>
      <c r="I88" s="4">
        <v>4251</v>
      </c>
      <c r="J88" s="4" t="s">
        <v>21</v>
      </c>
      <c r="K88" s="4" t="s">
        <v>22</v>
      </c>
      <c r="L88" s="6">
        <f>VLOOKUP(B88:B957,[1]Sheet1!$B$3:$F$348,5,0)</f>
        <v>9.5</v>
      </c>
      <c r="M88" s="6">
        <f t="shared" si="4"/>
        <v>0.00113899115044248</v>
      </c>
      <c r="N88" s="6">
        <f t="shared" si="5"/>
        <v>5.47129206</v>
      </c>
      <c r="O88" s="4" t="s">
        <v>23</v>
      </c>
    </row>
    <row r="89" spans="9:14">
      <c r="I89" s="1">
        <f>SUM(I2:I88)</f>
        <v>369837</v>
      </c>
      <c r="M89" s="6">
        <f t="shared" si="4"/>
        <v>0</v>
      </c>
      <c r="N89" s="6">
        <f>SUM(N2:N88)</f>
        <v>648.376905384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C77" workbookViewId="0">
      <selection activeCell="N2" sqref="N2:N88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200</v>
      </c>
      <c r="B2" s="4" t="s">
        <v>78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79</v>
      </c>
      <c r="H2" s="4" t="s">
        <v>37</v>
      </c>
      <c r="I2" s="4">
        <v>4225</v>
      </c>
      <c r="J2" s="4" t="s">
        <v>21</v>
      </c>
      <c r="K2" s="4" t="s">
        <v>22</v>
      </c>
      <c r="L2" s="6">
        <f>VLOOKUP(B2:B958,[1]Sheet1!$B$3:$F$348,5,0)</f>
        <v>22</v>
      </c>
      <c r="M2" s="6">
        <f>L2*1.3557/1.13/10000</f>
        <v>0.00263941592920354</v>
      </c>
      <c r="N2" s="6">
        <f>M2*I2*1.13</f>
        <v>12.6012315</v>
      </c>
      <c r="O2" s="4" t="s">
        <v>23</v>
      </c>
    </row>
    <row r="3" s="1" customFormat="1" ht="24" spans="1:15">
      <c r="A3" s="3" t="s">
        <v>200</v>
      </c>
      <c r="B3" s="4" t="s">
        <v>80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81</v>
      </c>
      <c r="H3" s="4" t="s">
        <v>37</v>
      </c>
      <c r="I3" s="4">
        <v>4225</v>
      </c>
      <c r="J3" s="4" t="s">
        <v>21</v>
      </c>
      <c r="K3" s="4" t="s">
        <v>22</v>
      </c>
      <c r="L3" s="6">
        <f>VLOOKUP(B3:B959,[1]Sheet1!$B$3:$F$348,5,0)</f>
        <v>27</v>
      </c>
      <c r="M3" s="6">
        <f t="shared" ref="M3:M34" si="0">L3*1.3557/1.13/10000</f>
        <v>0.00323928318584071</v>
      </c>
      <c r="N3" s="6">
        <f t="shared" ref="N3:N34" si="1">M3*I3*1.13</f>
        <v>15.46514775</v>
      </c>
      <c r="O3" s="4" t="s">
        <v>23</v>
      </c>
    </row>
    <row r="4" s="1" customFormat="1" ht="24" spans="1:15">
      <c r="A4" s="3" t="s">
        <v>200</v>
      </c>
      <c r="B4" s="4" t="s">
        <v>82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83</v>
      </c>
      <c r="H4" s="4" t="s">
        <v>20</v>
      </c>
      <c r="I4" s="4">
        <v>4225</v>
      </c>
      <c r="J4" s="4" t="s">
        <v>21</v>
      </c>
      <c r="K4" s="4" t="s">
        <v>22</v>
      </c>
      <c r="L4" s="6">
        <f>VLOOKUP(B4:B960,[1]Sheet1!$B$3:$F$348,5,0)</f>
        <v>3.8</v>
      </c>
      <c r="M4" s="6">
        <f t="shared" si="0"/>
        <v>0.000455899115044248</v>
      </c>
      <c r="N4" s="6">
        <f t="shared" si="1"/>
        <v>2.17657635</v>
      </c>
      <c r="O4" s="4" t="s">
        <v>23</v>
      </c>
    </row>
    <row r="5" s="1" customFormat="1" ht="24" spans="1:15">
      <c r="A5" s="3" t="s">
        <v>200</v>
      </c>
      <c r="B5" s="4" t="s">
        <v>84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85</v>
      </c>
      <c r="H5" s="4" t="s">
        <v>20</v>
      </c>
      <c r="I5" s="4">
        <v>4225</v>
      </c>
      <c r="J5" s="4" t="s">
        <v>21</v>
      </c>
      <c r="K5" s="4" t="s">
        <v>22</v>
      </c>
      <c r="L5" s="6">
        <f>VLOOKUP(B5:B961,[1]Sheet1!$B$3:$F$348,5,0)</f>
        <v>11</v>
      </c>
      <c r="M5" s="6">
        <f t="shared" si="0"/>
        <v>0.00131970796460177</v>
      </c>
      <c r="N5" s="6">
        <f t="shared" si="1"/>
        <v>6.30061575</v>
      </c>
      <c r="O5" s="4" t="s">
        <v>23</v>
      </c>
    </row>
    <row r="6" s="1" customFormat="1" ht="24" spans="1:15">
      <c r="A6" s="3" t="s">
        <v>200</v>
      </c>
      <c r="B6" s="4" t="s">
        <v>86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87</v>
      </c>
      <c r="H6" s="4" t="s">
        <v>37</v>
      </c>
      <c r="I6" s="4">
        <v>4225</v>
      </c>
      <c r="J6" s="4" t="s">
        <v>21</v>
      </c>
      <c r="K6" s="4" t="s">
        <v>22</v>
      </c>
      <c r="L6" s="6">
        <f>VLOOKUP(B6:B962,[1]Sheet1!$B$3:$F$348,5,0)</f>
        <v>14</v>
      </c>
      <c r="M6" s="6">
        <f t="shared" si="0"/>
        <v>0.00167962831858407</v>
      </c>
      <c r="N6" s="6">
        <f t="shared" si="1"/>
        <v>8.0189655</v>
      </c>
      <c r="O6" s="4" t="s">
        <v>23</v>
      </c>
    </row>
    <row r="7" s="1" customFormat="1" ht="24" spans="1:15">
      <c r="A7" s="3" t="s">
        <v>200</v>
      </c>
      <c r="B7" s="4" t="s">
        <v>88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89</v>
      </c>
      <c r="H7" s="4" t="s">
        <v>37</v>
      </c>
      <c r="I7" s="4">
        <v>4225</v>
      </c>
      <c r="J7" s="4" t="s">
        <v>21</v>
      </c>
      <c r="K7" s="4" t="s">
        <v>22</v>
      </c>
      <c r="L7" s="6">
        <f>VLOOKUP(B7:B963,[1]Sheet1!$B$3:$F$348,5,0)</f>
        <v>8.2</v>
      </c>
      <c r="M7" s="6">
        <f t="shared" si="0"/>
        <v>0.000983782300884956</v>
      </c>
      <c r="N7" s="6">
        <f t="shared" si="1"/>
        <v>4.69682265</v>
      </c>
      <c r="O7" s="4" t="s">
        <v>23</v>
      </c>
    </row>
    <row r="8" s="1" customFormat="1" ht="24" spans="1:15">
      <c r="A8" s="3" t="s">
        <v>200</v>
      </c>
      <c r="B8" s="4" t="s">
        <v>90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91</v>
      </c>
      <c r="H8" s="4" t="s">
        <v>37</v>
      </c>
      <c r="I8" s="4">
        <v>4225</v>
      </c>
      <c r="J8" s="4" t="s">
        <v>21</v>
      </c>
      <c r="K8" s="4" t="s">
        <v>22</v>
      </c>
      <c r="L8" s="6">
        <f>VLOOKUP(B8:B964,[1]Sheet1!$B$3:$F$348,5,0)</f>
        <v>23</v>
      </c>
      <c r="M8" s="6">
        <f t="shared" si="0"/>
        <v>0.00275938938053097</v>
      </c>
      <c r="N8" s="6">
        <f t="shared" si="1"/>
        <v>13.17401475</v>
      </c>
      <c r="O8" s="4" t="s">
        <v>23</v>
      </c>
    </row>
    <row r="9" s="1" customFormat="1" ht="24" spans="1:15">
      <c r="A9" s="3" t="s">
        <v>200</v>
      </c>
      <c r="B9" s="4" t="s">
        <v>92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93</v>
      </c>
      <c r="H9" s="4" t="s">
        <v>37</v>
      </c>
      <c r="I9" s="4">
        <v>4225</v>
      </c>
      <c r="J9" s="4" t="s">
        <v>21</v>
      </c>
      <c r="K9" s="4" t="s">
        <v>22</v>
      </c>
      <c r="L9" s="6">
        <f>VLOOKUP(B9:B965,[1]Sheet1!$B$3:$F$348,5,0)</f>
        <v>7.5</v>
      </c>
      <c r="M9" s="6">
        <f t="shared" si="0"/>
        <v>0.000899800884955752</v>
      </c>
      <c r="N9" s="6">
        <f t="shared" si="1"/>
        <v>4.295874375</v>
      </c>
      <c r="O9" s="4" t="s">
        <v>23</v>
      </c>
    </row>
    <row r="10" s="1" customFormat="1" ht="24" spans="1:15">
      <c r="A10" s="3" t="s">
        <v>200</v>
      </c>
      <c r="B10" s="4" t="s">
        <v>94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95</v>
      </c>
      <c r="H10" s="4" t="s">
        <v>37</v>
      </c>
      <c r="I10" s="4">
        <v>4225</v>
      </c>
      <c r="J10" s="4" t="s">
        <v>21</v>
      </c>
      <c r="K10" s="4" t="s">
        <v>22</v>
      </c>
      <c r="L10" s="6">
        <f>VLOOKUP(B10:B966,[1]Sheet1!$B$3:$F$348,5,0)</f>
        <v>18</v>
      </c>
      <c r="M10" s="6">
        <f t="shared" si="0"/>
        <v>0.00215952212389381</v>
      </c>
      <c r="N10" s="6">
        <f t="shared" si="1"/>
        <v>10.3100985</v>
      </c>
      <c r="O10" s="4" t="s">
        <v>23</v>
      </c>
    </row>
    <row r="11" s="1" customFormat="1" ht="24" spans="1:15">
      <c r="A11" s="3" t="s">
        <v>200</v>
      </c>
      <c r="B11" s="4" t="s">
        <v>96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97</v>
      </c>
      <c r="H11" s="4" t="s">
        <v>37</v>
      </c>
      <c r="I11" s="4">
        <v>4225</v>
      </c>
      <c r="J11" s="4" t="s">
        <v>21</v>
      </c>
      <c r="K11" s="4" t="s">
        <v>22</v>
      </c>
      <c r="L11" s="6">
        <f>VLOOKUP(B11:B967,[1]Sheet1!$B$3:$F$348,5,0)</f>
        <v>6</v>
      </c>
      <c r="M11" s="6">
        <f t="shared" si="0"/>
        <v>0.000719840707964602</v>
      </c>
      <c r="N11" s="6">
        <f t="shared" si="1"/>
        <v>3.4366995</v>
      </c>
      <c r="O11" s="4" t="s">
        <v>23</v>
      </c>
    </row>
    <row r="12" s="1" customFormat="1" ht="24" spans="1:15">
      <c r="A12" s="3" t="s">
        <v>200</v>
      </c>
      <c r="B12" s="4" t="s">
        <v>98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99</v>
      </c>
      <c r="H12" s="4" t="s">
        <v>37</v>
      </c>
      <c r="I12" s="4">
        <v>4225</v>
      </c>
      <c r="J12" s="4" t="s">
        <v>21</v>
      </c>
      <c r="K12" s="4" t="s">
        <v>22</v>
      </c>
      <c r="L12" s="6">
        <f>VLOOKUP(B12:B968,[1]Sheet1!$B$3:$F$348,5,0)</f>
        <v>8.5</v>
      </c>
      <c r="M12" s="6">
        <f t="shared" si="0"/>
        <v>0.00101977433628319</v>
      </c>
      <c r="N12" s="6">
        <f t="shared" si="1"/>
        <v>4.868657625</v>
      </c>
      <c r="O12" s="4" t="s">
        <v>23</v>
      </c>
    </row>
    <row r="13" s="1" customFormat="1" ht="24" spans="1:15">
      <c r="A13" s="3" t="s">
        <v>200</v>
      </c>
      <c r="B13" s="4" t="s">
        <v>100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101</v>
      </c>
      <c r="H13" s="4" t="s">
        <v>20</v>
      </c>
      <c r="I13" s="4">
        <v>4225</v>
      </c>
      <c r="J13" s="4" t="s">
        <v>21</v>
      </c>
      <c r="K13" s="4" t="s">
        <v>22</v>
      </c>
      <c r="L13" s="6">
        <f>VLOOKUP(B13:B969,[1]Sheet1!$B$3:$F$348,5,0)</f>
        <v>8.6</v>
      </c>
      <c r="M13" s="6">
        <f t="shared" si="0"/>
        <v>0.00103177168141593</v>
      </c>
      <c r="N13" s="6">
        <f t="shared" si="1"/>
        <v>4.92593595</v>
      </c>
      <c r="O13" s="4" t="s">
        <v>23</v>
      </c>
    </row>
    <row r="14" s="1" customFormat="1" ht="24" spans="1:15">
      <c r="A14" s="3" t="s">
        <v>200</v>
      </c>
      <c r="B14" s="4" t="s">
        <v>102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103</v>
      </c>
      <c r="H14" s="4" t="s">
        <v>20</v>
      </c>
      <c r="I14" s="4">
        <v>4225</v>
      </c>
      <c r="J14" s="4" t="s">
        <v>21</v>
      </c>
      <c r="K14" s="4" t="s">
        <v>22</v>
      </c>
      <c r="L14" s="6">
        <f>VLOOKUP(B14:B970,[1]Sheet1!$B$3:$F$348,5,0)</f>
        <v>5.5</v>
      </c>
      <c r="M14" s="6">
        <f t="shared" si="0"/>
        <v>0.000659853982300885</v>
      </c>
      <c r="N14" s="6">
        <f t="shared" si="1"/>
        <v>3.150307875</v>
      </c>
      <c r="O14" s="4" t="s">
        <v>23</v>
      </c>
    </row>
    <row r="15" s="1" customFormat="1" ht="24" spans="1:15">
      <c r="A15" s="3" t="s">
        <v>200</v>
      </c>
      <c r="B15" s="4" t="s">
        <v>104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105</v>
      </c>
      <c r="H15" s="4" t="s">
        <v>106</v>
      </c>
      <c r="I15" s="4">
        <v>4225</v>
      </c>
      <c r="J15" s="4" t="s">
        <v>21</v>
      </c>
      <c r="K15" s="4" t="s">
        <v>22</v>
      </c>
      <c r="L15" s="6">
        <f>VLOOKUP(B15:B971,[1]Sheet1!$B$3:$F$348,5,0)</f>
        <v>0.7</v>
      </c>
      <c r="M15" s="6">
        <f t="shared" si="0"/>
        <v>8.39814159292035e-5</v>
      </c>
      <c r="N15" s="6">
        <f t="shared" si="1"/>
        <v>0.400948275</v>
      </c>
      <c r="O15" s="4" t="s">
        <v>23</v>
      </c>
    </row>
    <row r="16" s="1" customFormat="1" ht="24" spans="1:15">
      <c r="A16" s="3" t="s">
        <v>200</v>
      </c>
      <c r="B16" s="4" t="s">
        <v>107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108</v>
      </c>
      <c r="H16" s="4" t="s">
        <v>37</v>
      </c>
      <c r="I16" s="4">
        <v>4225</v>
      </c>
      <c r="J16" s="4" t="s">
        <v>21</v>
      </c>
      <c r="K16" s="4" t="s">
        <v>22</v>
      </c>
      <c r="L16" s="6">
        <f>VLOOKUP(B16:B972,[1]Sheet1!$B$3:$F$348,5,0)</f>
        <v>7.5</v>
      </c>
      <c r="M16" s="6">
        <f t="shared" si="0"/>
        <v>0.000899800884955752</v>
      </c>
      <c r="N16" s="6">
        <f t="shared" si="1"/>
        <v>4.295874375</v>
      </c>
      <c r="O16" s="4" t="s">
        <v>23</v>
      </c>
    </row>
    <row r="17" s="1" customFormat="1" ht="24" spans="1:15">
      <c r="A17" s="3" t="s">
        <v>200</v>
      </c>
      <c r="B17" s="4" t="s">
        <v>38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39</v>
      </c>
      <c r="H17" s="4" t="s">
        <v>37</v>
      </c>
      <c r="I17" s="4">
        <v>4225</v>
      </c>
      <c r="J17" s="4" t="s">
        <v>21</v>
      </c>
      <c r="K17" s="4" t="s">
        <v>22</v>
      </c>
      <c r="L17" s="6">
        <f>VLOOKUP(B17:B973,[1]Sheet1!$B$3:$F$348,5,0)</f>
        <v>7.5</v>
      </c>
      <c r="M17" s="6">
        <f t="shared" si="0"/>
        <v>0.000899800884955752</v>
      </c>
      <c r="N17" s="6">
        <f t="shared" si="1"/>
        <v>4.295874375</v>
      </c>
      <c r="O17" s="4" t="s">
        <v>23</v>
      </c>
    </row>
    <row r="18" s="1" customFormat="1" ht="24" spans="1:15">
      <c r="A18" s="3" t="s">
        <v>200</v>
      </c>
      <c r="B18" s="4" t="s">
        <v>109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110</v>
      </c>
      <c r="H18" s="4" t="s">
        <v>37</v>
      </c>
      <c r="I18" s="4">
        <v>4225</v>
      </c>
      <c r="J18" s="4" t="s">
        <v>21</v>
      </c>
      <c r="K18" s="4" t="s">
        <v>22</v>
      </c>
      <c r="L18" s="6">
        <f>VLOOKUP(B18:B974,[1]Sheet1!$B$3:$F$348,5,0)</f>
        <v>17</v>
      </c>
      <c r="M18" s="6">
        <f t="shared" si="0"/>
        <v>0.00203954867256637</v>
      </c>
      <c r="N18" s="6">
        <f t="shared" si="1"/>
        <v>9.73731525</v>
      </c>
      <c r="O18" s="4" t="s">
        <v>23</v>
      </c>
    </row>
    <row r="19" s="1" customFormat="1" ht="24" spans="1:15">
      <c r="A19" s="3" t="s">
        <v>200</v>
      </c>
      <c r="B19" s="4" t="s">
        <v>111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112</v>
      </c>
      <c r="H19" s="4" t="s">
        <v>37</v>
      </c>
      <c r="I19" s="4">
        <v>4225</v>
      </c>
      <c r="J19" s="4" t="s">
        <v>21</v>
      </c>
      <c r="K19" s="4" t="s">
        <v>22</v>
      </c>
      <c r="L19" s="6">
        <f>VLOOKUP(B19:B975,[1]Sheet1!$B$3:$F$348,5,0)</f>
        <v>17</v>
      </c>
      <c r="M19" s="6">
        <f t="shared" si="0"/>
        <v>0.00203954867256637</v>
      </c>
      <c r="N19" s="6">
        <f t="shared" si="1"/>
        <v>9.73731525</v>
      </c>
      <c r="O19" s="4" t="s">
        <v>23</v>
      </c>
    </row>
    <row r="20" s="1" customFormat="1" ht="24" spans="1:15">
      <c r="A20" s="3" t="s">
        <v>200</v>
      </c>
      <c r="B20" s="4" t="s">
        <v>113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114</v>
      </c>
      <c r="H20" s="4" t="s">
        <v>37</v>
      </c>
      <c r="I20" s="4">
        <v>4225</v>
      </c>
      <c r="J20" s="4" t="s">
        <v>21</v>
      </c>
      <c r="K20" s="4" t="s">
        <v>22</v>
      </c>
      <c r="L20" s="6">
        <f>VLOOKUP(B20:B976,[1]Sheet1!$B$3:$F$348,5,0)</f>
        <v>26</v>
      </c>
      <c r="M20" s="6">
        <f t="shared" si="0"/>
        <v>0.00311930973451327</v>
      </c>
      <c r="N20" s="6">
        <f t="shared" si="1"/>
        <v>14.8923645</v>
      </c>
      <c r="O20" s="4" t="s">
        <v>23</v>
      </c>
    </row>
    <row r="21" s="1" customFormat="1" ht="24" spans="1:15">
      <c r="A21" s="3" t="s">
        <v>200</v>
      </c>
      <c r="B21" s="4" t="s">
        <v>115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116</v>
      </c>
      <c r="H21" s="4" t="s">
        <v>37</v>
      </c>
      <c r="I21" s="4">
        <v>4225</v>
      </c>
      <c r="J21" s="4" t="s">
        <v>21</v>
      </c>
      <c r="K21" s="4" t="s">
        <v>22</v>
      </c>
      <c r="L21" s="6">
        <f>VLOOKUP(B21:B977,[1]Sheet1!$B$3:$F$348,5,0)</f>
        <v>15</v>
      </c>
      <c r="M21" s="6">
        <f t="shared" si="0"/>
        <v>0.0017996017699115</v>
      </c>
      <c r="N21" s="6">
        <f t="shared" si="1"/>
        <v>8.59174875</v>
      </c>
      <c r="O21" s="4" t="s">
        <v>23</v>
      </c>
    </row>
    <row r="22" s="1" customFormat="1" ht="24" spans="1:15">
      <c r="A22" s="3" t="s">
        <v>200</v>
      </c>
      <c r="B22" s="4" t="s">
        <v>117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118</v>
      </c>
      <c r="H22" s="4" t="s">
        <v>37</v>
      </c>
      <c r="I22" s="4">
        <v>4225</v>
      </c>
      <c r="J22" s="4" t="s">
        <v>21</v>
      </c>
      <c r="K22" s="4" t="s">
        <v>22</v>
      </c>
      <c r="L22" s="6">
        <f>VLOOKUP(B22:B978,[1]Sheet1!$B$3:$F$348,5,0)</f>
        <v>35</v>
      </c>
      <c r="M22" s="6">
        <f t="shared" si="0"/>
        <v>0.00419907079646018</v>
      </c>
      <c r="N22" s="6">
        <f t="shared" si="1"/>
        <v>20.04741375</v>
      </c>
      <c r="O22" s="4" t="s">
        <v>23</v>
      </c>
    </row>
    <row r="23" s="1" customFormat="1" ht="24" spans="1:15">
      <c r="A23" s="3" t="s">
        <v>200</v>
      </c>
      <c r="B23" s="4" t="s">
        <v>119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120</v>
      </c>
      <c r="H23" s="4" t="s">
        <v>20</v>
      </c>
      <c r="I23" s="4">
        <v>4225</v>
      </c>
      <c r="J23" s="4" t="s">
        <v>21</v>
      </c>
      <c r="K23" s="4" t="s">
        <v>22</v>
      </c>
      <c r="L23" s="6">
        <f>VLOOKUP(B23:B979,[1]Sheet1!$B$3:$F$348,5,0)</f>
        <v>3</v>
      </c>
      <c r="M23" s="6">
        <f t="shared" si="0"/>
        <v>0.000359920353982301</v>
      </c>
      <c r="N23" s="6">
        <f t="shared" si="1"/>
        <v>1.71834975</v>
      </c>
      <c r="O23" s="4" t="s">
        <v>23</v>
      </c>
    </row>
    <row r="24" s="1" customFormat="1" ht="24" spans="1:15">
      <c r="A24" s="3" t="s">
        <v>200</v>
      </c>
      <c r="B24" s="4" t="s">
        <v>121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122</v>
      </c>
      <c r="H24" s="4" t="s">
        <v>20</v>
      </c>
      <c r="I24" s="4">
        <v>4225</v>
      </c>
      <c r="J24" s="4" t="s">
        <v>21</v>
      </c>
      <c r="K24" s="4" t="s">
        <v>22</v>
      </c>
      <c r="L24" s="6">
        <f>VLOOKUP(B24:B980,[1]Sheet1!$B$3:$F$348,5,0)</f>
        <v>2.3</v>
      </c>
      <c r="M24" s="6">
        <f t="shared" si="0"/>
        <v>0.000275938938053097</v>
      </c>
      <c r="N24" s="6">
        <f t="shared" si="1"/>
        <v>1.317401475</v>
      </c>
      <c r="O24" s="4" t="s">
        <v>23</v>
      </c>
    </row>
    <row r="25" s="1" customFormat="1" ht="24" spans="1:15">
      <c r="A25" s="3" t="s">
        <v>200</v>
      </c>
      <c r="B25" s="4" t="s">
        <v>123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124</v>
      </c>
      <c r="H25" s="4" t="s">
        <v>20</v>
      </c>
      <c r="I25" s="4">
        <v>4225</v>
      </c>
      <c r="J25" s="4" t="s">
        <v>21</v>
      </c>
      <c r="K25" s="4" t="s">
        <v>22</v>
      </c>
      <c r="L25" s="6">
        <f>VLOOKUP(B25:B981,[1]Sheet1!$B$3:$F$348,5,0)</f>
        <v>6.5</v>
      </c>
      <c r="M25" s="6">
        <f t="shared" si="0"/>
        <v>0.000779827433628319</v>
      </c>
      <c r="N25" s="6">
        <f t="shared" si="1"/>
        <v>3.723091125</v>
      </c>
      <c r="O25" s="4" t="s">
        <v>23</v>
      </c>
    </row>
    <row r="26" s="1" customFormat="1" ht="24" spans="1:15">
      <c r="A26" s="3" t="s">
        <v>200</v>
      </c>
      <c r="B26" s="4" t="s">
        <v>125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126</v>
      </c>
      <c r="H26" s="4" t="s">
        <v>20</v>
      </c>
      <c r="I26" s="4">
        <v>4225</v>
      </c>
      <c r="J26" s="4" t="s">
        <v>21</v>
      </c>
      <c r="K26" s="4" t="s">
        <v>22</v>
      </c>
      <c r="L26" s="6">
        <f>VLOOKUP(B26:B982,[1]Sheet1!$B$3:$F$348,5,0)</f>
        <v>7.5</v>
      </c>
      <c r="M26" s="6">
        <f t="shared" si="0"/>
        <v>0.000899800884955752</v>
      </c>
      <c r="N26" s="6">
        <f t="shared" si="1"/>
        <v>4.295874375</v>
      </c>
      <c r="O26" s="4" t="s">
        <v>23</v>
      </c>
    </row>
    <row r="27" s="1" customFormat="1" ht="24" spans="1:15">
      <c r="A27" s="3" t="s">
        <v>200</v>
      </c>
      <c r="B27" s="4" t="s">
        <v>127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128</v>
      </c>
      <c r="H27" s="4" t="s">
        <v>20</v>
      </c>
      <c r="I27" s="4">
        <v>4225</v>
      </c>
      <c r="J27" s="4" t="s">
        <v>21</v>
      </c>
      <c r="K27" s="4" t="s">
        <v>22</v>
      </c>
      <c r="L27" s="6">
        <f>VLOOKUP(B27:B983,[1]Sheet1!$B$3:$F$348,5,0)</f>
        <v>6</v>
      </c>
      <c r="M27" s="6">
        <f t="shared" si="0"/>
        <v>0.000719840707964602</v>
      </c>
      <c r="N27" s="6">
        <f t="shared" si="1"/>
        <v>3.4366995</v>
      </c>
      <c r="O27" s="4" t="s">
        <v>23</v>
      </c>
    </row>
    <row r="28" s="1" customFormat="1" ht="24" spans="1:15">
      <c r="A28" s="3" t="s">
        <v>200</v>
      </c>
      <c r="B28" s="4" t="s">
        <v>129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130</v>
      </c>
      <c r="H28" s="4" t="s">
        <v>20</v>
      </c>
      <c r="I28" s="4">
        <v>4225</v>
      </c>
      <c r="J28" s="4" t="s">
        <v>21</v>
      </c>
      <c r="K28" s="4" t="s">
        <v>22</v>
      </c>
      <c r="L28" s="6">
        <f>VLOOKUP(B28:B984,[1]Sheet1!$B$3:$F$348,5,0)</f>
        <v>4</v>
      </c>
      <c r="M28" s="6">
        <f t="shared" si="0"/>
        <v>0.000479893805309734</v>
      </c>
      <c r="N28" s="6">
        <f t="shared" si="1"/>
        <v>2.291133</v>
      </c>
      <c r="O28" s="4" t="s">
        <v>23</v>
      </c>
    </row>
    <row r="29" s="1" customFormat="1" ht="24" spans="1:15">
      <c r="A29" s="3" t="s">
        <v>200</v>
      </c>
      <c r="B29" s="4" t="s">
        <v>131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132</v>
      </c>
      <c r="H29" s="4" t="s">
        <v>20</v>
      </c>
      <c r="I29" s="4">
        <v>4225</v>
      </c>
      <c r="J29" s="4" t="s">
        <v>21</v>
      </c>
      <c r="K29" s="4" t="s">
        <v>22</v>
      </c>
      <c r="L29" s="6">
        <f>VLOOKUP(B29:B985,[1]Sheet1!$B$3:$F$348,5,0)</f>
        <v>6</v>
      </c>
      <c r="M29" s="6">
        <f t="shared" si="0"/>
        <v>0.000719840707964602</v>
      </c>
      <c r="N29" s="6">
        <f t="shared" si="1"/>
        <v>3.4366995</v>
      </c>
      <c r="O29" s="4" t="s">
        <v>23</v>
      </c>
    </row>
    <row r="30" s="1" customFormat="1" ht="24" spans="1:15">
      <c r="A30" s="3" t="s">
        <v>200</v>
      </c>
      <c r="B30" s="4" t="s">
        <v>133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134</v>
      </c>
      <c r="H30" s="4" t="s">
        <v>20</v>
      </c>
      <c r="I30" s="4">
        <v>4225</v>
      </c>
      <c r="J30" s="4" t="s">
        <v>21</v>
      </c>
      <c r="K30" s="4" t="s">
        <v>22</v>
      </c>
      <c r="L30" s="6">
        <f>VLOOKUP(B30:B986,[1]Sheet1!$B$3:$F$348,5,0)</f>
        <v>7.5</v>
      </c>
      <c r="M30" s="6">
        <f t="shared" si="0"/>
        <v>0.000899800884955752</v>
      </c>
      <c r="N30" s="6">
        <f t="shared" si="1"/>
        <v>4.295874375</v>
      </c>
      <c r="O30" s="4" t="s">
        <v>23</v>
      </c>
    </row>
    <row r="31" s="1" customFormat="1" ht="24" spans="1:15">
      <c r="A31" s="3" t="s">
        <v>200</v>
      </c>
      <c r="B31" s="4" t="s">
        <v>135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136</v>
      </c>
      <c r="H31" s="4" t="s">
        <v>20</v>
      </c>
      <c r="I31" s="4">
        <v>4225</v>
      </c>
      <c r="J31" s="4" t="s">
        <v>21</v>
      </c>
      <c r="K31" s="4" t="s">
        <v>22</v>
      </c>
      <c r="L31" s="6">
        <f>VLOOKUP(B31:B987,[1]Sheet1!$B$3:$F$348,5,0)</f>
        <v>7.6</v>
      </c>
      <c r="M31" s="6">
        <f t="shared" si="0"/>
        <v>0.000911798230088496</v>
      </c>
      <c r="N31" s="6">
        <f t="shared" si="1"/>
        <v>4.3531527</v>
      </c>
      <c r="O31" s="4" t="s">
        <v>23</v>
      </c>
    </row>
    <row r="32" s="1" customFormat="1" ht="24" spans="1:15">
      <c r="A32" s="3" t="s">
        <v>200</v>
      </c>
      <c r="B32" s="4" t="s">
        <v>137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138</v>
      </c>
      <c r="H32" s="4" t="s">
        <v>20</v>
      </c>
      <c r="I32" s="4">
        <v>4225</v>
      </c>
      <c r="J32" s="4" t="s">
        <v>21</v>
      </c>
      <c r="K32" s="4" t="s">
        <v>22</v>
      </c>
      <c r="L32" s="6">
        <f>VLOOKUP(B32:B988,[1]Sheet1!$B$3:$F$348,5,0)</f>
        <v>5.5</v>
      </c>
      <c r="M32" s="6">
        <f t="shared" si="0"/>
        <v>0.000659853982300885</v>
      </c>
      <c r="N32" s="6">
        <f t="shared" si="1"/>
        <v>3.150307875</v>
      </c>
      <c r="O32" s="4" t="s">
        <v>23</v>
      </c>
    </row>
    <row r="33" s="1" customFormat="1" ht="24" spans="1:15">
      <c r="A33" s="3" t="s">
        <v>200</v>
      </c>
      <c r="B33" s="4" t="s">
        <v>139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140</v>
      </c>
      <c r="H33" s="4" t="s">
        <v>20</v>
      </c>
      <c r="I33" s="4">
        <v>4225</v>
      </c>
      <c r="J33" s="4" t="s">
        <v>21</v>
      </c>
      <c r="K33" s="4" t="s">
        <v>22</v>
      </c>
      <c r="L33" s="6">
        <f>VLOOKUP(B33:B989,[1]Sheet1!$B$3:$F$348,5,0)</f>
        <v>3.3</v>
      </c>
      <c r="M33" s="6">
        <f t="shared" si="0"/>
        <v>0.000395912389380531</v>
      </c>
      <c r="N33" s="6">
        <f t="shared" si="1"/>
        <v>1.890184725</v>
      </c>
      <c r="O33" s="4" t="s">
        <v>23</v>
      </c>
    </row>
    <row r="34" s="1" customFormat="1" ht="24" spans="1:15">
      <c r="A34" s="3" t="s">
        <v>200</v>
      </c>
      <c r="B34" s="4" t="s">
        <v>141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142</v>
      </c>
      <c r="H34" s="4" t="s">
        <v>20</v>
      </c>
      <c r="I34" s="4">
        <v>4225</v>
      </c>
      <c r="J34" s="4" t="s">
        <v>21</v>
      </c>
      <c r="K34" s="4" t="s">
        <v>22</v>
      </c>
      <c r="L34" s="6">
        <f>VLOOKUP(B34:B990,[1]Sheet1!$B$3:$F$348,5,0)</f>
        <v>5.2</v>
      </c>
      <c r="M34" s="6">
        <f t="shared" si="0"/>
        <v>0.000623861946902655</v>
      </c>
      <c r="N34" s="6">
        <f t="shared" si="1"/>
        <v>2.9784729</v>
      </c>
      <c r="O34" s="4" t="s">
        <v>23</v>
      </c>
    </row>
    <row r="35" s="1" customFormat="1" ht="24" spans="1:15">
      <c r="A35" s="3" t="s">
        <v>200</v>
      </c>
      <c r="B35" s="4" t="s">
        <v>143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144</v>
      </c>
      <c r="H35" s="4" t="s">
        <v>34</v>
      </c>
      <c r="I35" s="4">
        <v>4225</v>
      </c>
      <c r="J35" s="4" t="s">
        <v>21</v>
      </c>
      <c r="K35" s="4" t="s">
        <v>22</v>
      </c>
      <c r="L35" s="6">
        <f>VLOOKUP(B35:B991,[1]Sheet1!$B$3:$F$348,5,0)</f>
        <v>16.5</v>
      </c>
      <c r="M35" s="6">
        <f t="shared" ref="M35:M66" si="2">L35*1.3557/1.13/10000</f>
        <v>0.00197956194690265</v>
      </c>
      <c r="N35" s="6">
        <f t="shared" ref="N35:N66" si="3">M35*I35*1.13</f>
        <v>9.450923625</v>
      </c>
      <c r="O35" s="4" t="s">
        <v>23</v>
      </c>
    </row>
    <row r="36" s="1" customFormat="1" ht="24" spans="1:15">
      <c r="A36" s="3" t="s">
        <v>200</v>
      </c>
      <c r="B36" s="4" t="s">
        <v>145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146</v>
      </c>
      <c r="H36" s="4" t="s">
        <v>37</v>
      </c>
      <c r="I36" s="4">
        <v>4225</v>
      </c>
      <c r="J36" s="4" t="s">
        <v>21</v>
      </c>
      <c r="K36" s="4" t="s">
        <v>22</v>
      </c>
      <c r="L36" s="6">
        <f>VLOOKUP(B36:B992,[1]Sheet1!$B$3:$F$348,5,0)</f>
        <v>6.8</v>
      </c>
      <c r="M36" s="6">
        <f t="shared" si="2"/>
        <v>0.000815819469026549</v>
      </c>
      <c r="N36" s="6">
        <f t="shared" si="3"/>
        <v>3.8949261</v>
      </c>
      <c r="O36" s="4" t="s">
        <v>23</v>
      </c>
    </row>
    <row r="37" s="1" customFormat="1" ht="24" spans="1:15">
      <c r="A37" s="3" t="s">
        <v>200</v>
      </c>
      <c r="B37" s="4" t="s">
        <v>147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148</v>
      </c>
      <c r="H37" s="4" t="s">
        <v>37</v>
      </c>
      <c r="I37" s="4">
        <v>4225</v>
      </c>
      <c r="J37" s="4" t="s">
        <v>21</v>
      </c>
      <c r="K37" s="4" t="s">
        <v>22</v>
      </c>
      <c r="L37" s="6">
        <f>VLOOKUP(B37:B993,[1]Sheet1!$B$3:$F$348,5,0)</f>
        <v>14</v>
      </c>
      <c r="M37" s="6">
        <f t="shared" si="2"/>
        <v>0.00167962831858407</v>
      </c>
      <c r="N37" s="6">
        <f t="shared" si="3"/>
        <v>8.0189655</v>
      </c>
      <c r="O37" s="4" t="s">
        <v>23</v>
      </c>
    </row>
    <row r="38" s="1" customFormat="1" ht="24" spans="1:15">
      <c r="A38" s="3" t="s">
        <v>200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4225</v>
      </c>
      <c r="J38" s="4" t="s">
        <v>21</v>
      </c>
      <c r="K38" s="4" t="s">
        <v>22</v>
      </c>
      <c r="L38" s="6">
        <f>VLOOKUP(B38:B994,[1]Sheet1!$B$3:$F$348,5,0)</f>
        <v>42</v>
      </c>
      <c r="M38" s="6">
        <f t="shared" si="2"/>
        <v>0.00503888495575221</v>
      </c>
      <c r="N38" s="6">
        <f t="shared" si="3"/>
        <v>24.0568965</v>
      </c>
      <c r="O38" s="4" t="s">
        <v>23</v>
      </c>
    </row>
    <row r="39" s="1" customFormat="1" ht="24" spans="1:15">
      <c r="A39" s="3" t="s">
        <v>200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4225</v>
      </c>
      <c r="J39" s="4" t="s">
        <v>21</v>
      </c>
      <c r="K39" s="4" t="s">
        <v>22</v>
      </c>
      <c r="L39" s="6">
        <f>VLOOKUP(B39:B995,[1]Sheet1!$B$3:$F$348,5,0)</f>
        <v>13.5</v>
      </c>
      <c r="M39" s="6">
        <f t="shared" si="2"/>
        <v>0.00161964159292035</v>
      </c>
      <c r="N39" s="6">
        <f t="shared" si="3"/>
        <v>7.732573875</v>
      </c>
      <c r="O39" s="4" t="s">
        <v>23</v>
      </c>
    </row>
    <row r="40" s="1" customFormat="1" ht="24" spans="1:15">
      <c r="A40" s="3" t="s">
        <v>200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4225</v>
      </c>
      <c r="J40" s="4" t="s">
        <v>21</v>
      </c>
      <c r="K40" s="4" t="s">
        <v>22</v>
      </c>
      <c r="L40" s="6">
        <f>VLOOKUP(B40:B996,[1]Sheet1!$B$3:$F$348,5,0)</f>
        <v>19</v>
      </c>
      <c r="M40" s="6">
        <f t="shared" si="2"/>
        <v>0.00227949557522124</v>
      </c>
      <c r="N40" s="6">
        <f t="shared" si="3"/>
        <v>10.88288175</v>
      </c>
      <c r="O40" s="4" t="s">
        <v>23</v>
      </c>
    </row>
    <row r="41" s="1" customFormat="1" ht="24" spans="1:15">
      <c r="A41" s="3" t="s">
        <v>200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4225</v>
      </c>
      <c r="J41" s="4" t="s">
        <v>21</v>
      </c>
      <c r="K41" s="4" t="s">
        <v>22</v>
      </c>
      <c r="L41" s="6">
        <f>VLOOKUP(B41:B997,[1]Sheet1!$B$3:$F$348,5,0)</f>
        <v>4.4</v>
      </c>
      <c r="M41" s="6">
        <f t="shared" si="2"/>
        <v>0.000527883185840708</v>
      </c>
      <c r="N41" s="6">
        <f t="shared" si="3"/>
        <v>2.5202463</v>
      </c>
      <c r="O41" s="4" t="s">
        <v>23</v>
      </c>
    </row>
    <row r="42" s="1" customFormat="1" ht="24" spans="1:15">
      <c r="A42" s="3" t="s">
        <v>200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4225</v>
      </c>
      <c r="J42" s="4" t="s">
        <v>21</v>
      </c>
      <c r="K42" s="4" t="s">
        <v>22</v>
      </c>
      <c r="L42" s="6">
        <f>VLOOKUP(B42:B998,[1]Sheet1!$B$3:$F$348,5,0)</f>
        <v>32</v>
      </c>
      <c r="M42" s="6">
        <f t="shared" si="2"/>
        <v>0.00383915044247788</v>
      </c>
      <c r="N42" s="6">
        <f t="shared" si="3"/>
        <v>18.329064</v>
      </c>
      <c r="O42" s="4" t="s">
        <v>23</v>
      </c>
    </row>
    <row r="43" s="1" customFormat="1" ht="24" spans="1:15">
      <c r="A43" s="3" t="s">
        <v>200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4225</v>
      </c>
      <c r="J43" s="4" t="s">
        <v>21</v>
      </c>
      <c r="K43" s="4" t="s">
        <v>22</v>
      </c>
      <c r="L43" s="6">
        <f>VLOOKUP(B43:B999,[1]Sheet1!$B$3:$F$348,5,0)</f>
        <v>1.8</v>
      </c>
      <c r="M43" s="6">
        <f t="shared" si="2"/>
        <v>0.000215952212389381</v>
      </c>
      <c r="N43" s="6">
        <f t="shared" si="3"/>
        <v>1.03100985</v>
      </c>
      <c r="O43" s="4" t="s">
        <v>23</v>
      </c>
    </row>
    <row r="44" s="1" customFormat="1" ht="24" spans="1:15">
      <c r="A44" s="3" t="s">
        <v>200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4225</v>
      </c>
      <c r="J44" s="4" t="s">
        <v>21</v>
      </c>
      <c r="K44" s="4" t="s">
        <v>22</v>
      </c>
      <c r="L44" s="6">
        <f>VLOOKUP(B44:B1000,[1]Sheet1!$B$3:$F$348,5,0)</f>
        <v>2.8</v>
      </c>
      <c r="M44" s="6">
        <f t="shared" si="2"/>
        <v>0.000335925663716814</v>
      </c>
      <c r="N44" s="6">
        <f t="shared" si="3"/>
        <v>1.6037931</v>
      </c>
      <c r="O44" s="4" t="s">
        <v>23</v>
      </c>
    </row>
    <row r="45" s="1" customFormat="1" ht="24" spans="1:15">
      <c r="A45" s="3" t="s">
        <v>200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4225</v>
      </c>
      <c r="J45" s="4" t="s">
        <v>21</v>
      </c>
      <c r="K45" s="4" t="s">
        <v>22</v>
      </c>
      <c r="L45" s="6">
        <f>VLOOKUP(B45:B1001,[1]Sheet1!$B$3:$F$348,5,0)</f>
        <v>22</v>
      </c>
      <c r="M45" s="6">
        <f t="shared" si="2"/>
        <v>0.00263941592920354</v>
      </c>
      <c r="N45" s="6">
        <f t="shared" si="3"/>
        <v>12.6012315</v>
      </c>
      <c r="O45" s="4" t="s">
        <v>23</v>
      </c>
    </row>
    <row r="46" s="1" customFormat="1" ht="24" spans="1:15">
      <c r="A46" s="3" t="s">
        <v>200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4225</v>
      </c>
      <c r="J46" s="4" t="s">
        <v>21</v>
      </c>
      <c r="K46" s="4" t="s">
        <v>22</v>
      </c>
      <c r="L46" s="6">
        <f>VLOOKUP(B46:B1002,[1]Sheet1!$B$3:$F$348,5,0)</f>
        <v>20</v>
      </c>
      <c r="M46" s="6">
        <f t="shared" si="2"/>
        <v>0.00239946902654867</v>
      </c>
      <c r="N46" s="6">
        <f t="shared" si="3"/>
        <v>11.455665</v>
      </c>
      <c r="O46" s="4" t="s">
        <v>23</v>
      </c>
    </row>
    <row r="47" s="1" customFormat="1" ht="24" spans="1:15">
      <c r="A47" s="3" t="s">
        <v>200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4225</v>
      </c>
      <c r="J47" s="4" t="s">
        <v>21</v>
      </c>
      <c r="K47" s="4" t="s">
        <v>22</v>
      </c>
      <c r="L47" s="6">
        <f>VLOOKUP(B47:B1003,[1]Sheet1!$B$3:$F$348,5,0)</f>
        <v>23</v>
      </c>
      <c r="M47" s="6">
        <f t="shared" si="2"/>
        <v>0.00275938938053097</v>
      </c>
      <c r="N47" s="6">
        <f t="shared" si="3"/>
        <v>13.17401475</v>
      </c>
      <c r="O47" s="4" t="s">
        <v>23</v>
      </c>
    </row>
    <row r="48" s="1" customFormat="1" ht="24" spans="1:15">
      <c r="A48" s="3" t="s">
        <v>200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4225</v>
      </c>
      <c r="J48" s="4" t="s">
        <v>21</v>
      </c>
      <c r="K48" s="4" t="s">
        <v>22</v>
      </c>
      <c r="L48" s="6">
        <f>VLOOKUP(B48:B1004,[1]Sheet1!$B$3:$F$348,5,0)</f>
        <v>20</v>
      </c>
      <c r="M48" s="6">
        <f t="shared" si="2"/>
        <v>0.00239946902654867</v>
      </c>
      <c r="N48" s="6">
        <f t="shared" si="3"/>
        <v>11.455665</v>
      </c>
      <c r="O48" s="4" t="s">
        <v>23</v>
      </c>
    </row>
    <row r="49" s="1" customFormat="1" ht="24" spans="1:15">
      <c r="A49" s="3" t="s">
        <v>200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4225</v>
      </c>
      <c r="J49" s="4" t="s">
        <v>21</v>
      </c>
      <c r="K49" s="4" t="s">
        <v>22</v>
      </c>
      <c r="L49" s="6">
        <f>VLOOKUP(B49:B1005,[1]Sheet1!$B$3:$F$348,5,0)</f>
        <v>23</v>
      </c>
      <c r="M49" s="6">
        <f t="shared" si="2"/>
        <v>0.00275938938053097</v>
      </c>
      <c r="N49" s="6">
        <f t="shared" si="3"/>
        <v>13.17401475</v>
      </c>
      <c r="O49" s="4" t="s">
        <v>23</v>
      </c>
    </row>
    <row r="50" s="1" customFormat="1" ht="24" spans="1:15">
      <c r="A50" s="3" t="s">
        <v>200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4225</v>
      </c>
      <c r="J50" s="4" t="s">
        <v>21</v>
      </c>
      <c r="K50" s="4" t="s">
        <v>22</v>
      </c>
      <c r="L50" s="6">
        <f>VLOOKUP(B50:B1006,[1]Sheet1!$B$3:$F$348,5,0)</f>
        <v>31</v>
      </c>
      <c r="M50" s="6">
        <f t="shared" si="2"/>
        <v>0.00371917699115044</v>
      </c>
      <c r="N50" s="6">
        <f t="shared" si="3"/>
        <v>17.75628075</v>
      </c>
      <c r="O50" s="4" t="s">
        <v>23</v>
      </c>
    </row>
    <row r="51" s="1" customFormat="1" ht="24" spans="1:15">
      <c r="A51" s="3" t="s">
        <v>200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4225</v>
      </c>
      <c r="J51" s="4" t="s">
        <v>21</v>
      </c>
      <c r="K51" s="4" t="s">
        <v>22</v>
      </c>
      <c r="L51" s="6">
        <f>VLOOKUP(B51:B1007,[1]Sheet1!$B$3:$F$348,5,0)</f>
        <v>20</v>
      </c>
      <c r="M51" s="6">
        <f t="shared" si="2"/>
        <v>0.00239946902654867</v>
      </c>
      <c r="N51" s="6">
        <f t="shared" si="3"/>
        <v>11.455665</v>
      </c>
      <c r="O51" s="4" t="s">
        <v>23</v>
      </c>
    </row>
    <row r="52" s="1" customFormat="1" ht="24" spans="1:15">
      <c r="A52" s="3" t="s">
        <v>200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4225</v>
      </c>
      <c r="J52" s="4" t="s">
        <v>21</v>
      </c>
      <c r="K52" s="4" t="s">
        <v>22</v>
      </c>
      <c r="L52" s="6">
        <f>VLOOKUP(B52:B1008,[1]Sheet1!$B$3:$F$348,5,0)</f>
        <v>12</v>
      </c>
      <c r="M52" s="6">
        <f t="shared" si="2"/>
        <v>0.0014396814159292</v>
      </c>
      <c r="N52" s="6">
        <f t="shared" si="3"/>
        <v>6.873399</v>
      </c>
      <c r="O52" s="4" t="s">
        <v>23</v>
      </c>
    </row>
    <row r="53" s="1" customFormat="1" ht="24" spans="1:15">
      <c r="A53" s="3" t="s">
        <v>200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4225</v>
      </c>
      <c r="J53" s="4" t="s">
        <v>21</v>
      </c>
      <c r="K53" s="4" t="s">
        <v>22</v>
      </c>
      <c r="L53" s="6">
        <f>VLOOKUP(B53:B1009,[1]Sheet1!$B$3:$F$348,5,0)</f>
        <v>8.6</v>
      </c>
      <c r="M53" s="6">
        <f t="shared" si="2"/>
        <v>0.00103177168141593</v>
      </c>
      <c r="N53" s="6">
        <f t="shared" si="3"/>
        <v>4.92593595</v>
      </c>
      <c r="O53" s="4" t="s">
        <v>23</v>
      </c>
    </row>
    <row r="54" s="1" customFormat="1" ht="24" spans="1:15">
      <c r="A54" s="3" t="s">
        <v>200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4225</v>
      </c>
      <c r="J54" s="4" t="s">
        <v>21</v>
      </c>
      <c r="K54" s="4" t="s">
        <v>22</v>
      </c>
      <c r="L54" s="6">
        <f>VLOOKUP(B54:B1010,[1]Sheet1!$B$3:$F$348,5,0)</f>
        <v>3.1</v>
      </c>
      <c r="M54" s="6">
        <f t="shared" si="2"/>
        <v>0.000371917699115044</v>
      </c>
      <c r="N54" s="6">
        <f t="shared" si="3"/>
        <v>1.775628075</v>
      </c>
      <c r="O54" s="4" t="s">
        <v>23</v>
      </c>
    </row>
    <row r="55" s="1" customFormat="1" ht="24" spans="1:15">
      <c r="A55" s="3" t="s">
        <v>200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4225</v>
      </c>
      <c r="J55" s="4" t="s">
        <v>21</v>
      </c>
      <c r="K55" s="4" t="s">
        <v>22</v>
      </c>
      <c r="L55" s="6">
        <f>VLOOKUP(B55:B1011,[1]Sheet1!$B$3:$F$348,5,0)</f>
        <v>9.5</v>
      </c>
      <c r="M55" s="6">
        <f t="shared" si="2"/>
        <v>0.00113974778761062</v>
      </c>
      <c r="N55" s="6">
        <f t="shared" si="3"/>
        <v>5.441440875</v>
      </c>
      <c r="O55" s="4" t="s">
        <v>23</v>
      </c>
    </row>
    <row r="56" s="1" customFormat="1" ht="24" spans="1:15">
      <c r="A56" s="3" t="s">
        <v>200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4225</v>
      </c>
      <c r="J56" s="4" t="s">
        <v>21</v>
      </c>
      <c r="K56" s="4" t="s">
        <v>22</v>
      </c>
      <c r="L56" s="6">
        <f>VLOOKUP(B56:B1012,[1]Sheet1!$B$3:$F$348,5,0)</f>
        <v>5.8</v>
      </c>
      <c r="M56" s="6">
        <f t="shared" si="2"/>
        <v>0.000695846017699115</v>
      </c>
      <c r="N56" s="6">
        <f t="shared" si="3"/>
        <v>3.32214285</v>
      </c>
      <c r="O56" s="4" t="s">
        <v>23</v>
      </c>
    </row>
    <row r="57" s="1" customFormat="1" ht="24" spans="1:15">
      <c r="A57" s="3" t="s">
        <v>200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4225</v>
      </c>
      <c r="J57" s="4" t="s">
        <v>21</v>
      </c>
      <c r="K57" s="4" t="s">
        <v>22</v>
      </c>
      <c r="L57" s="6">
        <f>VLOOKUP(B57:B1013,[1]Sheet1!$B$3:$F$348,5,0)</f>
        <v>8.6</v>
      </c>
      <c r="M57" s="6">
        <f t="shared" si="2"/>
        <v>0.00103177168141593</v>
      </c>
      <c r="N57" s="6">
        <f t="shared" si="3"/>
        <v>4.92593595</v>
      </c>
      <c r="O57" s="4" t="s">
        <v>23</v>
      </c>
    </row>
    <row r="58" s="1" customFormat="1" ht="24" spans="1:15">
      <c r="A58" s="3" t="s">
        <v>200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4225</v>
      </c>
      <c r="J58" s="4" t="s">
        <v>21</v>
      </c>
      <c r="K58" s="4" t="s">
        <v>22</v>
      </c>
      <c r="L58" s="6">
        <f>VLOOKUP(B58:B1014,[1]Sheet1!$B$3:$F$348,5,0)</f>
        <v>5.8</v>
      </c>
      <c r="M58" s="6">
        <f t="shared" si="2"/>
        <v>0.000695846017699115</v>
      </c>
      <c r="N58" s="6">
        <f t="shared" si="3"/>
        <v>3.32214285</v>
      </c>
      <c r="O58" s="4" t="s">
        <v>23</v>
      </c>
    </row>
    <row r="59" s="1" customFormat="1" ht="24" spans="1:15">
      <c r="A59" s="3" t="s">
        <v>200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4225</v>
      </c>
      <c r="J59" s="4" t="s">
        <v>21</v>
      </c>
      <c r="K59" s="4" t="s">
        <v>22</v>
      </c>
      <c r="L59" s="6">
        <f>VLOOKUP(B59:B1015,[1]Sheet1!$B$3:$F$348,5,0)</f>
        <v>4.2</v>
      </c>
      <c r="M59" s="6">
        <f t="shared" si="2"/>
        <v>0.000503888495575221</v>
      </c>
      <c r="N59" s="6">
        <f t="shared" si="3"/>
        <v>2.40568965</v>
      </c>
      <c r="O59" s="4" t="s">
        <v>23</v>
      </c>
    </row>
    <row r="60" s="1" customFormat="1" ht="24" spans="1:15">
      <c r="A60" s="3" t="s">
        <v>200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4225</v>
      </c>
      <c r="J60" s="4" t="s">
        <v>21</v>
      </c>
      <c r="K60" s="4" t="s">
        <v>22</v>
      </c>
      <c r="L60" s="6">
        <f>VLOOKUP(B60:B1016,[1]Sheet1!$B$3:$F$348,5,0)</f>
        <v>5.6</v>
      </c>
      <c r="M60" s="6">
        <f t="shared" si="2"/>
        <v>0.000671851327433628</v>
      </c>
      <c r="N60" s="6">
        <f t="shared" si="3"/>
        <v>3.2075862</v>
      </c>
      <c r="O60" s="4" t="s">
        <v>23</v>
      </c>
    </row>
    <row r="61" s="1" customFormat="1" ht="24" spans="1:15">
      <c r="A61" s="3" t="s">
        <v>200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4225</v>
      </c>
      <c r="J61" s="4" t="s">
        <v>21</v>
      </c>
      <c r="K61" s="4" t="s">
        <v>22</v>
      </c>
      <c r="L61" s="6">
        <f>VLOOKUP(B61:B1017,[1]Sheet1!$B$3:$F$348,5,0)</f>
        <v>4.6</v>
      </c>
      <c r="M61" s="6">
        <f t="shared" si="2"/>
        <v>0.000551877876106195</v>
      </c>
      <c r="N61" s="6">
        <f t="shared" si="3"/>
        <v>2.63480295</v>
      </c>
      <c r="O61" s="4" t="s">
        <v>23</v>
      </c>
    </row>
    <row r="62" s="1" customFormat="1" ht="24" spans="1:15">
      <c r="A62" s="3" t="s">
        <v>200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4225</v>
      </c>
      <c r="J62" s="4" t="s">
        <v>21</v>
      </c>
      <c r="K62" s="4" t="s">
        <v>22</v>
      </c>
      <c r="L62" s="6">
        <f>VLOOKUP(B62:B1018,[1]Sheet1!$B$3:$F$348,5,0)</f>
        <v>25</v>
      </c>
      <c r="M62" s="6">
        <f t="shared" si="2"/>
        <v>0.00299933628318584</v>
      </c>
      <c r="N62" s="6">
        <f t="shared" si="3"/>
        <v>14.31958125</v>
      </c>
      <c r="O62" s="4" t="s">
        <v>23</v>
      </c>
    </row>
    <row r="63" s="1" customFormat="1" ht="24" spans="1:15">
      <c r="A63" s="3" t="s">
        <v>200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4225</v>
      </c>
      <c r="J63" s="4" t="s">
        <v>21</v>
      </c>
      <c r="K63" s="4" t="s">
        <v>22</v>
      </c>
      <c r="L63" s="6">
        <f>VLOOKUP(B63:B1019,[1]Sheet1!$B$3:$F$348,5,0)</f>
        <v>19</v>
      </c>
      <c r="M63" s="6">
        <f t="shared" si="2"/>
        <v>0.00227949557522124</v>
      </c>
      <c r="N63" s="6">
        <f t="shared" si="3"/>
        <v>10.88288175</v>
      </c>
      <c r="O63" s="4" t="s">
        <v>23</v>
      </c>
    </row>
    <row r="64" s="1" customFormat="1" ht="24" spans="1:15">
      <c r="A64" s="3" t="s">
        <v>200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4225</v>
      </c>
      <c r="J64" s="4" t="s">
        <v>21</v>
      </c>
      <c r="K64" s="4" t="s">
        <v>22</v>
      </c>
      <c r="L64" s="6">
        <f>VLOOKUP(B64:B1020,[1]Sheet1!$B$3:$F$348,5,0)</f>
        <v>7.5</v>
      </c>
      <c r="M64" s="6">
        <f t="shared" si="2"/>
        <v>0.000899800884955752</v>
      </c>
      <c r="N64" s="6">
        <f t="shared" si="3"/>
        <v>4.295874375</v>
      </c>
      <c r="O64" s="4" t="s">
        <v>23</v>
      </c>
    </row>
    <row r="65" s="1" customFormat="1" ht="24" spans="1:15">
      <c r="A65" s="3" t="s">
        <v>200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4225</v>
      </c>
      <c r="J65" s="4" t="s">
        <v>21</v>
      </c>
      <c r="K65" s="4" t="s">
        <v>22</v>
      </c>
      <c r="L65" s="6">
        <f>VLOOKUP(B65:B1021,[1]Sheet1!$B$3:$F$348,5,0)</f>
        <v>8.5</v>
      </c>
      <c r="M65" s="6">
        <f t="shared" si="2"/>
        <v>0.00101977433628319</v>
      </c>
      <c r="N65" s="6">
        <f t="shared" si="3"/>
        <v>4.868657625</v>
      </c>
      <c r="O65" s="4" t="s">
        <v>23</v>
      </c>
    </row>
    <row r="66" s="1" customFormat="1" ht="24" spans="1:15">
      <c r="A66" s="3" t="s">
        <v>200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4225</v>
      </c>
      <c r="J66" s="4" t="s">
        <v>21</v>
      </c>
      <c r="K66" s="4" t="s">
        <v>22</v>
      </c>
      <c r="L66" s="6">
        <f>VLOOKUP(B66:B1022,[1]Sheet1!$B$3:$F$348,5,0)</f>
        <v>16</v>
      </c>
      <c r="M66" s="6">
        <f t="shared" si="2"/>
        <v>0.00191957522123894</v>
      </c>
      <c r="N66" s="6">
        <f t="shared" si="3"/>
        <v>9.164532</v>
      </c>
      <c r="O66" s="4" t="s">
        <v>23</v>
      </c>
    </row>
    <row r="67" s="1" customFormat="1" ht="24" spans="1:15">
      <c r="A67" s="3" t="s">
        <v>200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4225</v>
      </c>
      <c r="J67" s="4" t="s">
        <v>21</v>
      </c>
      <c r="K67" s="4" t="s">
        <v>22</v>
      </c>
      <c r="L67" s="6">
        <f>VLOOKUP(B67:B1023,[1]Sheet1!$B$3:$F$348,5,0)</f>
        <v>16</v>
      </c>
      <c r="M67" s="6">
        <f t="shared" ref="M67:M89" si="4">L67*1.3557/1.13/10000</f>
        <v>0.00191957522123894</v>
      </c>
      <c r="N67" s="6">
        <f t="shared" ref="N67:N88" si="5">M67*I67*1.13</f>
        <v>9.164532</v>
      </c>
      <c r="O67" s="4" t="s">
        <v>23</v>
      </c>
    </row>
    <row r="68" s="1" customFormat="1" ht="24" spans="1:15">
      <c r="A68" s="3" t="s">
        <v>200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4225</v>
      </c>
      <c r="J68" s="4" t="s">
        <v>21</v>
      </c>
      <c r="K68" s="4" t="s">
        <v>22</v>
      </c>
      <c r="L68" s="6">
        <f>VLOOKUP(B68:B1024,[1]Sheet1!$B$3:$F$348,5,0)</f>
        <v>16</v>
      </c>
      <c r="M68" s="6">
        <f t="shared" si="4"/>
        <v>0.00191957522123894</v>
      </c>
      <c r="N68" s="6">
        <f t="shared" si="5"/>
        <v>9.164532</v>
      </c>
      <c r="O68" s="4" t="s">
        <v>23</v>
      </c>
    </row>
    <row r="69" s="1" customFormat="1" ht="24" spans="1:15">
      <c r="A69" s="3" t="s">
        <v>200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4225</v>
      </c>
      <c r="J69" s="4" t="s">
        <v>21</v>
      </c>
      <c r="K69" s="4" t="s">
        <v>22</v>
      </c>
      <c r="L69" s="6">
        <f>VLOOKUP(B69:B1025,[1]Sheet1!$B$3:$F$348,5,0)</f>
        <v>27</v>
      </c>
      <c r="M69" s="6">
        <f t="shared" si="4"/>
        <v>0.00323928318584071</v>
      </c>
      <c r="N69" s="6">
        <f t="shared" si="5"/>
        <v>15.46514775</v>
      </c>
      <c r="O69" s="4" t="s">
        <v>23</v>
      </c>
    </row>
    <row r="70" s="1" customFormat="1" ht="24" spans="1:15">
      <c r="A70" s="3" t="s">
        <v>200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4225</v>
      </c>
      <c r="J70" s="4" t="s">
        <v>21</v>
      </c>
      <c r="K70" s="4" t="s">
        <v>22</v>
      </c>
      <c r="L70" s="6">
        <f>VLOOKUP(B70:B1026,[1]Sheet1!$B$3:$F$348,5,0)</f>
        <v>28</v>
      </c>
      <c r="M70" s="6">
        <f t="shared" si="4"/>
        <v>0.00335925663716814</v>
      </c>
      <c r="N70" s="6">
        <f t="shared" si="5"/>
        <v>16.037931</v>
      </c>
      <c r="O70" s="4" t="s">
        <v>23</v>
      </c>
    </row>
    <row r="71" s="1" customFormat="1" ht="24" spans="1:15">
      <c r="A71" s="3" t="s">
        <v>200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4225</v>
      </c>
      <c r="J71" s="4" t="s">
        <v>21</v>
      </c>
      <c r="K71" s="4" t="s">
        <v>22</v>
      </c>
      <c r="L71" s="6">
        <f>VLOOKUP(B71:B1027,[1]Sheet1!$B$3:$F$348,5,0)</f>
        <v>46</v>
      </c>
      <c r="M71" s="6">
        <f t="shared" si="4"/>
        <v>0.00551877876106195</v>
      </c>
      <c r="N71" s="6">
        <f t="shared" si="5"/>
        <v>26.3480295</v>
      </c>
      <c r="O71" s="4" t="s">
        <v>23</v>
      </c>
    </row>
    <row r="72" s="1" customFormat="1" ht="24" spans="1:15">
      <c r="A72" s="3" t="s">
        <v>200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4225</v>
      </c>
      <c r="J72" s="4" t="s">
        <v>21</v>
      </c>
      <c r="K72" s="4" t="s">
        <v>22</v>
      </c>
      <c r="L72" s="6">
        <f>VLOOKUP(B72:B1028,[1]Sheet1!$B$3:$F$348,5,0)</f>
        <v>14</v>
      </c>
      <c r="M72" s="6">
        <f t="shared" si="4"/>
        <v>0.00167962831858407</v>
      </c>
      <c r="N72" s="6">
        <f t="shared" si="5"/>
        <v>8.0189655</v>
      </c>
      <c r="O72" s="4" t="s">
        <v>23</v>
      </c>
    </row>
    <row r="73" s="1" customFormat="1" ht="24" spans="1:15">
      <c r="A73" s="3" t="s">
        <v>200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4225</v>
      </c>
      <c r="J73" s="4" t="s">
        <v>21</v>
      </c>
      <c r="K73" s="4" t="s">
        <v>22</v>
      </c>
      <c r="L73" s="6">
        <f>VLOOKUP(B73:B1029,[1]Sheet1!$B$3:$F$348,5,0)</f>
        <v>8.5</v>
      </c>
      <c r="M73" s="6">
        <f t="shared" si="4"/>
        <v>0.00101977433628319</v>
      </c>
      <c r="N73" s="6">
        <f t="shared" si="5"/>
        <v>4.868657625</v>
      </c>
      <c r="O73" s="4" t="s">
        <v>23</v>
      </c>
    </row>
    <row r="74" s="1" customFormat="1" ht="24" spans="1:15">
      <c r="A74" s="3" t="s">
        <v>200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4225</v>
      </c>
      <c r="J74" s="4" t="s">
        <v>21</v>
      </c>
      <c r="K74" s="4" t="s">
        <v>22</v>
      </c>
      <c r="L74" s="6">
        <f>VLOOKUP(B74:B1030,[1]Sheet1!$B$3:$F$348,5,0)</f>
        <v>8.5</v>
      </c>
      <c r="M74" s="6">
        <f t="shared" si="4"/>
        <v>0.00101977433628319</v>
      </c>
      <c r="N74" s="6">
        <f t="shared" si="5"/>
        <v>4.868657625</v>
      </c>
      <c r="O74" s="4" t="s">
        <v>23</v>
      </c>
    </row>
    <row r="75" s="1" customFormat="1" ht="24" spans="1:15">
      <c r="A75" s="3" t="s">
        <v>200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4225</v>
      </c>
      <c r="J75" s="4" t="s">
        <v>21</v>
      </c>
      <c r="K75" s="4" t="s">
        <v>22</v>
      </c>
      <c r="L75" s="6">
        <f>VLOOKUP(B75:B1031,[1]Sheet1!$B$3:$F$348,5,0)</f>
        <v>12</v>
      </c>
      <c r="M75" s="6">
        <f t="shared" si="4"/>
        <v>0.0014396814159292</v>
      </c>
      <c r="N75" s="6">
        <f t="shared" si="5"/>
        <v>6.873399</v>
      </c>
      <c r="O75" s="4" t="s">
        <v>23</v>
      </c>
    </row>
    <row r="76" s="1" customFormat="1" ht="24" spans="1:15">
      <c r="A76" s="3" t="s">
        <v>200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4225</v>
      </c>
      <c r="J76" s="4" t="s">
        <v>21</v>
      </c>
      <c r="K76" s="4" t="s">
        <v>22</v>
      </c>
      <c r="L76" s="6">
        <f>VLOOKUP(B76:B1032,[1]Sheet1!$B$3:$F$348,5,0)</f>
        <v>15</v>
      </c>
      <c r="M76" s="6">
        <f t="shared" si="4"/>
        <v>0.0017996017699115</v>
      </c>
      <c r="N76" s="6">
        <f t="shared" si="5"/>
        <v>8.59174875</v>
      </c>
      <c r="O76" s="4" t="s">
        <v>23</v>
      </c>
    </row>
    <row r="77" s="1" customFormat="1" ht="24" spans="1:15">
      <c r="A77" s="3" t="s">
        <v>200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4225</v>
      </c>
      <c r="J77" s="4" t="s">
        <v>21</v>
      </c>
      <c r="K77" s="4" t="s">
        <v>22</v>
      </c>
      <c r="L77" s="6">
        <f>VLOOKUP(B77:B1033,[1]Sheet1!$B$3:$F$348,5,0)</f>
        <v>20</v>
      </c>
      <c r="M77" s="6">
        <f t="shared" si="4"/>
        <v>0.00239946902654867</v>
      </c>
      <c r="N77" s="6">
        <f t="shared" si="5"/>
        <v>11.455665</v>
      </c>
      <c r="O77" s="4" t="s">
        <v>23</v>
      </c>
    </row>
    <row r="78" s="1" customFormat="1" ht="24" spans="1:15">
      <c r="A78" s="3" t="s">
        <v>200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4225</v>
      </c>
      <c r="J78" s="4" t="s">
        <v>21</v>
      </c>
      <c r="K78" s="4" t="s">
        <v>22</v>
      </c>
      <c r="L78" s="6">
        <f>VLOOKUP(B78:B1034,[1]Sheet1!$B$3:$F$348,5,0)</f>
        <v>27</v>
      </c>
      <c r="M78" s="6">
        <f t="shared" si="4"/>
        <v>0.00323928318584071</v>
      </c>
      <c r="N78" s="6">
        <f t="shared" si="5"/>
        <v>15.46514775</v>
      </c>
      <c r="O78" s="4" t="s">
        <v>23</v>
      </c>
    </row>
    <row r="79" s="1" customFormat="1" ht="24" spans="1:15">
      <c r="A79" s="3" t="s">
        <v>200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4225</v>
      </c>
      <c r="J79" s="4" t="s">
        <v>21</v>
      </c>
      <c r="K79" s="4" t="s">
        <v>22</v>
      </c>
      <c r="L79" s="6">
        <f>VLOOKUP(B79:B1035,[1]Sheet1!$B$3:$F$348,5,0)</f>
        <v>9</v>
      </c>
      <c r="M79" s="6">
        <f t="shared" si="4"/>
        <v>0.0010797610619469</v>
      </c>
      <c r="N79" s="6">
        <f t="shared" si="5"/>
        <v>5.15504925</v>
      </c>
      <c r="O79" s="4" t="s">
        <v>23</v>
      </c>
    </row>
    <row r="80" s="1" customFormat="1" ht="24" spans="1:15">
      <c r="A80" s="3" t="s">
        <v>200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4225</v>
      </c>
      <c r="J80" s="4" t="s">
        <v>21</v>
      </c>
      <c r="K80" s="4" t="s">
        <v>22</v>
      </c>
      <c r="L80" s="6">
        <f>VLOOKUP(B80:B1036,[1]Sheet1!$B$3:$F$348,5,0)</f>
        <v>7</v>
      </c>
      <c r="M80" s="6">
        <f t="shared" si="4"/>
        <v>0.000839814159292035</v>
      </c>
      <c r="N80" s="6">
        <f t="shared" si="5"/>
        <v>4.00948275</v>
      </c>
      <c r="O80" s="4" t="s">
        <v>23</v>
      </c>
    </row>
    <row r="81" s="1" customFormat="1" ht="24" spans="1:15">
      <c r="A81" s="3" t="s">
        <v>200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4225</v>
      </c>
      <c r="J81" s="4" t="s">
        <v>21</v>
      </c>
      <c r="K81" s="4" t="s">
        <v>22</v>
      </c>
      <c r="L81" s="6">
        <f>VLOOKUP(B81:B1037,[1]Sheet1!$B$3:$F$348,5,0)</f>
        <v>15</v>
      </c>
      <c r="M81" s="6">
        <f t="shared" si="4"/>
        <v>0.0017996017699115</v>
      </c>
      <c r="N81" s="6">
        <f t="shared" si="5"/>
        <v>8.59174875</v>
      </c>
      <c r="O81" s="4" t="s">
        <v>23</v>
      </c>
    </row>
    <row r="82" s="1" customFormat="1" ht="24" spans="1:15">
      <c r="A82" s="3" t="s">
        <v>200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4225</v>
      </c>
      <c r="J82" s="4" t="s">
        <v>21</v>
      </c>
      <c r="K82" s="4" t="s">
        <v>22</v>
      </c>
      <c r="L82" s="6">
        <f>VLOOKUP(B82:B1038,[1]Sheet1!$B$3:$F$348,5,0)</f>
        <v>16</v>
      </c>
      <c r="M82" s="6">
        <f t="shared" si="4"/>
        <v>0.00191957522123894</v>
      </c>
      <c r="N82" s="6">
        <f t="shared" si="5"/>
        <v>9.164532</v>
      </c>
      <c r="O82" s="4" t="s">
        <v>23</v>
      </c>
    </row>
    <row r="83" s="1" customFormat="1" ht="24" spans="1:15">
      <c r="A83" s="3" t="s">
        <v>200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4225</v>
      </c>
      <c r="J83" s="4" t="s">
        <v>21</v>
      </c>
      <c r="K83" s="4" t="s">
        <v>22</v>
      </c>
      <c r="L83" s="6">
        <f>VLOOKUP(B83:B1039,[1]Sheet1!$B$3:$F$348,5,0)</f>
        <v>6</v>
      </c>
      <c r="M83" s="6">
        <f t="shared" si="4"/>
        <v>0.000719840707964602</v>
      </c>
      <c r="N83" s="6">
        <f t="shared" si="5"/>
        <v>3.4366995</v>
      </c>
      <c r="O83" s="4" t="s">
        <v>23</v>
      </c>
    </row>
    <row r="84" s="1" customFormat="1" ht="24" spans="1:15">
      <c r="A84" s="3" t="s">
        <v>200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4225</v>
      </c>
      <c r="J84" s="4" t="s">
        <v>21</v>
      </c>
      <c r="K84" s="4" t="s">
        <v>22</v>
      </c>
      <c r="L84" s="6">
        <f>VLOOKUP(B84:B1040,[1]Sheet1!$B$3:$F$348,5,0)</f>
        <v>4.5</v>
      </c>
      <c r="M84" s="6">
        <f t="shared" si="4"/>
        <v>0.000539880530973451</v>
      </c>
      <c r="N84" s="6">
        <f t="shared" si="5"/>
        <v>2.577524625</v>
      </c>
      <c r="O84" s="4" t="s">
        <v>23</v>
      </c>
    </row>
    <row r="85" s="1" customFormat="1" ht="24" spans="1:15">
      <c r="A85" s="3" t="s">
        <v>200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4225</v>
      </c>
      <c r="J85" s="4" t="s">
        <v>21</v>
      </c>
      <c r="K85" s="4" t="s">
        <v>22</v>
      </c>
      <c r="L85" s="6">
        <f>VLOOKUP(B85:B1041,[1]Sheet1!$B$3:$F$348,5,0)</f>
        <v>6</v>
      </c>
      <c r="M85" s="6">
        <f t="shared" si="4"/>
        <v>0.000719840707964602</v>
      </c>
      <c r="N85" s="6">
        <f t="shared" si="5"/>
        <v>3.4366995</v>
      </c>
      <c r="O85" s="4" t="s">
        <v>23</v>
      </c>
    </row>
    <row r="86" s="1" customFormat="1" ht="24" spans="1:15">
      <c r="A86" s="3" t="s">
        <v>200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4225</v>
      </c>
      <c r="J86" s="4" t="s">
        <v>21</v>
      </c>
      <c r="K86" s="4" t="s">
        <v>22</v>
      </c>
      <c r="L86" s="6">
        <f>VLOOKUP(B86:B1042,[1]Sheet1!$B$3:$F$348,5,0)</f>
        <v>4.5</v>
      </c>
      <c r="M86" s="6">
        <f t="shared" si="4"/>
        <v>0.000539880530973451</v>
      </c>
      <c r="N86" s="6">
        <f t="shared" si="5"/>
        <v>2.577524625</v>
      </c>
      <c r="O86" s="4" t="s">
        <v>23</v>
      </c>
    </row>
    <row r="87" s="1" customFormat="1" ht="24" spans="1:15">
      <c r="A87" s="3" t="s">
        <v>200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4225</v>
      </c>
      <c r="J87" s="4" t="s">
        <v>21</v>
      </c>
      <c r="K87" s="4" t="s">
        <v>22</v>
      </c>
      <c r="L87" s="6">
        <f>VLOOKUP(B87:B1043,[1]Sheet1!$B$3:$F$348,5,0)</f>
        <v>4</v>
      </c>
      <c r="M87" s="6">
        <f t="shared" si="4"/>
        <v>0.000479893805309734</v>
      </c>
      <c r="N87" s="6">
        <f t="shared" si="5"/>
        <v>2.291133</v>
      </c>
      <c r="O87" s="4" t="s">
        <v>23</v>
      </c>
    </row>
    <row r="88" s="1" customFormat="1" ht="24" spans="1:15">
      <c r="A88" s="3" t="s">
        <v>200</v>
      </c>
      <c r="B88" s="4" t="s">
        <v>76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77</v>
      </c>
      <c r="H88" s="4" t="s">
        <v>37</v>
      </c>
      <c r="I88" s="4">
        <v>4225</v>
      </c>
      <c r="J88" s="4" t="s">
        <v>21</v>
      </c>
      <c r="K88" s="4" t="s">
        <v>22</v>
      </c>
      <c r="L88" s="6">
        <f>VLOOKUP(B88:B1044,[1]Sheet1!$B$3:$F$348,5,0)</f>
        <v>7</v>
      </c>
      <c r="M88" s="6">
        <f t="shared" si="4"/>
        <v>0.000839814159292035</v>
      </c>
      <c r="N88" s="6">
        <f t="shared" si="5"/>
        <v>4.00948275</v>
      </c>
      <c r="O88" s="4" t="s">
        <v>23</v>
      </c>
    </row>
    <row r="89" spans="9:14">
      <c r="I89" s="1">
        <f>SUM(I2:I88)</f>
        <v>367575</v>
      </c>
      <c r="M89" s="6">
        <f t="shared" si="4"/>
        <v>0</v>
      </c>
      <c r="N89" s="6">
        <f>SUM(N2:N88)</f>
        <v>644.83938285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D77" workbookViewId="0">
      <selection activeCell="N92" sqref="N92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201</v>
      </c>
      <c r="B2" s="4" t="s">
        <v>78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79</v>
      </c>
      <c r="H2" s="4" t="s">
        <v>37</v>
      </c>
      <c r="I2" s="4">
        <v>4166</v>
      </c>
      <c r="J2" s="4" t="s">
        <v>21</v>
      </c>
      <c r="K2" s="4" t="s">
        <v>22</v>
      </c>
      <c r="L2" s="6">
        <f>VLOOKUP(B2:B1045,[1]Sheet1!$B$3:$F$348,5,0)</f>
        <v>22</v>
      </c>
      <c r="M2" s="6">
        <f>L2*1.3566/1.13/10000</f>
        <v>0.00264116814159292</v>
      </c>
      <c r="N2" s="6">
        <f>M2*I2*1.13</f>
        <v>12.43351032</v>
      </c>
      <c r="O2" s="4" t="s">
        <v>23</v>
      </c>
    </row>
    <row r="3" s="1" customFormat="1" ht="24" spans="1:15">
      <c r="A3" s="3" t="s">
        <v>201</v>
      </c>
      <c r="B3" s="4" t="s">
        <v>80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81</v>
      </c>
      <c r="H3" s="4" t="s">
        <v>37</v>
      </c>
      <c r="I3" s="4">
        <v>4166</v>
      </c>
      <c r="J3" s="4" t="s">
        <v>21</v>
      </c>
      <c r="K3" s="4" t="s">
        <v>22</v>
      </c>
      <c r="L3" s="6">
        <f>VLOOKUP(B3:B1046,[1]Sheet1!$B$3:$F$348,5,0)</f>
        <v>27</v>
      </c>
      <c r="M3" s="6">
        <f t="shared" ref="M3:M34" si="0">L3*1.3566/1.13/10000</f>
        <v>0.00324143362831858</v>
      </c>
      <c r="N3" s="6">
        <f t="shared" ref="N3:N34" si="1">M3*I3*1.13</f>
        <v>15.25930812</v>
      </c>
      <c r="O3" s="4" t="s">
        <v>23</v>
      </c>
    </row>
    <row r="4" s="1" customFormat="1" ht="24" spans="1:15">
      <c r="A4" s="3" t="s">
        <v>201</v>
      </c>
      <c r="B4" s="4" t="s">
        <v>82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83</v>
      </c>
      <c r="H4" s="4" t="s">
        <v>20</v>
      </c>
      <c r="I4" s="4">
        <v>4166</v>
      </c>
      <c r="J4" s="4" t="s">
        <v>21</v>
      </c>
      <c r="K4" s="4" t="s">
        <v>22</v>
      </c>
      <c r="L4" s="6">
        <f>VLOOKUP(B4:B1047,[1]Sheet1!$B$3:$F$348,5,0)</f>
        <v>3.8</v>
      </c>
      <c r="M4" s="6">
        <f t="shared" si="0"/>
        <v>0.000456201769911504</v>
      </c>
      <c r="N4" s="6">
        <f t="shared" si="1"/>
        <v>2.147606328</v>
      </c>
      <c r="O4" s="4" t="s">
        <v>23</v>
      </c>
    </row>
    <row r="5" s="1" customFormat="1" ht="24" spans="1:15">
      <c r="A5" s="3" t="s">
        <v>201</v>
      </c>
      <c r="B5" s="4" t="s">
        <v>84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85</v>
      </c>
      <c r="H5" s="4" t="s">
        <v>20</v>
      </c>
      <c r="I5" s="4">
        <v>4166</v>
      </c>
      <c r="J5" s="4" t="s">
        <v>21</v>
      </c>
      <c r="K5" s="4" t="s">
        <v>22</v>
      </c>
      <c r="L5" s="6">
        <f>VLOOKUP(B5:B1048,[1]Sheet1!$B$3:$F$348,5,0)</f>
        <v>11</v>
      </c>
      <c r="M5" s="6">
        <f t="shared" si="0"/>
        <v>0.00132058407079646</v>
      </c>
      <c r="N5" s="6">
        <f t="shared" si="1"/>
        <v>6.21675516</v>
      </c>
      <c r="O5" s="4" t="s">
        <v>23</v>
      </c>
    </row>
    <row r="6" s="1" customFormat="1" ht="24" spans="1:15">
      <c r="A6" s="3" t="s">
        <v>201</v>
      </c>
      <c r="B6" s="4" t="s">
        <v>86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87</v>
      </c>
      <c r="H6" s="4" t="s">
        <v>37</v>
      </c>
      <c r="I6" s="4">
        <v>4166</v>
      </c>
      <c r="J6" s="4" t="s">
        <v>21</v>
      </c>
      <c r="K6" s="4" t="s">
        <v>22</v>
      </c>
      <c r="L6" s="6">
        <f>VLOOKUP(B6:B1049,[1]Sheet1!$B$3:$F$348,5,0)</f>
        <v>14</v>
      </c>
      <c r="M6" s="6">
        <f t="shared" si="0"/>
        <v>0.00168074336283186</v>
      </c>
      <c r="N6" s="6">
        <f t="shared" si="1"/>
        <v>7.91223384</v>
      </c>
      <c r="O6" s="4" t="s">
        <v>23</v>
      </c>
    </row>
    <row r="7" s="1" customFormat="1" ht="24" spans="1:15">
      <c r="A7" s="3" t="s">
        <v>201</v>
      </c>
      <c r="B7" s="4" t="s">
        <v>88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89</v>
      </c>
      <c r="H7" s="4" t="s">
        <v>37</v>
      </c>
      <c r="I7" s="4">
        <v>4166</v>
      </c>
      <c r="J7" s="4" t="s">
        <v>21</v>
      </c>
      <c r="K7" s="4" t="s">
        <v>22</v>
      </c>
      <c r="L7" s="6">
        <f>VLOOKUP(B7:B1050,[1]Sheet1!$B$3:$F$348,5,0)</f>
        <v>8.2</v>
      </c>
      <c r="M7" s="6">
        <f t="shared" si="0"/>
        <v>0.000984435398230089</v>
      </c>
      <c r="N7" s="6">
        <f t="shared" si="1"/>
        <v>4.634308392</v>
      </c>
      <c r="O7" s="4" t="s">
        <v>23</v>
      </c>
    </row>
    <row r="8" s="1" customFormat="1" ht="24" spans="1:15">
      <c r="A8" s="3" t="s">
        <v>201</v>
      </c>
      <c r="B8" s="4" t="s">
        <v>90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91</v>
      </c>
      <c r="H8" s="4" t="s">
        <v>37</v>
      </c>
      <c r="I8" s="4">
        <v>4166</v>
      </c>
      <c r="J8" s="4" t="s">
        <v>21</v>
      </c>
      <c r="K8" s="4" t="s">
        <v>22</v>
      </c>
      <c r="L8" s="6">
        <f>VLOOKUP(B8:B1051,[1]Sheet1!$B$3:$F$348,5,0)</f>
        <v>23</v>
      </c>
      <c r="M8" s="6">
        <f t="shared" si="0"/>
        <v>0.00276122123893805</v>
      </c>
      <c r="N8" s="6">
        <f t="shared" si="1"/>
        <v>12.99866988</v>
      </c>
      <c r="O8" s="4" t="s">
        <v>23</v>
      </c>
    </row>
    <row r="9" s="1" customFormat="1" ht="24" spans="1:15">
      <c r="A9" s="3" t="s">
        <v>201</v>
      </c>
      <c r="B9" s="4" t="s">
        <v>92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93</v>
      </c>
      <c r="H9" s="4" t="s">
        <v>37</v>
      </c>
      <c r="I9" s="4">
        <v>4166</v>
      </c>
      <c r="J9" s="4" t="s">
        <v>21</v>
      </c>
      <c r="K9" s="4" t="s">
        <v>22</v>
      </c>
      <c r="L9" s="6">
        <f>VLOOKUP(B9:B1052,[1]Sheet1!$B$3:$F$348,5,0)</f>
        <v>7.5</v>
      </c>
      <c r="M9" s="6">
        <f t="shared" si="0"/>
        <v>0.000900398230088496</v>
      </c>
      <c r="N9" s="6">
        <f t="shared" si="1"/>
        <v>4.2386967</v>
      </c>
      <c r="O9" s="4" t="s">
        <v>23</v>
      </c>
    </row>
    <row r="10" s="1" customFormat="1" ht="24" spans="1:15">
      <c r="A10" s="3" t="s">
        <v>201</v>
      </c>
      <c r="B10" s="4" t="s">
        <v>94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95</v>
      </c>
      <c r="H10" s="4" t="s">
        <v>37</v>
      </c>
      <c r="I10" s="4">
        <v>4166</v>
      </c>
      <c r="J10" s="4" t="s">
        <v>21</v>
      </c>
      <c r="K10" s="4" t="s">
        <v>22</v>
      </c>
      <c r="L10" s="6">
        <f>VLOOKUP(B10:B1053,[1]Sheet1!$B$3:$F$348,5,0)</f>
        <v>18</v>
      </c>
      <c r="M10" s="6">
        <f t="shared" si="0"/>
        <v>0.00216095575221239</v>
      </c>
      <c r="N10" s="6">
        <f t="shared" si="1"/>
        <v>10.17287208</v>
      </c>
      <c r="O10" s="4" t="s">
        <v>23</v>
      </c>
    </row>
    <row r="11" s="1" customFormat="1" ht="24" spans="1:15">
      <c r="A11" s="3" t="s">
        <v>201</v>
      </c>
      <c r="B11" s="4" t="s">
        <v>96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97</v>
      </c>
      <c r="H11" s="4" t="s">
        <v>37</v>
      </c>
      <c r="I11" s="4">
        <v>4166</v>
      </c>
      <c r="J11" s="4" t="s">
        <v>21</v>
      </c>
      <c r="K11" s="4" t="s">
        <v>22</v>
      </c>
      <c r="L11" s="6">
        <f>VLOOKUP(B11:B1054,[1]Sheet1!$B$3:$F$348,5,0)</f>
        <v>6</v>
      </c>
      <c r="M11" s="6">
        <f t="shared" si="0"/>
        <v>0.000720318584070796</v>
      </c>
      <c r="N11" s="6">
        <f t="shared" si="1"/>
        <v>3.39095736</v>
      </c>
      <c r="O11" s="4" t="s">
        <v>23</v>
      </c>
    </row>
    <row r="12" s="1" customFormat="1" ht="24" spans="1:15">
      <c r="A12" s="3" t="s">
        <v>201</v>
      </c>
      <c r="B12" s="4" t="s">
        <v>98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99</v>
      </c>
      <c r="H12" s="4" t="s">
        <v>37</v>
      </c>
      <c r="I12" s="4">
        <v>4166</v>
      </c>
      <c r="J12" s="4" t="s">
        <v>21</v>
      </c>
      <c r="K12" s="4" t="s">
        <v>22</v>
      </c>
      <c r="L12" s="6">
        <f>VLOOKUP(B12:B1055,[1]Sheet1!$B$3:$F$348,5,0)</f>
        <v>8.5</v>
      </c>
      <c r="M12" s="6">
        <f t="shared" si="0"/>
        <v>0.00102045132743363</v>
      </c>
      <c r="N12" s="6">
        <f t="shared" si="1"/>
        <v>4.80385626</v>
      </c>
      <c r="O12" s="4" t="s">
        <v>23</v>
      </c>
    </row>
    <row r="13" s="1" customFormat="1" ht="24" spans="1:15">
      <c r="A13" s="3" t="s">
        <v>201</v>
      </c>
      <c r="B13" s="4" t="s">
        <v>100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101</v>
      </c>
      <c r="H13" s="4" t="s">
        <v>20</v>
      </c>
      <c r="I13" s="4">
        <v>4166</v>
      </c>
      <c r="J13" s="4" t="s">
        <v>21</v>
      </c>
      <c r="K13" s="4" t="s">
        <v>22</v>
      </c>
      <c r="L13" s="6">
        <f>VLOOKUP(B13:B1056,[1]Sheet1!$B$3:$F$348,5,0)</f>
        <v>8.6</v>
      </c>
      <c r="M13" s="6">
        <f t="shared" si="0"/>
        <v>0.00103245663716814</v>
      </c>
      <c r="N13" s="6">
        <f t="shared" si="1"/>
        <v>4.860372216</v>
      </c>
      <c r="O13" s="4" t="s">
        <v>23</v>
      </c>
    </row>
    <row r="14" s="1" customFormat="1" ht="24" spans="1:15">
      <c r="A14" s="3" t="s">
        <v>201</v>
      </c>
      <c r="B14" s="4" t="s">
        <v>102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103</v>
      </c>
      <c r="H14" s="4" t="s">
        <v>20</v>
      </c>
      <c r="I14" s="4">
        <v>4166</v>
      </c>
      <c r="J14" s="4" t="s">
        <v>21</v>
      </c>
      <c r="K14" s="4" t="s">
        <v>22</v>
      </c>
      <c r="L14" s="6">
        <f>VLOOKUP(B14:B1057,[1]Sheet1!$B$3:$F$348,5,0)</f>
        <v>5.5</v>
      </c>
      <c r="M14" s="6">
        <f t="shared" si="0"/>
        <v>0.00066029203539823</v>
      </c>
      <c r="N14" s="6">
        <f t="shared" si="1"/>
        <v>3.10837758</v>
      </c>
      <c r="O14" s="4" t="s">
        <v>23</v>
      </c>
    </row>
    <row r="15" s="1" customFormat="1" ht="24" spans="1:15">
      <c r="A15" s="3" t="s">
        <v>201</v>
      </c>
      <c r="B15" s="4" t="s">
        <v>104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105</v>
      </c>
      <c r="H15" s="4" t="s">
        <v>106</v>
      </c>
      <c r="I15" s="4">
        <v>4166</v>
      </c>
      <c r="J15" s="4" t="s">
        <v>21</v>
      </c>
      <c r="K15" s="4" t="s">
        <v>22</v>
      </c>
      <c r="L15" s="6">
        <f>VLOOKUP(B15:B1058,[1]Sheet1!$B$3:$F$348,5,0)</f>
        <v>0.7</v>
      </c>
      <c r="M15" s="6">
        <f t="shared" si="0"/>
        <v>8.40371681415929e-5</v>
      </c>
      <c r="N15" s="6">
        <f t="shared" si="1"/>
        <v>0.395611692</v>
      </c>
      <c r="O15" s="4" t="s">
        <v>23</v>
      </c>
    </row>
    <row r="16" s="1" customFormat="1" ht="24" spans="1:15">
      <c r="A16" s="3" t="s">
        <v>201</v>
      </c>
      <c r="B16" s="4" t="s">
        <v>107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108</v>
      </c>
      <c r="H16" s="4" t="s">
        <v>37</v>
      </c>
      <c r="I16" s="4">
        <v>4166</v>
      </c>
      <c r="J16" s="4" t="s">
        <v>21</v>
      </c>
      <c r="K16" s="4" t="s">
        <v>22</v>
      </c>
      <c r="L16" s="6">
        <f>VLOOKUP(B16:B1059,[1]Sheet1!$B$3:$F$348,5,0)</f>
        <v>7.5</v>
      </c>
      <c r="M16" s="6">
        <f t="shared" si="0"/>
        <v>0.000900398230088496</v>
      </c>
      <c r="N16" s="6">
        <f t="shared" si="1"/>
        <v>4.2386967</v>
      </c>
      <c r="O16" s="4" t="s">
        <v>23</v>
      </c>
    </row>
    <row r="17" s="1" customFormat="1" ht="24" spans="1:15">
      <c r="A17" s="3" t="s">
        <v>201</v>
      </c>
      <c r="B17" s="4" t="s">
        <v>38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39</v>
      </c>
      <c r="H17" s="4" t="s">
        <v>37</v>
      </c>
      <c r="I17" s="4">
        <v>4166</v>
      </c>
      <c r="J17" s="4" t="s">
        <v>21</v>
      </c>
      <c r="K17" s="4" t="s">
        <v>22</v>
      </c>
      <c r="L17" s="6">
        <f>VLOOKUP(B17:B1060,[1]Sheet1!$B$3:$F$348,5,0)</f>
        <v>7.5</v>
      </c>
      <c r="M17" s="6">
        <f t="shared" si="0"/>
        <v>0.000900398230088496</v>
      </c>
      <c r="N17" s="6">
        <f t="shared" si="1"/>
        <v>4.2386967</v>
      </c>
      <c r="O17" s="4" t="s">
        <v>23</v>
      </c>
    </row>
    <row r="18" s="1" customFormat="1" ht="24" spans="1:15">
      <c r="A18" s="3" t="s">
        <v>201</v>
      </c>
      <c r="B18" s="4" t="s">
        <v>109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110</v>
      </c>
      <c r="H18" s="4" t="s">
        <v>37</v>
      </c>
      <c r="I18" s="4">
        <v>4166</v>
      </c>
      <c r="J18" s="4" t="s">
        <v>21</v>
      </c>
      <c r="K18" s="4" t="s">
        <v>22</v>
      </c>
      <c r="L18" s="6">
        <f>VLOOKUP(B18:B1061,[1]Sheet1!$B$3:$F$348,5,0)</f>
        <v>17</v>
      </c>
      <c r="M18" s="6">
        <f t="shared" si="0"/>
        <v>0.00204090265486726</v>
      </c>
      <c r="N18" s="6">
        <f t="shared" si="1"/>
        <v>9.60771252</v>
      </c>
      <c r="O18" s="4" t="s">
        <v>23</v>
      </c>
    </row>
    <row r="19" s="1" customFormat="1" ht="24" spans="1:15">
      <c r="A19" s="3" t="s">
        <v>201</v>
      </c>
      <c r="B19" s="4" t="s">
        <v>111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112</v>
      </c>
      <c r="H19" s="4" t="s">
        <v>37</v>
      </c>
      <c r="I19" s="4">
        <v>4166</v>
      </c>
      <c r="J19" s="4" t="s">
        <v>21</v>
      </c>
      <c r="K19" s="4" t="s">
        <v>22</v>
      </c>
      <c r="L19" s="6">
        <f>VLOOKUP(B19:B1062,[1]Sheet1!$B$3:$F$348,5,0)</f>
        <v>17</v>
      </c>
      <c r="M19" s="6">
        <f t="shared" si="0"/>
        <v>0.00204090265486726</v>
      </c>
      <c r="N19" s="6">
        <f t="shared" si="1"/>
        <v>9.60771252</v>
      </c>
      <c r="O19" s="4" t="s">
        <v>23</v>
      </c>
    </row>
    <row r="20" s="1" customFormat="1" ht="24" spans="1:15">
      <c r="A20" s="3" t="s">
        <v>201</v>
      </c>
      <c r="B20" s="4" t="s">
        <v>113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114</v>
      </c>
      <c r="H20" s="4" t="s">
        <v>37</v>
      </c>
      <c r="I20" s="4">
        <v>4166</v>
      </c>
      <c r="J20" s="4" t="s">
        <v>21</v>
      </c>
      <c r="K20" s="4" t="s">
        <v>22</v>
      </c>
      <c r="L20" s="6">
        <f>VLOOKUP(B20:B1063,[1]Sheet1!$B$3:$F$348,5,0)</f>
        <v>26</v>
      </c>
      <c r="M20" s="6">
        <f t="shared" si="0"/>
        <v>0.00312138053097345</v>
      </c>
      <c r="N20" s="6">
        <f t="shared" si="1"/>
        <v>14.69414856</v>
      </c>
      <c r="O20" s="4" t="s">
        <v>23</v>
      </c>
    </row>
    <row r="21" s="1" customFormat="1" ht="24" spans="1:15">
      <c r="A21" s="3" t="s">
        <v>201</v>
      </c>
      <c r="B21" s="4" t="s">
        <v>115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116</v>
      </c>
      <c r="H21" s="4" t="s">
        <v>37</v>
      </c>
      <c r="I21" s="4">
        <v>4166</v>
      </c>
      <c r="J21" s="4" t="s">
        <v>21</v>
      </c>
      <c r="K21" s="4" t="s">
        <v>22</v>
      </c>
      <c r="L21" s="6">
        <f>VLOOKUP(B21:B1064,[1]Sheet1!$B$3:$F$348,5,0)</f>
        <v>15</v>
      </c>
      <c r="M21" s="6">
        <f t="shared" si="0"/>
        <v>0.00180079646017699</v>
      </c>
      <c r="N21" s="6">
        <f t="shared" si="1"/>
        <v>8.4773934</v>
      </c>
      <c r="O21" s="4" t="s">
        <v>23</v>
      </c>
    </row>
    <row r="22" s="1" customFormat="1" ht="24" spans="1:15">
      <c r="A22" s="3" t="s">
        <v>201</v>
      </c>
      <c r="B22" s="4" t="s">
        <v>117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118</v>
      </c>
      <c r="H22" s="4" t="s">
        <v>37</v>
      </c>
      <c r="I22" s="4">
        <v>4166</v>
      </c>
      <c r="J22" s="4" t="s">
        <v>21</v>
      </c>
      <c r="K22" s="4" t="s">
        <v>22</v>
      </c>
      <c r="L22" s="6">
        <f>VLOOKUP(B22:B1065,[1]Sheet1!$B$3:$F$348,5,0)</f>
        <v>35</v>
      </c>
      <c r="M22" s="6">
        <f t="shared" si="0"/>
        <v>0.00420185840707965</v>
      </c>
      <c r="N22" s="6">
        <f t="shared" si="1"/>
        <v>19.7805846</v>
      </c>
      <c r="O22" s="4" t="s">
        <v>23</v>
      </c>
    </row>
    <row r="23" s="1" customFormat="1" ht="24" spans="1:15">
      <c r="A23" s="3" t="s">
        <v>201</v>
      </c>
      <c r="B23" s="4" t="s">
        <v>119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120</v>
      </c>
      <c r="H23" s="4" t="s">
        <v>20</v>
      </c>
      <c r="I23" s="4">
        <v>4166</v>
      </c>
      <c r="J23" s="4" t="s">
        <v>21</v>
      </c>
      <c r="K23" s="4" t="s">
        <v>22</v>
      </c>
      <c r="L23" s="6">
        <f>VLOOKUP(B23:B1066,[1]Sheet1!$B$3:$F$348,5,0)</f>
        <v>3</v>
      </c>
      <c r="M23" s="6">
        <f t="shared" si="0"/>
        <v>0.000360159292035398</v>
      </c>
      <c r="N23" s="6">
        <f t="shared" si="1"/>
        <v>1.69547868</v>
      </c>
      <c r="O23" s="4" t="s">
        <v>23</v>
      </c>
    </row>
    <row r="24" s="1" customFormat="1" ht="24" spans="1:15">
      <c r="A24" s="3" t="s">
        <v>201</v>
      </c>
      <c r="B24" s="4" t="s">
        <v>121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122</v>
      </c>
      <c r="H24" s="4" t="s">
        <v>20</v>
      </c>
      <c r="I24" s="4">
        <v>4166</v>
      </c>
      <c r="J24" s="4" t="s">
        <v>21</v>
      </c>
      <c r="K24" s="4" t="s">
        <v>22</v>
      </c>
      <c r="L24" s="6">
        <f>VLOOKUP(B24:B1067,[1]Sheet1!$B$3:$F$348,5,0)</f>
        <v>2.3</v>
      </c>
      <c r="M24" s="6">
        <f t="shared" si="0"/>
        <v>0.000276122123893805</v>
      </c>
      <c r="N24" s="6">
        <f t="shared" si="1"/>
        <v>1.299866988</v>
      </c>
      <c r="O24" s="4" t="s">
        <v>23</v>
      </c>
    </row>
    <row r="25" s="1" customFormat="1" ht="24" spans="1:15">
      <c r="A25" s="3" t="s">
        <v>201</v>
      </c>
      <c r="B25" s="4" t="s">
        <v>123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124</v>
      </c>
      <c r="H25" s="4" t="s">
        <v>20</v>
      </c>
      <c r="I25" s="4">
        <v>4166</v>
      </c>
      <c r="J25" s="4" t="s">
        <v>21</v>
      </c>
      <c r="K25" s="4" t="s">
        <v>22</v>
      </c>
      <c r="L25" s="6">
        <f>VLOOKUP(B25:B1068,[1]Sheet1!$B$3:$F$348,5,0)</f>
        <v>6.5</v>
      </c>
      <c r="M25" s="6">
        <f t="shared" si="0"/>
        <v>0.000780345132743363</v>
      </c>
      <c r="N25" s="6">
        <f t="shared" si="1"/>
        <v>3.67353714</v>
      </c>
      <c r="O25" s="4" t="s">
        <v>23</v>
      </c>
    </row>
    <row r="26" s="1" customFormat="1" ht="24" spans="1:15">
      <c r="A26" s="3" t="s">
        <v>201</v>
      </c>
      <c r="B26" s="4" t="s">
        <v>125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126</v>
      </c>
      <c r="H26" s="4" t="s">
        <v>20</v>
      </c>
      <c r="I26" s="4">
        <v>4166</v>
      </c>
      <c r="J26" s="4" t="s">
        <v>21</v>
      </c>
      <c r="K26" s="4" t="s">
        <v>22</v>
      </c>
      <c r="L26" s="6">
        <f>VLOOKUP(B26:B1069,[1]Sheet1!$B$3:$F$348,5,0)</f>
        <v>7.5</v>
      </c>
      <c r="M26" s="6">
        <f t="shared" si="0"/>
        <v>0.000900398230088496</v>
      </c>
      <c r="N26" s="6">
        <f t="shared" si="1"/>
        <v>4.2386967</v>
      </c>
      <c r="O26" s="4" t="s">
        <v>23</v>
      </c>
    </row>
    <row r="27" s="1" customFormat="1" ht="24" spans="1:15">
      <c r="A27" s="3" t="s">
        <v>201</v>
      </c>
      <c r="B27" s="4" t="s">
        <v>127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128</v>
      </c>
      <c r="H27" s="4" t="s">
        <v>20</v>
      </c>
      <c r="I27" s="4">
        <v>4166</v>
      </c>
      <c r="J27" s="4" t="s">
        <v>21</v>
      </c>
      <c r="K27" s="4" t="s">
        <v>22</v>
      </c>
      <c r="L27" s="6">
        <f>VLOOKUP(B27:B1070,[1]Sheet1!$B$3:$F$348,5,0)</f>
        <v>6</v>
      </c>
      <c r="M27" s="6">
        <f t="shared" si="0"/>
        <v>0.000720318584070796</v>
      </c>
      <c r="N27" s="6">
        <f t="shared" si="1"/>
        <v>3.39095736</v>
      </c>
      <c r="O27" s="4" t="s">
        <v>23</v>
      </c>
    </row>
    <row r="28" s="1" customFormat="1" ht="24" spans="1:15">
      <c r="A28" s="3" t="s">
        <v>201</v>
      </c>
      <c r="B28" s="4" t="s">
        <v>129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130</v>
      </c>
      <c r="H28" s="4" t="s">
        <v>20</v>
      </c>
      <c r="I28" s="4">
        <v>4166</v>
      </c>
      <c r="J28" s="4" t="s">
        <v>21</v>
      </c>
      <c r="K28" s="4" t="s">
        <v>22</v>
      </c>
      <c r="L28" s="6">
        <f>VLOOKUP(B28:B1071,[1]Sheet1!$B$3:$F$348,5,0)</f>
        <v>4</v>
      </c>
      <c r="M28" s="6">
        <f t="shared" si="0"/>
        <v>0.000480212389380531</v>
      </c>
      <c r="N28" s="6">
        <f t="shared" si="1"/>
        <v>2.26063824</v>
      </c>
      <c r="O28" s="4" t="s">
        <v>23</v>
      </c>
    </row>
    <row r="29" s="1" customFormat="1" ht="24" spans="1:15">
      <c r="A29" s="3" t="s">
        <v>201</v>
      </c>
      <c r="B29" s="4" t="s">
        <v>131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132</v>
      </c>
      <c r="H29" s="4" t="s">
        <v>20</v>
      </c>
      <c r="I29" s="4">
        <v>4166</v>
      </c>
      <c r="J29" s="4" t="s">
        <v>21</v>
      </c>
      <c r="K29" s="4" t="s">
        <v>22</v>
      </c>
      <c r="L29" s="6">
        <f>VLOOKUP(B29:B1072,[1]Sheet1!$B$3:$F$348,5,0)</f>
        <v>6</v>
      </c>
      <c r="M29" s="6">
        <f t="shared" si="0"/>
        <v>0.000720318584070796</v>
      </c>
      <c r="N29" s="6">
        <f t="shared" si="1"/>
        <v>3.39095736</v>
      </c>
      <c r="O29" s="4" t="s">
        <v>23</v>
      </c>
    </row>
    <row r="30" s="1" customFormat="1" ht="24" spans="1:15">
      <c r="A30" s="3" t="s">
        <v>201</v>
      </c>
      <c r="B30" s="4" t="s">
        <v>133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134</v>
      </c>
      <c r="H30" s="4" t="s">
        <v>20</v>
      </c>
      <c r="I30" s="4">
        <v>4166</v>
      </c>
      <c r="J30" s="4" t="s">
        <v>21</v>
      </c>
      <c r="K30" s="4" t="s">
        <v>22</v>
      </c>
      <c r="L30" s="6">
        <f>VLOOKUP(B30:B1073,[1]Sheet1!$B$3:$F$348,5,0)</f>
        <v>7.5</v>
      </c>
      <c r="M30" s="6">
        <f t="shared" si="0"/>
        <v>0.000900398230088496</v>
      </c>
      <c r="N30" s="6">
        <f t="shared" si="1"/>
        <v>4.2386967</v>
      </c>
      <c r="O30" s="4" t="s">
        <v>23</v>
      </c>
    </row>
    <row r="31" s="1" customFormat="1" ht="24" spans="1:15">
      <c r="A31" s="3" t="s">
        <v>201</v>
      </c>
      <c r="B31" s="4" t="s">
        <v>135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136</v>
      </c>
      <c r="H31" s="4" t="s">
        <v>20</v>
      </c>
      <c r="I31" s="4">
        <v>4166</v>
      </c>
      <c r="J31" s="4" t="s">
        <v>21</v>
      </c>
      <c r="K31" s="4" t="s">
        <v>22</v>
      </c>
      <c r="L31" s="6">
        <f>VLOOKUP(B31:B1074,[1]Sheet1!$B$3:$F$348,5,0)</f>
        <v>7.6</v>
      </c>
      <c r="M31" s="6">
        <f t="shared" si="0"/>
        <v>0.000912403539823009</v>
      </c>
      <c r="N31" s="6">
        <f t="shared" si="1"/>
        <v>4.295212656</v>
      </c>
      <c r="O31" s="4" t="s">
        <v>23</v>
      </c>
    </row>
    <row r="32" s="1" customFormat="1" ht="24" spans="1:15">
      <c r="A32" s="3" t="s">
        <v>201</v>
      </c>
      <c r="B32" s="4" t="s">
        <v>137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138</v>
      </c>
      <c r="H32" s="4" t="s">
        <v>20</v>
      </c>
      <c r="I32" s="4">
        <v>4166</v>
      </c>
      <c r="J32" s="4" t="s">
        <v>21</v>
      </c>
      <c r="K32" s="4" t="s">
        <v>22</v>
      </c>
      <c r="L32" s="6">
        <f>VLOOKUP(B32:B1075,[1]Sheet1!$B$3:$F$348,5,0)</f>
        <v>5.5</v>
      </c>
      <c r="M32" s="6">
        <f t="shared" si="0"/>
        <v>0.00066029203539823</v>
      </c>
      <c r="N32" s="6">
        <f t="shared" si="1"/>
        <v>3.10837758</v>
      </c>
      <c r="O32" s="4" t="s">
        <v>23</v>
      </c>
    </row>
    <row r="33" s="1" customFormat="1" ht="24" spans="1:15">
      <c r="A33" s="3" t="s">
        <v>201</v>
      </c>
      <c r="B33" s="4" t="s">
        <v>139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140</v>
      </c>
      <c r="H33" s="4" t="s">
        <v>20</v>
      </c>
      <c r="I33" s="4">
        <v>4166</v>
      </c>
      <c r="J33" s="4" t="s">
        <v>21</v>
      </c>
      <c r="K33" s="4" t="s">
        <v>22</v>
      </c>
      <c r="L33" s="6">
        <f>VLOOKUP(B33:B1076,[1]Sheet1!$B$3:$F$348,5,0)</f>
        <v>3.3</v>
      </c>
      <c r="M33" s="6">
        <f t="shared" si="0"/>
        <v>0.000396175221238938</v>
      </c>
      <c r="N33" s="6">
        <f t="shared" si="1"/>
        <v>1.865026548</v>
      </c>
      <c r="O33" s="4" t="s">
        <v>23</v>
      </c>
    </row>
    <row r="34" s="1" customFormat="1" ht="24" spans="1:15">
      <c r="A34" s="3" t="s">
        <v>201</v>
      </c>
      <c r="B34" s="4" t="s">
        <v>141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142</v>
      </c>
      <c r="H34" s="4" t="s">
        <v>20</v>
      </c>
      <c r="I34" s="4">
        <v>4166</v>
      </c>
      <c r="J34" s="4" t="s">
        <v>21</v>
      </c>
      <c r="K34" s="4" t="s">
        <v>22</v>
      </c>
      <c r="L34" s="6">
        <f>VLOOKUP(B34:B1077,[1]Sheet1!$B$3:$F$348,5,0)</f>
        <v>5.2</v>
      </c>
      <c r="M34" s="6">
        <f t="shared" si="0"/>
        <v>0.00062427610619469</v>
      </c>
      <c r="N34" s="6">
        <f t="shared" si="1"/>
        <v>2.938829712</v>
      </c>
      <c r="O34" s="4" t="s">
        <v>23</v>
      </c>
    </row>
    <row r="35" s="1" customFormat="1" ht="24" spans="1:15">
      <c r="A35" s="3" t="s">
        <v>201</v>
      </c>
      <c r="B35" s="4" t="s">
        <v>143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144</v>
      </c>
      <c r="H35" s="4" t="s">
        <v>34</v>
      </c>
      <c r="I35" s="4">
        <v>4166</v>
      </c>
      <c r="J35" s="4" t="s">
        <v>21</v>
      </c>
      <c r="K35" s="4" t="s">
        <v>22</v>
      </c>
      <c r="L35" s="6">
        <f>VLOOKUP(B35:B1078,[1]Sheet1!$B$3:$F$348,5,0)</f>
        <v>16.5</v>
      </c>
      <c r="M35" s="6">
        <f t="shared" ref="M35:M66" si="2">L35*1.3566/1.13/10000</f>
        <v>0.00198087610619469</v>
      </c>
      <c r="N35" s="6">
        <f t="shared" ref="N35:N66" si="3">M35*I35*1.13</f>
        <v>9.32513274</v>
      </c>
      <c r="O35" s="4" t="s">
        <v>23</v>
      </c>
    </row>
    <row r="36" s="1" customFormat="1" ht="24" spans="1:15">
      <c r="A36" s="3" t="s">
        <v>201</v>
      </c>
      <c r="B36" s="4" t="s">
        <v>145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146</v>
      </c>
      <c r="H36" s="4" t="s">
        <v>37</v>
      </c>
      <c r="I36" s="4">
        <v>4166</v>
      </c>
      <c r="J36" s="4" t="s">
        <v>21</v>
      </c>
      <c r="K36" s="4" t="s">
        <v>22</v>
      </c>
      <c r="L36" s="6">
        <f>VLOOKUP(B36:B1079,[1]Sheet1!$B$3:$F$348,5,0)</f>
        <v>6.8</v>
      </c>
      <c r="M36" s="6">
        <f t="shared" si="2"/>
        <v>0.000816361061946903</v>
      </c>
      <c r="N36" s="6">
        <f t="shared" si="3"/>
        <v>3.843085008</v>
      </c>
      <c r="O36" s="4" t="s">
        <v>23</v>
      </c>
    </row>
    <row r="37" s="1" customFormat="1" ht="24" spans="1:15">
      <c r="A37" s="3" t="s">
        <v>201</v>
      </c>
      <c r="B37" s="4" t="s">
        <v>147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148</v>
      </c>
      <c r="H37" s="4" t="s">
        <v>37</v>
      </c>
      <c r="I37" s="4">
        <v>4166</v>
      </c>
      <c r="J37" s="4" t="s">
        <v>21</v>
      </c>
      <c r="K37" s="4" t="s">
        <v>22</v>
      </c>
      <c r="L37" s="6">
        <f>VLOOKUP(B37:B1080,[1]Sheet1!$B$3:$F$348,5,0)</f>
        <v>14</v>
      </c>
      <c r="M37" s="6">
        <f t="shared" si="2"/>
        <v>0.00168074336283186</v>
      </c>
      <c r="N37" s="6">
        <f t="shared" si="3"/>
        <v>7.91223384</v>
      </c>
      <c r="O37" s="4" t="s">
        <v>23</v>
      </c>
    </row>
    <row r="38" s="1" customFormat="1" ht="24" spans="1:15">
      <c r="A38" s="3" t="s">
        <v>201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4166</v>
      </c>
      <c r="J38" s="4" t="s">
        <v>21</v>
      </c>
      <c r="K38" s="4" t="s">
        <v>22</v>
      </c>
      <c r="L38" s="6">
        <f>VLOOKUP(B38:B1081,[1]Sheet1!$B$3:$F$348,5,0)</f>
        <v>42</v>
      </c>
      <c r="M38" s="6">
        <f t="shared" si="2"/>
        <v>0.00504223008849558</v>
      </c>
      <c r="N38" s="6">
        <f t="shared" si="3"/>
        <v>23.73670152</v>
      </c>
      <c r="O38" s="4" t="s">
        <v>23</v>
      </c>
    </row>
    <row r="39" s="1" customFormat="1" ht="24" spans="1:15">
      <c r="A39" s="3" t="s">
        <v>201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4166</v>
      </c>
      <c r="J39" s="4" t="s">
        <v>21</v>
      </c>
      <c r="K39" s="4" t="s">
        <v>22</v>
      </c>
      <c r="L39" s="6">
        <f>VLOOKUP(B39:B1082,[1]Sheet1!$B$3:$F$348,5,0)</f>
        <v>13.5</v>
      </c>
      <c r="M39" s="6">
        <f t="shared" si="2"/>
        <v>0.00162071681415929</v>
      </c>
      <c r="N39" s="6">
        <f t="shared" si="3"/>
        <v>7.62965406</v>
      </c>
      <c r="O39" s="4" t="s">
        <v>23</v>
      </c>
    </row>
    <row r="40" s="1" customFormat="1" ht="24" spans="1:15">
      <c r="A40" s="3" t="s">
        <v>201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4166</v>
      </c>
      <c r="J40" s="4" t="s">
        <v>21</v>
      </c>
      <c r="K40" s="4" t="s">
        <v>22</v>
      </c>
      <c r="L40" s="6">
        <f>VLOOKUP(B40:B1083,[1]Sheet1!$B$3:$F$348,5,0)</f>
        <v>19</v>
      </c>
      <c r="M40" s="6">
        <f t="shared" si="2"/>
        <v>0.00228100884955752</v>
      </c>
      <c r="N40" s="6">
        <f t="shared" si="3"/>
        <v>10.73803164</v>
      </c>
      <c r="O40" s="4" t="s">
        <v>23</v>
      </c>
    </row>
    <row r="41" s="1" customFormat="1" ht="24" spans="1:15">
      <c r="A41" s="3" t="s">
        <v>201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4166</v>
      </c>
      <c r="J41" s="4" t="s">
        <v>21</v>
      </c>
      <c r="K41" s="4" t="s">
        <v>22</v>
      </c>
      <c r="L41" s="6">
        <f>VLOOKUP(B41:B1084,[1]Sheet1!$B$3:$F$348,5,0)</f>
        <v>4.4</v>
      </c>
      <c r="M41" s="6">
        <f t="shared" si="2"/>
        <v>0.000528233628318584</v>
      </c>
      <c r="N41" s="6">
        <f t="shared" si="3"/>
        <v>2.486702064</v>
      </c>
      <c r="O41" s="4" t="s">
        <v>23</v>
      </c>
    </row>
    <row r="42" s="1" customFormat="1" ht="24" spans="1:15">
      <c r="A42" s="3" t="s">
        <v>201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4166</v>
      </c>
      <c r="J42" s="4" t="s">
        <v>21</v>
      </c>
      <c r="K42" s="4" t="s">
        <v>22</v>
      </c>
      <c r="L42" s="6">
        <f>VLOOKUP(B42:B1085,[1]Sheet1!$B$3:$F$348,5,0)</f>
        <v>32</v>
      </c>
      <c r="M42" s="6">
        <f t="shared" si="2"/>
        <v>0.00384169911504425</v>
      </c>
      <c r="N42" s="6">
        <f t="shared" si="3"/>
        <v>18.08510592</v>
      </c>
      <c r="O42" s="4" t="s">
        <v>23</v>
      </c>
    </row>
    <row r="43" s="1" customFormat="1" ht="24" spans="1:15">
      <c r="A43" s="3" t="s">
        <v>201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4166</v>
      </c>
      <c r="J43" s="4" t="s">
        <v>21</v>
      </c>
      <c r="K43" s="4" t="s">
        <v>22</v>
      </c>
      <c r="L43" s="6">
        <f>VLOOKUP(B43:B1086,[1]Sheet1!$B$3:$F$348,5,0)</f>
        <v>1.8</v>
      </c>
      <c r="M43" s="6">
        <f t="shared" si="2"/>
        <v>0.000216095575221239</v>
      </c>
      <c r="N43" s="6">
        <f t="shared" si="3"/>
        <v>1.017287208</v>
      </c>
      <c r="O43" s="4" t="s">
        <v>23</v>
      </c>
    </row>
    <row r="44" s="1" customFormat="1" ht="24" spans="1:15">
      <c r="A44" s="3" t="s">
        <v>201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4166</v>
      </c>
      <c r="J44" s="4" t="s">
        <v>21</v>
      </c>
      <c r="K44" s="4" t="s">
        <v>22</v>
      </c>
      <c r="L44" s="6">
        <f>VLOOKUP(B44:B1087,[1]Sheet1!$B$3:$F$348,5,0)</f>
        <v>2.8</v>
      </c>
      <c r="M44" s="6">
        <f t="shared" si="2"/>
        <v>0.000336148672566372</v>
      </c>
      <c r="N44" s="6">
        <f t="shared" si="3"/>
        <v>1.582446768</v>
      </c>
      <c r="O44" s="4" t="s">
        <v>23</v>
      </c>
    </row>
    <row r="45" s="1" customFormat="1" ht="24" spans="1:15">
      <c r="A45" s="3" t="s">
        <v>201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4166</v>
      </c>
      <c r="J45" s="4" t="s">
        <v>21</v>
      </c>
      <c r="K45" s="4" t="s">
        <v>22</v>
      </c>
      <c r="L45" s="6">
        <f>VLOOKUP(B45:B1088,[1]Sheet1!$B$3:$F$348,5,0)</f>
        <v>22</v>
      </c>
      <c r="M45" s="6">
        <f t="shared" si="2"/>
        <v>0.00264116814159292</v>
      </c>
      <c r="N45" s="6">
        <f t="shared" si="3"/>
        <v>12.43351032</v>
      </c>
      <c r="O45" s="4" t="s">
        <v>23</v>
      </c>
    </row>
    <row r="46" s="1" customFormat="1" ht="24" spans="1:15">
      <c r="A46" s="3" t="s">
        <v>201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4166</v>
      </c>
      <c r="J46" s="4" t="s">
        <v>21</v>
      </c>
      <c r="K46" s="4" t="s">
        <v>22</v>
      </c>
      <c r="L46" s="6">
        <f>VLOOKUP(B46:B1089,[1]Sheet1!$B$3:$F$348,5,0)</f>
        <v>20</v>
      </c>
      <c r="M46" s="6">
        <f t="shared" si="2"/>
        <v>0.00240106194690266</v>
      </c>
      <c r="N46" s="6">
        <f t="shared" si="3"/>
        <v>11.3031912</v>
      </c>
      <c r="O46" s="4" t="s">
        <v>23</v>
      </c>
    </row>
    <row r="47" s="1" customFormat="1" ht="24" spans="1:15">
      <c r="A47" s="3" t="s">
        <v>201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4166</v>
      </c>
      <c r="J47" s="4" t="s">
        <v>21</v>
      </c>
      <c r="K47" s="4" t="s">
        <v>22</v>
      </c>
      <c r="L47" s="6">
        <f>VLOOKUP(B47:B1090,[1]Sheet1!$B$3:$F$348,5,0)</f>
        <v>23</v>
      </c>
      <c r="M47" s="6">
        <f t="shared" si="2"/>
        <v>0.00276122123893805</v>
      </c>
      <c r="N47" s="6">
        <f t="shared" si="3"/>
        <v>12.99866988</v>
      </c>
      <c r="O47" s="4" t="s">
        <v>23</v>
      </c>
    </row>
    <row r="48" s="1" customFormat="1" ht="24" spans="1:15">
      <c r="A48" s="3" t="s">
        <v>201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4166</v>
      </c>
      <c r="J48" s="4" t="s">
        <v>21</v>
      </c>
      <c r="K48" s="4" t="s">
        <v>22</v>
      </c>
      <c r="L48" s="6">
        <f>VLOOKUP(B48:B1091,[1]Sheet1!$B$3:$F$348,5,0)</f>
        <v>20</v>
      </c>
      <c r="M48" s="6">
        <f t="shared" si="2"/>
        <v>0.00240106194690266</v>
      </c>
      <c r="N48" s="6">
        <f t="shared" si="3"/>
        <v>11.3031912</v>
      </c>
      <c r="O48" s="4" t="s">
        <v>23</v>
      </c>
    </row>
    <row r="49" s="1" customFormat="1" ht="24" spans="1:15">
      <c r="A49" s="3" t="s">
        <v>201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4166</v>
      </c>
      <c r="J49" s="4" t="s">
        <v>21</v>
      </c>
      <c r="K49" s="4" t="s">
        <v>22</v>
      </c>
      <c r="L49" s="6">
        <f>VLOOKUP(B49:B1092,[1]Sheet1!$B$3:$F$348,5,0)</f>
        <v>23</v>
      </c>
      <c r="M49" s="6">
        <f t="shared" si="2"/>
        <v>0.00276122123893805</v>
      </c>
      <c r="N49" s="6">
        <f t="shared" si="3"/>
        <v>12.99866988</v>
      </c>
      <c r="O49" s="4" t="s">
        <v>23</v>
      </c>
    </row>
    <row r="50" s="1" customFormat="1" ht="24" spans="1:15">
      <c r="A50" s="3" t="s">
        <v>201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4166</v>
      </c>
      <c r="J50" s="4" t="s">
        <v>21</v>
      </c>
      <c r="K50" s="4" t="s">
        <v>22</v>
      </c>
      <c r="L50" s="6">
        <f>VLOOKUP(B50:B1093,[1]Sheet1!$B$3:$F$348,5,0)</f>
        <v>31</v>
      </c>
      <c r="M50" s="6">
        <f t="shared" si="2"/>
        <v>0.00372164601769912</v>
      </c>
      <c r="N50" s="6">
        <f t="shared" si="3"/>
        <v>17.51994636</v>
      </c>
      <c r="O50" s="4" t="s">
        <v>23</v>
      </c>
    </row>
    <row r="51" s="1" customFormat="1" ht="24" spans="1:15">
      <c r="A51" s="3" t="s">
        <v>201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4166</v>
      </c>
      <c r="J51" s="4" t="s">
        <v>21</v>
      </c>
      <c r="K51" s="4" t="s">
        <v>22</v>
      </c>
      <c r="L51" s="6">
        <f>VLOOKUP(B51:B1094,[1]Sheet1!$B$3:$F$348,5,0)</f>
        <v>20</v>
      </c>
      <c r="M51" s="6">
        <f t="shared" si="2"/>
        <v>0.00240106194690266</v>
      </c>
      <c r="N51" s="6">
        <f t="shared" si="3"/>
        <v>11.3031912</v>
      </c>
      <c r="O51" s="4" t="s">
        <v>23</v>
      </c>
    </row>
    <row r="52" s="1" customFormat="1" ht="24" spans="1:15">
      <c r="A52" s="3" t="s">
        <v>201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4166</v>
      </c>
      <c r="J52" s="4" t="s">
        <v>21</v>
      </c>
      <c r="K52" s="4" t="s">
        <v>22</v>
      </c>
      <c r="L52" s="6">
        <f>VLOOKUP(B52:B1095,[1]Sheet1!$B$3:$F$348,5,0)</f>
        <v>12</v>
      </c>
      <c r="M52" s="6">
        <f t="shared" si="2"/>
        <v>0.00144063716814159</v>
      </c>
      <c r="N52" s="6">
        <f t="shared" si="3"/>
        <v>6.78191472</v>
      </c>
      <c r="O52" s="4" t="s">
        <v>23</v>
      </c>
    </row>
    <row r="53" s="1" customFormat="1" ht="24" spans="1:15">
      <c r="A53" s="3" t="s">
        <v>201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4166</v>
      </c>
      <c r="J53" s="4" t="s">
        <v>21</v>
      </c>
      <c r="K53" s="4" t="s">
        <v>22</v>
      </c>
      <c r="L53" s="6">
        <f>VLOOKUP(B53:B1096,[1]Sheet1!$B$3:$F$348,5,0)</f>
        <v>8.6</v>
      </c>
      <c r="M53" s="6">
        <f t="shared" si="2"/>
        <v>0.00103245663716814</v>
      </c>
      <c r="N53" s="6">
        <f t="shared" si="3"/>
        <v>4.860372216</v>
      </c>
      <c r="O53" s="4" t="s">
        <v>23</v>
      </c>
    </row>
    <row r="54" s="1" customFormat="1" ht="24" spans="1:15">
      <c r="A54" s="3" t="s">
        <v>201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4166</v>
      </c>
      <c r="J54" s="4" t="s">
        <v>21</v>
      </c>
      <c r="K54" s="4" t="s">
        <v>22</v>
      </c>
      <c r="L54" s="6">
        <f>VLOOKUP(B54:B1097,[1]Sheet1!$B$3:$F$348,5,0)</f>
        <v>3.1</v>
      </c>
      <c r="M54" s="6">
        <f t="shared" si="2"/>
        <v>0.000372164601769912</v>
      </c>
      <c r="N54" s="6">
        <f t="shared" si="3"/>
        <v>1.751994636</v>
      </c>
      <c r="O54" s="4" t="s">
        <v>23</v>
      </c>
    </row>
    <row r="55" s="1" customFormat="1" ht="24" spans="1:15">
      <c r="A55" s="3" t="s">
        <v>201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4166</v>
      </c>
      <c r="J55" s="4" t="s">
        <v>21</v>
      </c>
      <c r="K55" s="4" t="s">
        <v>22</v>
      </c>
      <c r="L55" s="6">
        <f>VLOOKUP(B55:B1098,[1]Sheet1!$B$3:$F$348,5,0)</f>
        <v>9.5</v>
      </c>
      <c r="M55" s="6">
        <f t="shared" si="2"/>
        <v>0.00114050442477876</v>
      </c>
      <c r="N55" s="6">
        <f t="shared" si="3"/>
        <v>5.36901582</v>
      </c>
      <c r="O55" s="4" t="s">
        <v>23</v>
      </c>
    </row>
    <row r="56" s="1" customFormat="1" ht="24" spans="1:15">
      <c r="A56" s="3" t="s">
        <v>201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4166</v>
      </c>
      <c r="J56" s="4" t="s">
        <v>21</v>
      </c>
      <c r="K56" s="4" t="s">
        <v>22</v>
      </c>
      <c r="L56" s="6">
        <f>VLOOKUP(B56:B1099,[1]Sheet1!$B$3:$F$348,5,0)</f>
        <v>5.8</v>
      </c>
      <c r="M56" s="6">
        <f t="shared" si="2"/>
        <v>0.00069630796460177</v>
      </c>
      <c r="N56" s="6">
        <f t="shared" si="3"/>
        <v>3.277925448</v>
      </c>
      <c r="O56" s="4" t="s">
        <v>23</v>
      </c>
    </row>
    <row r="57" s="1" customFormat="1" ht="24" spans="1:15">
      <c r="A57" s="3" t="s">
        <v>201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4166</v>
      </c>
      <c r="J57" s="4" t="s">
        <v>21</v>
      </c>
      <c r="K57" s="4" t="s">
        <v>22</v>
      </c>
      <c r="L57" s="6">
        <f>VLOOKUP(B57:B1100,[1]Sheet1!$B$3:$F$348,5,0)</f>
        <v>8.6</v>
      </c>
      <c r="M57" s="6">
        <f t="shared" si="2"/>
        <v>0.00103245663716814</v>
      </c>
      <c r="N57" s="6">
        <f t="shared" si="3"/>
        <v>4.860372216</v>
      </c>
      <c r="O57" s="4" t="s">
        <v>23</v>
      </c>
    </row>
    <row r="58" s="1" customFormat="1" ht="24" spans="1:15">
      <c r="A58" s="3" t="s">
        <v>201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4166</v>
      </c>
      <c r="J58" s="4" t="s">
        <v>21</v>
      </c>
      <c r="K58" s="4" t="s">
        <v>22</v>
      </c>
      <c r="L58" s="6">
        <f>VLOOKUP(B58:B1101,[1]Sheet1!$B$3:$F$348,5,0)</f>
        <v>5.8</v>
      </c>
      <c r="M58" s="6">
        <f t="shared" si="2"/>
        <v>0.00069630796460177</v>
      </c>
      <c r="N58" s="6">
        <f t="shared" si="3"/>
        <v>3.277925448</v>
      </c>
      <c r="O58" s="4" t="s">
        <v>23</v>
      </c>
    </row>
    <row r="59" s="1" customFormat="1" ht="24" spans="1:15">
      <c r="A59" s="3" t="s">
        <v>201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4166</v>
      </c>
      <c r="J59" s="4" t="s">
        <v>21</v>
      </c>
      <c r="K59" s="4" t="s">
        <v>22</v>
      </c>
      <c r="L59" s="6">
        <f>VLOOKUP(B59:B1102,[1]Sheet1!$B$3:$F$348,5,0)</f>
        <v>4.2</v>
      </c>
      <c r="M59" s="6">
        <f t="shared" si="2"/>
        <v>0.000504223008849558</v>
      </c>
      <c r="N59" s="6">
        <f t="shared" si="3"/>
        <v>2.373670152</v>
      </c>
      <c r="O59" s="4" t="s">
        <v>23</v>
      </c>
    </row>
    <row r="60" s="1" customFormat="1" ht="24" spans="1:15">
      <c r="A60" s="3" t="s">
        <v>201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4166</v>
      </c>
      <c r="J60" s="4" t="s">
        <v>21</v>
      </c>
      <c r="K60" s="4" t="s">
        <v>22</v>
      </c>
      <c r="L60" s="6">
        <f>VLOOKUP(B60:B1103,[1]Sheet1!$B$3:$F$348,5,0)</f>
        <v>5.6</v>
      </c>
      <c r="M60" s="6">
        <f t="shared" si="2"/>
        <v>0.000672297345132743</v>
      </c>
      <c r="N60" s="6">
        <f t="shared" si="3"/>
        <v>3.164893536</v>
      </c>
      <c r="O60" s="4" t="s">
        <v>23</v>
      </c>
    </row>
    <row r="61" s="1" customFormat="1" ht="24" spans="1:15">
      <c r="A61" s="3" t="s">
        <v>201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4166</v>
      </c>
      <c r="J61" s="4" t="s">
        <v>21</v>
      </c>
      <c r="K61" s="4" t="s">
        <v>22</v>
      </c>
      <c r="L61" s="6">
        <f>VLOOKUP(B61:B1104,[1]Sheet1!$B$3:$F$348,5,0)</f>
        <v>4.6</v>
      </c>
      <c r="M61" s="6">
        <f t="shared" si="2"/>
        <v>0.000552244247787611</v>
      </c>
      <c r="N61" s="6">
        <f t="shared" si="3"/>
        <v>2.599733976</v>
      </c>
      <c r="O61" s="4" t="s">
        <v>23</v>
      </c>
    </row>
    <row r="62" s="1" customFormat="1" ht="24" spans="1:15">
      <c r="A62" s="3" t="s">
        <v>201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4166</v>
      </c>
      <c r="J62" s="4" t="s">
        <v>21</v>
      </c>
      <c r="K62" s="4" t="s">
        <v>22</v>
      </c>
      <c r="L62" s="6">
        <f>VLOOKUP(B62:B1105,[1]Sheet1!$B$3:$F$348,5,0)</f>
        <v>25</v>
      </c>
      <c r="M62" s="6">
        <f t="shared" si="2"/>
        <v>0.00300132743362832</v>
      </c>
      <c r="N62" s="6">
        <f t="shared" si="3"/>
        <v>14.128989</v>
      </c>
      <c r="O62" s="4" t="s">
        <v>23</v>
      </c>
    </row>
    <row r="63" s="1" customFormat="1" ht="24" spans="1:15">
      <c r="A63" s="3" t="s">
        <v>201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4166</v>
      </c>
      <c r="J63" s="4" t="s">
        <v>21</v>
      </c>
      <c r="K63" s="4" t="s">
        <v>22</v>
      </c>
      <c r="L63" s="6">
        <f>VLOOKUP(B63:B1106,[1]Sheet1!$B$3:$F$348,5,0)</f>
        <v>19</v>
      </c>
      <c r="M63" s="6">
        <f t="shared" si="2"/>
        <v>0.00228100884955752</v>
      </c>
      <c r="N63" s="6">
        <f t="shared" si="3"/>
        <v>10.73803164</v>
      </c>
      <c r="O63" s="4" t="s">
        <v>23</v>
      </c>
    </row>
    <row r="64" s="1" customFormat="1" ht="24" spans="1:15">
      <c r="A64" s="3" t="s">
        <v>201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4166</v>
      </c>
      <c r="J64" s="4" t="s">
        <v>21</v>
      </c>
      <c r="K64" s="4" t="s">
        <v>22</v>
      </c>
      <c r="L64" s="6">
        <f>VLOOKUP(B64:B1107,[1]Sheet1!$B$3:$F$348,5,0)</f>
        <v>7.5</v>
      </c>
      <c r="M64" s="6">
        <f t="shared" si="2"/>
        <v>0.000900398230088496</v>
      </c>
      <c r="N64" s="6">
        <f t="shared" si="3"/>
        <v>4.2386967</v>
      </c>
      <c r="O64" s="4" t="s">
        <v>23</v>
      </c>
    </row>
    <row r="65" s="1" customFormat="1" ht="24" spans="1:15">
      <c r="A65" s="3" t="s">
        <v>201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4166</v>
      </c>
      <c r="J65" s="4" t="s">
        <v>21</v>
      </c>
      <c r="K65" s="4" t="s">
        <v>22</v>
      </c>
      <c r="L65" s="6">
        <f>VLOOKUP(B65:B1108,[1]Sheet1!$B$3:$F$348,5,0)</f>
        <v>8.5</v>
      </c>
      <c r="M65" s="6">
        <f t="shared" si="2"/>
        <v>0.00102045132743363</v>
      </c>
      <c r="N65" s="6">
        <f t="shared" si="3"/>
        <v>4.80385626</v>
      </c>
      <c r="O65" s="4" t="s">
        <v>23</v>
      </c>
    </row>
    <row r="66" s="1" customFormat="1" ht="24" spans="1:15">
      <c r="A66" s="3" t="s">
        <v>201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4166</v>
      </c>
      <c r="J66" s="4" t="s">
        <v>21</v>
      </c>
      <c r="K66" s="4" t="s">
        <v>22</v>
      </c>
      <c r="L66" s="6">
        <f>VLOOKUP(B66:B1109,[1]Sheet1!$B$3:$F$348,5,0)</f>
        <v>16</v>
      </c>
      <c r="M66" s="6">
        <f t="shared" si="2"/>
        <v>0.00192084955752212</v>
      </c>
      <c r="N66" s="6">
        <f t="shared" si="3"/>
        <v>9.04255296</v>
      </c>
      <c r="O66" s="4" t="s">
        <v>23</v>
      </c>
    </row>
    <row r="67" s="1" customFormat="1" ht="24" spans="1:15">
      <c r="A67" s="3" t="s">
        <v>201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4166</v>
      </c>
      <c r="J67" s="4" t="s">
        <v>21</v>
      </c>
      <c r="K67" s="4" t="s">
        <v>22</v>
      </c>
      <c r="L67" s="6">
        <f>VLOOKUP(B67:B1110,[1]Sheet1!$B$3:$F$348,5,0)</f>
        <v>16</v>
      </c>
      <c r="M67" s="6">
        <f t="shared" ref="M67:M89" si="4">L67*1.3566/1.13/10000</f>
        <v>0.00192084955752212</v>
      </c>
      <c r="N67" s="6">
        <f t="shared" ref="N67:N88" si="5">M67*I67*1.13</f>
        <v>9.04255296</v>
      </c>
      <c r="O67" s="4" t="s">
        <v>23</v>
      </c>
    </row>
    <row r="68" s="1" customFormat="1" ht="24" spans="1:15">
      <c r="A68" s="3" t="s">
        <v>201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4166</v>
      </c>
      <c r="J68" s="4" t="s">
        <v>21</v>
      </c>
      <c r="K68" s="4" t="s">
        <v>22</v>
      </c>
      <c r="L68" s="6">
        <f>VLOOKUP(B68:B1111,[1]Sheet1!$B$3:$F$348,5,0)</f>
        <v>16</v>
      </c>
      <c r="M68" s="6">
        <f t="shared" si="4"/>
        <v>0.00192084955752212</v>
      </c>
      <c r="N68" s="6">
        <f t="shared" si="5"/>
        <v>9.04255296</v>
      </c>
      <c r="O68" s="4" t="s">
        <v>23</v>
      </c>
    </row>
    <row r="69" s="1" customFormat="1" ht="24" spans="1:15">
      <c r="A69" s="3" t="s">
        <v>201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4166</v>
      </c>
      <c r="J69" s="4" t="s">
        <v>21</v>
      </c>
      <c r="K69" s="4" t="s">
        <v>22</v>
      </c>
      <c r="L69" s="6">
        <f>VLOOKUP(B69:B1112,[1]Sheet1!$B$3:$F$348,5,0)</f>
        <v>27</v>
      </c>
      <c r="M69" s="6">
        <f t="shared" si="4"/>
        <v>0.00324143362831858</v>
      </c>
      <c r="N69" s="6">
        <f t="shared" si="5"/>
        <v>15.25930812</v>
      </c>
      <c r="O69" s="4" t="s">
        <v>23</v>
      </c>
    </row>
    <row r="70" s="1" customFormat="1" ht="24" spans="1:15">
      <c r="A70" s="3" t="s">
        <v>201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4166</v>
      </c>
      <c r="J70" s="4" t="s">
        <v>21</v>
      </c>
      <c r="K70" s="4" t="s">
        <v>22</v>
      </c>
      <c r="L70" s="6">
        <f>VLOOKUP(B70:B1113,[1]Sheet1!$B$3:$F$348,5,0)</f>
        <v>28</v>
      </c>
      <c r="M70" s="6">
        <f t="shared" si="4"/>
        <v>0.00336148672566372</v>
      </c>
      <c r="N70" s="6">
        <f t="shared" si="5"/>
        <v>15.82446768</v>
      </c>
      <c r="O70" s="4" t="s">
        <v>23</v>
      </c>
    </row>
    <row r="71" s="1" customFormat="1" ht="24" spans="1:15">
      <c r="A71" s="3" t="s">
        <v>201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4166</v>
      </c>
      <c r="J71" s="4" t="s">
        <v>21</v>
      </c>
      <c r="K71" s="4" t="s">
        <v>22</v>
      </c>
      <c r="L71" s="6">
        <f>VLOOKUP(B71:B1114,[1]Sheet1!$B$3:$F$348,5,0)</f>
        <v>46</v>
      </c>
      <c r="M71" s="6">
        <f t="shared" si="4"/>
        <v>0.00552244247787611</v>
      </c>
      <c r="N71" s="6">
        <f t="shared" si="5"/>
        <v>25.99733976</v>
      </c>
      <c r="O71" s="4" t="s">
        <v>23</v>
      </c>
    </row>
    <row r="72" s="1" customFormat="1" ht="24" spans="1:15">
      <c r="A72" s="3" t="s">
        <v>201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4166</v>
      </c>
      <c r="J72" s="4" t="s">
        <v>21</v>
      </c>
      <c r="K72" s="4" t="s">
        <v>22</v>
      </c>
      <c r="L72" s="6">
        <f>VLOOKUP(B72:B1115,[1]Sheet1!$B$3:$F$348,5,0)</f>
        <v>14</v>
      </c>
      <c r="M72" s="6">
        <f t="shared" si="4"/>
        <v>0.00168074336283186</v>
      </c>
      <c r="N72" s="6">
        <f t="shared" si="5"/>
        <v>7.91223384</v>
      </c>
      <c r="O72" s="4" t="s">
        <v>23</v>
      </c>
    </row>
    <row r="73" s="1" customFormat="1" ht="24" spans="1:15">
      <c r="A73" s="3" t="s">
        <v>201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4166</v>
      </c>
      <c r="J73" s="4" t="s">
        <v>21</v>
      </c>
      <c r="K73" s="4" t="s">
        <v>22</v>
      </c>
      <c r="L73" s="6">
        <f>VLOOKUP(B73:B1116,[1]Sheet1!$B$3:$F$348,5,0)</f>
        <v>8.5</v>
      </c>
      <c r="M73" s="6">
        <f t="shared" si="4"/>
        <v>0.00102045132743363</v>
      </c>
      <c r="N73" s="6">
        <f t="shared" si="5"/>
        <v>4.80385626</v>
      </c>
      <c r="O73" s="4" t="s">
        <v>23</v>
      </c>
    </row>
    <row r="74" s="1" customFormat="1" ht="24" spans="1:15">
      <c r="A74" s="3" t="s">
        <v>201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4166</v>
      </c>
      <c r="J74" s="4" t="s">
        <v>21</v>
      </c>
      <c r="K74" s="4" t="s">
        <v>22</v>
      </c>
      <c r="L74" s="6">
        <f>VLOOKUP(B74:B1117,[1]Sheet1!$B$3:$F$348,5,0)</f>
        <v>8.5</v>
      </c>
      <c r="M74" s="6">
        <f t="shared" si="4"/>
        <v>0.00102045132743363</v>
      </c>
      <c r="N74" s="6">
        <f t="shared" si="5"/>
        <v>4.80385626</v>
      </c>
      <c r="O74" s="4" t="s">
        <v>23</v>
      </c>
    </row>
    <row r="75" s="1" customFormat="1" ht="24" spans="1:15">
      <c r="A75" s="3" t="s">
        <v>201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4166</v>
      </c>
      <c r="J75" s="4" t="s">
        <v>21</v>
      </c>
      <c r="K75" s="4" t="s">
        <v>22</v>
      </c>
      <c r="L75" s="6">
        <f>VLOOKUP(B75:B1118,[1]Sheet1!$B$3:$F$348,5,0)</f>
        <v>12</v>
      </c>
      <c r="M75" s="6">
        <f t="shared" si="4"/>
        <v>0.00144063716814159</v>
      </c>
      <c r="N75" s="6">
        <f t="shared" si="5"/>
        <v>6.78191472</v>
      </c>
      <c r="O75" s="4" t="s">
        <v>23</v>
      </c>
    </row>
    <row r="76" s="1" customFormat="1" ht="24" spans="1:15">
      <c r="A76" s="3" t="s">
        <v>201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4166</v>
      </c>
      <c r="J76" s="4" t="s">
        <v>21</v>
      </c>
      <c r="K76" s="4" t="s">
        <v>22</v>
      </c>
      <c r="L76" s="6">
        <f>VLOOKUP(B76:B1119,[1]Sheet1!$B$3:$F$348,5,0)</f>
        <v>15</v>
      </c>
      <c r="M76" s="6">
        <f t="shared" si="4"/>
        <v>0.00180079646017699</v>
      </c>
      <c r="N76" s="6">
        <f t="shared" si="5"/>
        <v>8.4773934</v>
      </c>
      <c r="O76" s="4" t="s">
        <v>23</v>
      </c>
    </row>
    <row r="77" s="1" customFormat="1" ht="24" spans="1:15">
      <c r="A77" s="3" t="s">
        <v>201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4166</v>
      </c>
      <c r="J77" s="4" t="s">
        <v>21</v>
      </c>
      <c r="K77" s="4" t="s">
        <v>22</v>
      </c>
      <c r="L77" s="6">
        <f>VLOOKUP(B77:B1120,[1]Sheet1!$B$3:$F$348,5,0)</f>
        <v>20</v>
      </c>
      <c r="M77" s="6">
        <f t="shared" si="4"/>
        <v>0.00240106194690266</v>
      </c>
      <c r="N77" s="6">
        <f t="shared" si="5"/>
        <v>11.3031912</v>
      </c>
      <c r="O77" s="4" t="s">
        <v>23</v>
      </c>
    </row>
    <row r="78" s="1" customFormat="1" ht="24" spans="1:15">
      <c r="A78" s="3" t="s">
        <v>201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4166</v>
      </c>
      <c r="J78" s="4" t="s">
        <v>21</v>
      </c>
      <c r="K78" s="4" t="s">
        <v>22</v>
      </c>
      <c r="L78" s="6">
        <f>VLOOKUP(B78:B1121,[1]Sheet1!$B$3:$F$348,5,0)</f>
        <v>27</v>
      </c>
      <c r="M78" s="6">
        <f t="shared" si="4"/>
        <v>0.00324143362831858</v>
      </c>
      <c r="N78" s="6">
        <f t="shared" si="5"/>
        <v>15.25930812</v>
      </c>
      <c r="O78" s="4" t="s">
        <v>23</v>
      </c>
    </row>
    <row r="79" s="1" customFormat="1" ht="24" spans="1:15">
      <c r="A79" s="3" t="s">
        <v>201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4166</v>
      </c>
      <c r="J79" s="4" t="s">
        <v>21</v>
      </c>
      <c r="K79" s="4" t="s">
        <v>22</v>
      </c>
      <c r="L79" s="6">
        <f>VLOOKUP(B79:B1122,[1]Sheet1!$B$3:$F$348,5,0)</f>
        <v>9</v>
      </c>
      <c r="M79" s="6">
        <f t="shared" si="4"/>
        <v>0.00108047787610619</v>
      </c>
      <c r="N79" s="6">
        <f t="shared" si="5"/>
        <v>5.08643604</v>
      </c>
      <c r="O79" s="4" t="s">
        <v>23</v>
      </c>
    </row>
    <row r="80" s="1" customFormat="1" ht="24" spans="1:15">
      <c r="A80" s="3" t="s">
        <v>201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4166</v>
      </c>
      <c r="J80" s="4" t="s">
        <v>21</v>
      </c>
      <c r="K80" s="4" t="s">
        <v>22</v>
      </c>
      <c r="L80" s="6">
        <f>VLOOKUP(B80:B1123,[1]Sheet1!$B$3:$F$348,5,0)</f>
        <v>7</v>
      </c>
      <c r="M80" s="6">
        <f t="shared" si="4"/>
        <v>0.000840371681415929</v>
      </c>
      <c r="N80" s="6">
        <f t="shared" si="5"/>
        <v>3.95611692</v>
      </c>
      <c r="O80" s="4" t="s">
        <v>23</v>
      </c>
    </row>
    <row r="81" s="1" customFormat="1" ht="24" spans="1:15">
      <c r="A81" s="3" t="s">
        <v>201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4166</v>
      </c>
      <c r="J81" s="4" t="s">
        <v>21</v>
      </c>
      <c r="K81" s="4" t="s">
        <v>22</v>
      </c>
      <c r="L81" s="6">
        <f>VLOOKUP(B81:B1124,[1]Sheet1!$B$3:$F$348,5,0)</f>
        <v>15</v>
      </c>
      <c r="M81" s="6">
        <f t="shared" si="4"/>
        <v>0.00180079646017699</v>
      </c>
      <c r="N81" s="6">
        <f t="shared" si="5"/>
        <v>8.4773934</v>
      </c>
      <c r="O81" s="4" t="s">
        <v>23</v>
      </c>
    </row>
    <row r="82" s="1" customFormat="1" ht="24" spans="1:15">
      <c r="A82" s="3" t="s">
        <v>201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4166</v>
      </c>
      <c r="J82" s="4" t="s">
        <v>21</v>
      </c>
      <c r="K82" s="4" t="s">
        <v>22</v>
      </c>
      <c r="L82" s="6">
        <f>VLOOKUP(B82:B1125,[1]Sheet1!$B$3:$F$348,5,0)</f>
        <v>16</v>
      </c>
      <c r="M82" s="6">
        <f t="shared" si="4"/>
        <v>0.00192084955752212</v>
      </c>
      <c r="N82" s="6">
        <f t="shared" si="5"/>
        <v>9.04255296</v>
      </c>
      <c r="O82" s="4" t="s">
        <v>23</v>
      </c>
    </row>
    <row r="83" s="1" customFormat="1" ht="24" spans="1:15">
      <c r="A83" s="3" t="s">
        <v>201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4166</v>
      </c>
      <c r="J83" s="4" t="s">
        <v>21</v>
      </c>
      <c r="K83" s="4" t="s">
        <v>22</v>
      </c>
      <c r="L83" s="6">
        <f>VLOOKUP(B83:B1126,[1]Sheet1!$B$3:$F$348,5,0)</f>
        <v>6</v>
      </c>
      <c r="M83" s="6">
        <f t="shared" si="4"/>
        <v>0.000720318584070796</v>
      </c>
      <c r="N83" s="6">
        <f t="shared" si="5"/>
        <v>3.39095736</v>
      </c>
      <c r="O83" s="4" t="s">
        <v>23</v>
      </c>
    </row>
    <row r="84" s="1" customFormat="1" ht="24" spans="1:15">
      <c r="A84" s="3" t="s">
        <v>201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4166</v>
      </c>
      <c r="J84" s="4" t="s">
        <v>21</v>
      </c>
      <c r="K84" s="4" t="s">
        <v>22</v>
      </c>
      <c r="L84" s="6">
        <f>VLOOKUP(B84:B1127,[1]Sheet1!$B$3:$F$348,5,0)</f>
        <v>4.5</v>
      </c>
      <c r="M84" s="6">
        <f t="shared" si="4"/>
        <v>0.000540238938053097</v>
      </c>
      <c r="N84" s="6">
        <f t="shared" si="5"/>
        <v>2.54321802</v>
      </c>
      <c r="O84" s="4" t="s">
        <v>23</v>
      </c>
    </row>
    <row r="85" s="1" customFormat="1" ht="24" spans="1:15">
      <c r="A85" s="3" t="s">
        <v>201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4166</v>
      </c>
      <c r="J85" s="4" t="s">
        <v>21</v>
      </c>
      <c r="K85" s="4" t="s">
        <v>22</v>
      </c>
      <c r="L85" s="6">
        <f>VLOOKUP(B85:B1128,[1]Sheet1!$B$3:$F$348,5,0)</f>
        <v>6</v>
      </c>
      <c r="M85" s="6">
        <f t="shared" si="4"/>
        <v>0.000720318584070796</v>
      </c>
      <c r="N85" s="6">
        <f t="shared" si="5"/>
        <v>3.39095736</v>
      </c>
      <c r="O85" s="4" t="s">
        <v>23</v>
      </c>
    </row>
    <row r="86" s="1" customFormat="1" ht="24" spans="1:15">
      <c r="A86" s="3" t="s">
        <v>201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4166</v>
      </c>
      <c r="J86" s="4" t="s">
        <v>21</v>
      </c>
      <c r="K86" s="4" t="s">
        <v>22</v>
      </c>
      <c r="L86" s="6">
        <f>VLOOKUP(B86:B1129,[1]Sheet1!$B$3:$F$348,5,0)</f>
        <v>4.5</v>
      </c>
      <c r="M86" s="6">
        <f t="shared" si="4"/>
        <v>0.000540238938053097</v>
      </c>
      <c r="N86" s="6">
        <f t="shared" si="5"/>
        <v>2.54321802</v>
      </c>
      <c r="O86" s="4" t="s">
        <v>23</v>
      </c>
    </row>
    <row r="87" s="1" customFormat="1" ht="24" spans="1:15">
      <c r="A87" s="3" t="s">
        <v>201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4166</v>
      </c>
      <c r="J87" s="4" t="s">
        <v>21</v>
      </c>
      <c r="K87" s="4" t="s">
        <v>22</v>
      </c>
      <c r="L87" s="6">
        <f>VLOOKUP(B87:B1130,[1]Sheet1!$B$3:$F$348,5,0)</f>
        <v>4</v>
      </c>
      <c r="M87" s="6">
        <f t="shared" si="4"/>
        <v>0.000480212389380531</v>
      </c>
      <c r="N87" s="6">
        <f t="shared" si="5"/>
        <v>2.26063824</v>
      </c>
      <c r="O87" s="4" t="s">
        <v>23</v>
      </c>
    </row>
    <row r="88" s="1" customFormat="1" ht="24" spans="1:15">
      <c r="A88" s="3" t="s">
        <v>201</v>
      </c>
      <c r="B88" s="4" t="s">
        <v>76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77</v>
      </c>
      <c r="H88" s="4" t="s">
        <v>37</v>
      </c>
      <c r="I88" s="4">
        <v>4166</v>
      </c>
      <c r="J88" s="4" t="s">
        <v>21</v>
      </c>
      <c r="K88" s="4" t="s">
        <v>22</v>
      </c>
      <c r="L88" s="6">
        <f>VLOOKUP(B88:B1131,[1]Sheet1!$B$3:$F$348,5,0)</f>
        <v>7</v>
      </c>
      <c r="M88" s="6">
        <f t="shared" si="4"/>
        <v>0.000840371681415929</v>
      </c>
      <c r="N88" s="6">
        <f t="shared" si="5"/>
        <v>3.95611692</v>
      </c>
      <c r="O88" s="4" t="s">
        <v>23</v>
      </c>
    </row>
    <row r="89" spans="9:14">
      <c r="I89" s="1">
        <f>SUM(I2:I88)</f>
        <v>362442</v>
      </c>
      <c r="M89" s="6">
        <f t="shared" si="4"/>
        <v>0</v>
      </c>
      <c r="N89" s="6">
        <f>SUM(N2:N88)</f>
        <v>636.256632648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D80" workbookViewId="0">
      <selection activeCell="N2" sqref="N2:N88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202</v>
      </c>
      <c r="B2" s="4" t="s">
        <v>78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79</v>
      </c>
      <c r="H2" s="4" t="s">
        <v>37</v>
      </c>
      <c r="I2" s="4">
        <v>4140</v>
      </c>
      <c r="J2" s="4" t="s">
        <v>21</v>
      </c>
      <c r="K2" s="4" t="s">
        <v>22</v>
      </c>
      <c r="L2" s="6">
        <f>VLOOKUP(B2:B1132,[1]Sheet1!$B$3:$F$348,5,0)</f>
        <v>22</v>
      </c>
      <c r="M2" s="6">
        <f>L2*1.3575/1.13/10000</f>
        <v>0.0026429203539823</v>
      </c>
      <c r="N2" s="6">
        <f>M2*I2*1.13</f>
        <v>12.36411</v>
      </c>
      <c r="O2" s="4" t="s">
        <v>23</v>
      </c>
    </row>
    <row r="3" s="1" customFormat="1" ht="24" spans="1:15">
      <c r="A3" s="3" t="s">
        <v>202</v>
      </c>
      <c r="B3" s="4" t="s">
        <v>80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81</v>
      </c>
      <c r="H3" s="4" t="s">
        <v>37</v>
      </c>
      <c r="I3" s="4">
        <v>4140</v>
      </c>
      <c r="J3" s="4" t="s">
        <v>21</v>
      </c>
      <c r="K3" s="4" t="s">
        <v>22</v>
      </c>
      <c r="L3" s="6">
        <f>VLOOKUP(B3:B1133,[1]Sheet1!$B$3:$F$348,5,0)</f>
        <v>27</v>
      </c>
      <c r="M3" s="6">
        <f t="shared" ref="M3:M34" si="0">L3*1.3575/1.13/10000</f>
        <v>0.00324358407079646</v>
      </c>
      <c r="N3" s="6">
        <f t="shared" ref="N3:N34" si="1">M3*I3*1.13</f>
        <v>15.174135</v>
      </c>
      <c r="O3" s="4" t="s">
        <v>23</v>
      </c>
    </row>
    <row r="4" s="1" customFormat="1" ht="24" spans="1:15">
      <c r="A4" s="3" t="s">
        <v>202</v>
      </c>
      <c r="B4" s="4" t="s">
        <v>82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83</v>
      </c>
      <c r="H4" s="4" t="s">
        <v>20</v>
      </c>
      <c r="I4" s="4">
        <v>4140</v>
      </c>
      <c r="J4" s="4" t="s">
        <v>21</v>
      </c>
      <c r="K4" s="4" t="s">
        <v>22</v>
      </c>
      <c r="L4" s="6">
        <f>VLOOKUP(B4:B1134,[1]Sheet1!$B$3:$F$348,5,0)</f>
        <v>3.8</v>
      </c>
      <c r="M4" s="6">
        <f t="shared" si="0"/>
        <v>0.000456504424778761</v>
      </c>
      <c r="N4" s="6">
        <f t="shared" si="1"/>
        <v>2.135619</v>
      </c>
      <c r="O4" s="4" t="s">
        <v>23</v>
      </c>
    </row>
    <row r="5" s="1" customFormat="1" ht="24" spans="1:15">
      <c r="A5" s="3" t="s">
        <v>202</v>
      </c>
      <c r="B5" s="4" t="s">
        <v>84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85</v>
      </c>
      <c r="H5" s="4" t="s">
        <v>20</v>
      </c>
      <c r="I5" s="4">
        <v>4140</v>
      </c>
      <c r="J5" s="4" t="s">
        <v>21</v>
      </c>
      <c r="K5" s="4" t="s">
        <v>22</v>
      </c>
      <c r="L5" s="6">
        <f>VLOOKUP(B5:B1135,[1]Sheet1!$B$3:$F$348,5,0)</f>
        <v>11</v>
      </c>
      <c r="M5" s="6">
        <f t="shared" si="0"/>
        <v>0.00132146017699115</v>
      </c>
      <c r="N5" s="6">
        <f t="shared" si="1"/>
        <v>6.182055</v>
      </c>
      <c r="O5" s="4" t="s">
        <v>23</v>
      </c>
    </row>
    <row r="6" s="1" customFormat="1" ht="24" spans="1:15">
      <c r="A6" s="3" t="s">
        <v>202</v>
      </c>
      <c r="B6" s="4" t="s">
        <v>86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87</v>
      </c>
      <c r="H6" s="4" t="s">
        <v>37</v>
      </c>
      <c r="I6" s="4">
        <v>4140</v>
      </c>
      <c r="J6" s="4" t="s">
        <v>21</v>
      </c>
      <c r="K6" s="4" t="s">
        <v>22</v>
      </c>
      <c r="L6" s="6">
        <f>VLOOKUP(B6:B1136,[1]Sheet1!$B$3:$F$348,5,0)</f>
        <v>14</v>
      </c>
      <c r="M6" s="6">
        <f t="shared" si="0"/>
        <v>0.00168185840707965</v>
      </c>
      <c r="N6" s="6">
        <f t="shared" si="1"/>
        <v>7.86807</v>
      </c>
      <c r="O6" s="4" t="s">
        <v>23</v>
      </c>
    </row>
    <row r="7" s="1" customFormat="1" ht="24" spans="1:15">
      <c r="A7" s="3" t="s">
        <v>202</v>
      </c>
      <c r="B7" s="4" t="s">
        <v>88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89</v>
      </c>
      <c r="H7" s="4" t="s">
        <v>37</v>
      </c>
      <c r="I7" s="4">
        <v>4140</v>
      </c>
      <c r="J7" s="4" t="s">
        <v>21</v>
      </c>
      <c r="K7" s="4" t="s">
        <v>22</v>
      </c>
      <c r="L7" s="6">
        <f>VLOOKUP(B7:B1137,[1]Sheet1!$B$3:$F$348,5,0)</f>
        <v>8.2</v>
      </c>
      <c r="M7" s="6">
        <f t="shared" si="0"/>
        <v>0.000985088495575221</v>
      </c>
      <c r="N7" s="6">
        <f t="shared" si="1"/>
        <v>4.608441</v>
      </c>
      <c r="O7" s="4" t="s">
        <v>23</v>
      </c>
    </row>
    <row r="8" s="1" customFormat="1" ht="24" spans="1:15">
      <c r="A8" s="3" t="s">
        <v>202</v>
      </c>
      <c r="B8" s="4" t="s">
        <v>90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91</v>
      </c>
      <c r="H8" s="4" t="s">
        <v>37</v>
      </c>
      <c r="I8" s="4">
        <v>4140</v>
      </c>
      <c r="J8" s="4" t="s">
        <v>21</v>
      </c>
      <c r="K8" s="4" t="s">
        <v>22</v>
      </c>
      <c r="L8" s="6">
        <f>VLOOKUP(B8:B1138,[1]Sheet1!$B$3:$F$348,5,0)</f>
        <v>23</v>
      </c>
      <c r="M8" s="6">
        <f t="shared" si="0"/>
        <v>0.00276305309734513</v>
      </c>
      <c r="N8" s="6">
        <f t="shared" si="1"/>
        <v>12.926115</v>
      </c>
      <c r="O8" s="4" t="s">
        <v>23</v>
      </c>
    </row>
    <row r="9" s="1" customFormat="1" ht="24" spans="1:15">
      <c r="A9" s="3" t="s">
        <v>202</v>
      </c>
      <c r="B9" s="4" t="s">
        <v>92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93</v>
      </c>
      <c r="H9" s="4" t="s">
        <v>37</v>
      </c>
      <c r="I9" s="4">
        <v>4140</v>
      </c>
      <c r="J9" s="4" t="s">
        <v>21</v>
      </c>
      <c r="K9" s="4" t="s">
        <v>22</v>
      </c>
      <c r="L9" s="6">
        <f>VLOOKUP(B9:B1139,[1]Sheet1!$B$3:$F$348,5,0)</f>
        <v>7.5</v>
      </c>
      <c r="M9" s="6">
        <f t="shared" si="0"/>
        <v>0.000900995575221239</v>
      </c>
      <c r="N9" s="6">
        <f t="shared" si="1"/>
        <v>4.2150375</v>
      </c>
      <c r="O9" s="4" t="s">
        <v>23</v>
      </c>
    </row>
    <row r="10" s="1" customFormat="1" ht="24" spans="1:15">
      <c r="A10" s="3" t="s">
        <v>202</v>
      </c>
      <c r="B10" s="4" t="s">
        <v>94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95</v>
      </c>
      <c r="H10" s="4" t="s">
        <v>37</v>
      </c>
      <c r="I10" s="4">
        <v>4140</v>
      </c>
      <c r="J10" s="4" t="s">
        <v>21</v>
      </c>
      <c r="K10" s="4" t="s">
        <v>22</v>
      </c>
      <c r="L10" s="6">
        <f>VLOOKUP(B10:B1140,[1]Sheet1!$B$3:$F$348,5,0)</f>
        <v>18</v>
      </c>
      <c r="M10" s="6">
        <f t="shared" si="0"/>
        <v>0.00216238938053097</v>
      </c>
      <c r="N10" s="6">
        <f t="shared" si="1"/>
        <v>10.11609</v>
      </c>
      <c r="O10" s="4" t="s">
        <v>23</v>
      </c>
    </row>
    <row r="11" s="1" customFormat="1" ht="24" spans="1:15">
      <c r="A11" s="3" t="s">
        <v>202</v>
      </c>
      <c r="B11" s="4" t="s">
        <v>96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97</v>
      </c>
      <c r="H11" s="4" t="s">
        <v>37</v>
      </c>
      <c r="I11" s="4">
        <v>4140</v>
      </c>
      <c r="J11" s="4" t="s">
        <v>21</v>
      </c>
      <c r="K11" s="4" t="s">
        <v>22</v>
      </c>
      <c r="L11" s="6">
        <f>VLOOKUP(B11:B1141,[1]Sheet1!$B$3:$F$348,5,0)</f>
        <v>6</v>
      </c>
      <c r="M11" s="6">
        <f t="shared" si="0"/>
        <v>0.000720796460176991</v>
      </c>
      <c r="N11" s="6">
        <f t="shared" si="1"/>
        <v>3.37203</v>
      </c>
      <c r="O11" s="4" t="s">
        <v>23</v>
      </c>
    </row>
    <row r="12" s="1" customFormat="1" ht="24" spans="1:15">
      <c r="A12" s="3" t="s">
        <v>202</v>
      </c>
      <c r="B12" s="4" t="s">
        <v>98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99</v>
      </c>
      <c r="H12" s="4" t="s">
        <v>37</v>
      </c>
      <c r="I12" s="4">
        <v>4140</v>
      </c>
      <c r="J12" s="4" t="s">
        <v>21</v>
      </c>
      <c r="K12" s="4" t="s">
        <v>22</v>
      </c>
      <c r="L12" s="6">
        <f>VLOOKUP(B12:B1142,[1]Sheet1!$B$3:$F$348,5,0)</f>
        <v>8.5</v>
      </c>
      <c r="M12" s="6">
        <f t="shared" si="0"/>
        <v>0.00102112831858407</v>
      </c>
      <c r="N12" s="6">
        <f t="shared" si="1"/>
        <v>4.7770425</v>
      </c>
      <c r="O12" s="4" t="s">
        <v>23</v>
      </c>
    </row>
    <row r="13" s="1" customFormat="1" ht="24" spans="1:15">
      <c r="A13" s="3" t="s">
        <v>202</v>
      </c>
      <c r="B13" s="4" t="s">
        <v>100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101</v>
      </c>
      <c r="H13" s="4" t="s">
        <v>20</v>
      </c>
      <c r="I13" s="4">
        <v>4140</v>
      </c>
      <c r="J13" s="4" t="s">
        <v>21</v>
      </c>
      <c r="K13" s="4" t="s">
        <v>22</v>
      </c>
      <c r="L13" s="6">
        <f>VLOOKUP(B13:B1143,[1]Sheet1!$B$3:$F$348,5,0)</f>
        <v>8.6</v>
      </c>
      <c r="M13" s="6">
        <f t="shared" si="0"/>
        <v>0.00103314159292035</v>
      </c>
      <c r="N13" s="6">
        <f t="shared" si="1"/>
        <v>4.833243</v>
      </c>
      <c r="O13" s="4" t="s">
        <v>23</v>
      </c>
    </row>
    <row r="14" s="1" customFormat="1" ht="24" spans="1:15">
      <c r="A14" s="3" t="s">
        <v>202</v>
      </c>
      <c r="B14" s="4" t="s">
        <v>102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103</v>
      </c>
      <c r="H14" s="4" t="s">
        <v>20</v>
      </c>
      <c r="I14" s="4">
        <v>4140</v>
      </c>
      <c r="J14" s="4" t="s">
        <v>21</v>
      </c>
      <c r="K14" s="4" t="s">
        <v>22</v>
      </c>
      <c r="L14" s="6">
        <f>VLOOKUP(B14:B1144,[1]Sheet1!$B$3:$F$348,5,0)</f>
        <v>5.5</v>
      </c>
      <c r="M14" s="6">
        <f t="shared" si="0"/>
        <v>0.000660730088495575</v>
      </c>
      <c r="N14" s="6">
        <f t="shared" si="1"/>
        <v>3.0910275</v>
      </c>
      <c r="O14" s="4" t="s">
        <v>23</v>
      </c>
    </row>
    <row r="15" s="1" customFormat="1" ht="24" spans="1:15">
      <c r="A15" s="3" t="s">
        <v>202</v>
      </c>
      <c r="B15" s="4" t="s">
        <v>104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105</v>
      </c>
      <c r="H15" s="4" t="s">
        <v>106</v>
      </c>
      <c r="I15" s="4">
        <v>4140</v>
      </c>
      <c r="J15" s="4" t="s">
        <v>21</v>
      </c>
      <c r="K15" s="4" t="s">
        <v>22</v>
      </c>
      <c r="L15" s="6">
        <f>VLOOKUP(B15:B1145,[1]Sheet1!$B$3:$F$348,5,0)</f>
        <v>0.7</v>
      </c>
      <c r="M15" s="6">
        <f t="shared" si="0"/>
        <v>8.40929203539823e-5</v>
      </c>
      <c r="N15" s="6">
        <f t="shared" si="1"/>
        <v>0.3934035</v>
      </c>
      <c r="O15" s="4" t="s">
        <v>23</v>
      </c>
    </row>
    <row r="16" s="1" customFormat="1" ht="24" spans="1:15">
      <c r="A16" s="3" t="s">
        <v>202</v>
      </c>
      <c r="B16" s="4" t="s">
        <v>107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108</v>
      </c>
      <c r="H16" s="4" t="s">
        <v>37</v>
      </c>
      <c r="I16" s="4">
        <v>4140</v>
      </c>
      <c r="J16" s="4" t="s">
        <v>21</v>
      </c>
      <c r="K16" s="4" t="s">
        <v>22</v>
      </c>
      <c r="L16" s="6">
        <f>VLOOKUP(B16:B1146,[1]Sheet1!$B$3:$F$348,5,0)</f>
        <v>7.5</v>
      </c>
      <c r="M16" s="6">
        <f t="shared" si="0"/>
        <v>0.000900995575221239</v>
      </c>
      <c r="N16" s="6">
        <f t="shared" si="1"/>
        <v>4.2150375</v>
      </c>
      <c r="O16" s="4" t="s">
        <v>23</v>
      </c>
    </row>
    <row r="17" s="1" customFormat="1" ht="24" spans="1:15">
      <c r="A17" s="3" t="s">
        <v>202</v>
      </c>
      <c r="B17" s="4" t="s">
        <v>38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39</v>
      </c>
      <c r="H17" s="4" t="s">
        <v>37</v>
      </c>
      <c r="I17" s="4">
        <v>4140</v>
      </c>
      <c r="J17" s="4" t="s">
        <v>21</v>
      </c>
      <c r="K17" s="4" t="s">
        <v>22</v>
      </c>
      <c r="L17" s="6">
        <f>VLOOKUP(B17:B1147,[1]Sheet1!$B$3:$F$348,5,0)</f>
        <v>7.5</v>
      </c>
      <c r="M17" s="6">
        <f t="shared" si="0"/>
        <v>0.000900995575221239</v>
      </c>
      <c r="N17" s="6">
        <f t="shared" si="1"/>
        <v>4.2150375</v>
      </c>
      <c r="O17" s="4" t="s">
        <v>23</v>
      </c>
    </row>
    <row r="18" s="1" customFormat="1" ht="24" spans="1:15">
      <c r="A18" s="3" t="s">
        <v>202</v>
      </c>
      <c r="B18" s="4" t="s">
        <v>109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110</v>
      </c>
      <c r="H18" s="4" t="s">
        <v>37</v>
      </c>
      <c r="I18" s="4">
        <v>4140</v>
      </c>
      <c r="J18" s="4" t="s">
        <v>21</v>
      </c>
      <c r="K18" s="4" t="s">
        <v>22</v>
      </c>
      <c r="L18" s="6">
        <f>VLOOKUP(B18:B1148,[1]Sheet1!$B$3:$F$348,5,0)</f>
        <v>17</v>
      </c>
      <c r="M18" s="6">
        <f t="shared" si="0"/>
        <v>0.00204225663716814</v>
      </c>
      <c r="N18" s="6">
        <f t="shared" si="1"/>
        <v>9.554085</v>
      </c>
      <c r="O18" s="4" t="s">
        <v>23</v>
      </c>
    </row>
    <row r="19" s="1" customFormat="1" ht="24" spans="1:15">
      <c r="A19" s="3" t="s">
        <v>202</v>
      </c>
      <c r="B19" s="4" t="s">
        <v>111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112</v>
      </c>
      <c r="H19" s="4" t="s">
        <v>37</v>
      </c>
      <c r="I19" s="4">
        <v>4140</v>
      </c>
      <c r="J19" s="4" t="s">
        <v>21</v>
      </c>
      <c r="K19" s="4" t="s">
        <v>22</v>
      </c>
      <c r="L19" s="6">
        <f>VLOOKUP(B19:B1149,[1]Sheet1!$B$3:$F$348,5,0)</f>
        <v>17</v>
      </c>
      <c r="M19" s="6">
        <f t="shared" si="0"/>
        <v>0.00204225663716814</v>
      </c>
      <c r="N19" s="6">
        <f t="shared" si="1"/>
        <v>9.554085</v>
      </c>
      <c r="O19" s="4" t="s">
        <v>23</v>
      </c>
    </row>
    <row r="20" s="1" customFormat="1" ht="24" spans="1:15">
      <c r="A20" s="3" t="s">
        <v>202</v>
      </c>
      <c r="B20" s="4" t="s">
        <v>113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114</v>
      </c>
      <c r="H20" s="4" t="s">
        <v>37</v>
      </c>
      <c r="I20" s="4">
        <v>4140</v>
      </c>
      <c r="J20" s="4" t="s">
        <v>21</v>
      </c>
      <c r="K20" s="4" t="s">
        <v>22</v>
      </c>
      <c r="L20" s="6">
        <f>VLOOKUP(B20:B1150,[1]Sheet1!$B$3:$F$348,5,0)</f>
        <v>26</v>
      </c>
      <c r="M20" s="6">
        <f t="shared" si="0"/>
        <v>0.00312345132743363</v>
      </c>
      <c r="N20" s="6">
        <f t="shared" si="1"/>
        <v>14.61213</v>
      </c>
      <c r="O20" s="4" t="s">
        <v>23</v>
      </c>
    </row>
    <row r="21" s="1" customFormat="1" ht="24" spans="1:15">
      <c r="A21" s="3" t="s">
        <v>202</v>
      </c>
      <c r="B21" s="4" t="s">
        <v>115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116</v>
      </c>
      <c r="H21" s="4" t="s">
        <v>37</v>
      </c>
      <c r="I21" s="4">
        <v>4140</v>
      </c>
      <c r="J21" s="4" t="s">
        <v>21</v>
      </c>
      <c r="K21" s="4" t="s">
        <v>22</v>
      </c>
      <c r="L21" s="6">
        <f>VLOOKUP(B21:B1151,[1]Sheet1!$B$3:$F$348,5,0)</f>
        <v>15</v>
      </c>
      <c r="M21" s="6">
        <f t="shared" si="0"/>
        <v>0.00180199115044248</v>
      </c>
      <c r="N21" s="6">
        <f t="shared" si="1"/>
        <v>8.430075</v>
      </c>
      <c r="O21" s="4" t="s">
        <v>23</v>
      </c>
    </row>
    <row r="22" s="1" customFormat="1" ht="24" spans="1:15">
      <c r="A22" s="3" t="s">
        <v>202</v>
      </c>
      <c r="B22" s="4" t="s">
        <v>117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118</v>
      </c>
      <c r="H22" s="4" t="s">
        <v>37</v>
      </c>
      <c r="I22" s="4">
        <v>4140</v>
      </c>
      <c r="J22" s="4" t="s">
        <v>21</v>
      </c>
      <c r="K22" s="4" t="s">
        <v>22</v>
      </c>
      <c r="L22" s="6">
        <f>VLOOKUP(B22:B1152,[1]Sheet1!$B$3:$F$348,5,0)</f>
        <v>35</v>
      </c>
      <c r="M22" s="6">
        <f t="shared" si="0"/>
        <v>0.00420464601769911</v>
      </c>
      <c r="N22" s="6">
        <f t="shared" si="1"/>
        <v>19.670175</v>
      </c>
      <c r="O22" s="4" t="s">
        <v>23</v>
      </c>
    </row>
    <row r="23" s="1" customFormat="1" ht="24" spans="1:15">
      <c r="A23" s="3" t="s">
        <v>202</v>
      </c>
      <c r="B23" s="4" t="s">
        <v>119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120</v>
      </c>
      <c r="H23" s="4" t="s">
        <v>20</v>
      </c>
      <c r="I23" s="4">
        <v>4140</v>
      </c>
      <c r="J23" s="4" t="s">
        <v>21</v>
      </c>
      <c r="K23" s="4" t="s">
        <v>22</v>
      </c>
      <c r="L23" s="6">
        <f>VLOOKUP(B23:B1153,[1]Sheet1!$B$3:$F$348,5,0)</f>
        <v>3</v>
      </c>
      <c r="M23" s="6">
        <f t="shared" si="0"/>
        <v>0.000360398230088496</v>
      </c>
      <c r="N23" s="6">
        <f t="shared" si="1"/>
        <v>1.686015</v>
      </c>
      <c r="O23" s="4" t="s">
        <v>23</v>
      </c>
    </row>
    <row r="24" s="1" customFormat="1" ht="24" spans="1:15">
      <c r="A24" s="3" t="s">
        <v>202</v>
      </c>
      <c r="B24" s="4" t="s">
        <v>121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122</v>
      </c>
      <c r="H24" s="4" t="s">
        <v>20</v>
      </c>
      <c r="I24" s="4">
        <v>4140</v>
      </c>
      <c r="J24" s="4" t="s">
        <v>21</v>
      </c>
      <c r="K24" s="4" t="s">
        <v>22</v>
      </c>
      <c r="L24" s="6">
        <f>VLOOKUP(B24:B1154,[1]Sheet1!$B$3:$F$348,5,0)</f>
        <v>2.3</v>
      </c>
      <c r="M24" s="6">
        <f t="shared" si="0"/>
        <v>0.000276305309734513</v>
      </c>
      <c r="N24" s="6">
        <f t="shared" si="1"/>
        <v>1.2926115</v>
      </c>
      <c r="O24" s="4" t="s">
        <v>23</v>
      </c>
    </row>
    <row r="25" s="1" customFormat="1" ht="24" spans="1:15">
      <c r="A25" s="3" t="s">
        <v>202</v>
      </c>
      <c r="B25" s="4" t="s">
        <v>123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124</v>
      </c>
      <c r="H25" s="4" t="s">
        <v>20</v>
      </c>
      <c r="I25" s="4">
        <v>4140</v>
      </c>
      <c r="J25" s="4" t="s">
        <v>21</v>
      </c>
      <c r="K25" s="4" t="s">
        <v>22</v>
      </c>
      <c r="L25" s="6">
        <f>VLOOKUP(B25:B1155,[1]Sheet1!$B$3:$F$348,5,0)</f>
        <v>6.5</v>
      </c>
      <c r="M25" s="6">
        <f t="shared" si="0"/>
        <v>0.000780862831858407</v>
      </c>
      <c r="N25" s="6">
        <f t="shared" si="1"/>
        <v>3.6530325</v>
      </c>
      <c r="O25" s="4" t="s">
        <v>23</v>
      </c>
    </row>
    <row r="26" s="1" customFormat="1" ht="24" spans="1:15">
      <c r="A26" s="3" t="s">
        <v>202</v>
      </c>
      <c r="B26" s="4" t="s">
        <v>125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126</v>
      </c>
      <c r="H26" s="4" t="s">
        <v>20</v>
      </c>
      <c r="I26" s="4">
        <v>4140</v>
      </c>
      <c r="J26" s="4" t="s">
        <v>21</v>
      </c>
      <c r="K26" s="4" t="s">
        <v>22</v>
      </c>
      <c r="L26" s="6">
        <f>VLOOKUP(B26:B1156,[1]Sheet1!$B$3:$F$348,5,0)</f>
        <v>7.5</v>
      </c>
      <c r="M26" s="6">
        <f t="shared" si="0"/>
        <v>0.000900995575221239</v>
      </c>
      <c r="N26" s="6">
        <f t="shared" si="1"/>
        <v>4.2150375</v>
      </c>
      <c r="O26" s="4" t="s">
        <v>23</v>
      </c>
    </row>
    <row r="27" s="1" customFormat="1" ht="24" spans="1:15">
      <c r="A27" s="3" t="s">
        <v>202</v>
      </c>
      <c r="B27" s="4" t="s">
        <v>127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128</v>
      </c>
      <c r="H27" s="4" t="s">
        <v>20</v>
      </c>
      <c r="I27" s="4">
        <v>4140</v>
      </c>
      <c r="J27" s="4" t="s">
        <v>21</v>
      </c>
      <c r="K27" s="4" t="s">
        <v>22</v>
      </c>
      <c r="L27" s="6">
        <f>VLOOKUP(B27:B1157,[1]Sheet1!$B$3:$F$348,5,0)</f>
        <v>6</v>
      </c>
      <c r="M27" s="6">
        <f t="shared" si="0"/>
        <v>0.000720796460176991</v>
      </c>
      <c r="N27" s="6">
        <f t="shared" si="1"/>
        <v>3.37203</v>
      </c>
      <c r="O27" s="4" t="s">
        <v>23</v>
      </c>
    </row>
    <row r="28" s="1" customFormat="1" ht="24" spans="1:15">
      <c r="A28" s="3" t="s">
        <v>202</v>
      </c>
      <c r="B28" s="4" t="s">
        <v>129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130</v>
      </c>
      <c r="H28" s="4" t="s">
        <v>20</v>
      </c>
      <c r="I28" s="4">
        <v>4140</v>
      </c>
      <c r="J28" s="4" t="s">
        <v>21</v>
      </c>
      <c r="K28" s="4" t="s">
        <v>22</v>
      </c>
      <c r="L28" s="6">
        <f>VLOOKUP(B28:B1158,[1]Sheet1!$B$3:$F$348,5,0)</f>
        <v>4</v>
      </c>
      <c r="M28" s="6">
        <f t="shared" si="0"/>
        <v>0.000480530973451327</v>
      </c>
      <c r="N28" s="6">
        <f t="shared" si="1"/>
        <v>2.24802</v>
      </c>
      <c r="O28" s="4" t="s">
        <v>23</v>
      </c>
    </row>
    <row r="29" s="1" customFormat="1" ht="24" spans="1:15">
      <c r="A29" s="3" t="s">
        <v>202</v>
      </c>
      <c r="B29" s="4" t="s">
        <v>131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132</v>
      </c>
      <c r="H29" s="4" t="s">
        <v>20</v>
      </c>
      <c r="I29" s="4">
        <v>4140</v>
      </c>
      <c r="J29" s="4" t="s">
        <v>21</v>
      </c>
      <c r="K29" s="4" t="s">
        <v>22</v>
      </c>
      <c r="L29" s="6">
        <f>VLOOKUP(B29:B1159,[1]Sheet1!$B$3:$F$348,5,0)</f>
        <v>6</v>
      </c>
      <c r="M29" s="6">
        <f t="shared" si="0"/>
        <v>0.000720796460176991</v>
      </c>
      <c r="N29" s="6">
        <f t="shared" si="1"/>
        <v>3.37203</v>
      </c>
      <c r="O29" s="4" t="s">
        <v>23</v>
      </c>
    </row>
    <row r="30" s="1" customFormat="1" ht="24" spans="1:15">
      <c r="A30" s="3" t="s">
        <v>202</v>
      </c>
      <c r="B30" s="4" t="s">
        <v>133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134</v>
      </c>
      <c r="H30" s="4" t="s">
        <v>20</v>
      </c>
      <c r="I30" s="4">
        <v>4140</v>
      </c>
      <c r="J30" s="4" t="s">
        <v>21</v>
      </c>
      <c r="K30" s="4" t="s">
        <v>22</v>
      </c>
      <c r="L30" s="6">
        <f>VLOOKUP(B30:B1160,[1]Sheet1!$B$3:$F$348,5,0)</f>
        <v>7.5</v>
      </c>
      <c r="M30" s="6">
        <f t="shared" si="0"/>
        <v>0.000900995575221239</v>
      </c>
      <c r="N30" s="6">
        <f t="shared" si="1"/>
        <v>4.2150375</v>
      </c>
      <c r="O30" s="4" t="s">
        <v>23</v>
      </c>
    </row>
    <row r="31" s="1" customFormat="1" ht="24" spans="1:15">
      <c r="A31" s="3" t="s">
        <v>202</v>
      </c>
      <c r="B31" s="4" t="s">
        <v>135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136</v>
      </c>
      <c r="H31" s="4" t="s">
        <v>20</v>
      </c>
      <c r="I31" s="4">
        <v>4140</v>
      </c>
      <c r="J31" s="4" t="s">
        <v>21</v>
      </c>
      <c r="K31" s="4" t="s">
        <v>22</v>
      </c>
      <c r="L31" s="6">
        <f>VLOOKUP(B31:B1161,[1]Sheet1!$B$3:$F$348,5,0)</f>
        <v>7.6</v>
      </c>
      <c r="M31" s="6">
        <f t="shared" si="0"/>
        <v>0.000913008849557522</v>
      </c>
      <c r="N31" s="6">
        <f t="shared" si="1"/>
        <v>4.271238</v>
      </c>
      <c r="O31" s="4" t="s">
        <v>23</v>
      </c>
    </row>
    <row r="32" s="1" customFormat="1" ht="24" spans="1:15">
      <c r="A32" s="3" t="s">
        <v>202</v>
      </c>
      <c r="B32" s="4" t="s">
        <v>137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138</v>
      </c>
      <c r="H32" s="4" t="s">
        <v>20</v>
      </c>
      <c r="I32" s="4">
        <v>4140</v>
      </c>
      <c r="J32" s="4" t="s">
        <v>21</v>
      </c>
      <c r="K32" s="4" t="s">
        <v>22</v>
      </c>
      <c r="L32" s="6">
        <f>VLOOKUP(B32:B1162,[1]Sheet1!$B$3:$F$348,5,0)</f>
        <v>5.5</v>
      </c>
      <c r="M32" s="6">
        <f t="shared" si="0"/>
        <v>0.000660730088495575</v>
      </c>
      <c r="N32" s="6">
        <f t="shared" si="1"/>
        <v>3.0910275</v>
      </c>
      <c r="O32" s="4" t="s">
        <v>23</v>
      </c>
    </row>
    <row r="33" s="1" customFormat="1" ht="24" spans="1:15">
      <c r="A33" s="3" t="s">
        <v>202</v>
      </c>
      <c r="B33" s="4" t="s">
        <v>139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140</v>
      </c>
      <c r="H33" s="4" t="s">
        <v>20</v>
      </c>
      <c r="I33" s="4">
        <v>4140</v>
      </c>
      <c r="J33" s="4" t="s">
        <v>21</v>
      </c>
      <c r="K33" s="4" t="s">
        <v>22</v>
      </c>
      <c r="L33" s="6">
        <f>VLOOKUP(B33:B1163,[1]Sheet1!$B$3:$F$348,5,0)</f>
        <v>3.3</v>
      </c>
      <c r="M33" s="6">
        <f t="shared" si="0"/>
        <v>0.000396438053097345</v>
      </c>
      <c r="N33" s="6">
        <f t="shared" si="1"/>
        <v>1.8546165</v>
      </c>
      <c r="O33" s="4" t="s">
        <v>23</v>
      </c>
    </row>
    <row r="34" s="1" customFormat="1" ht="24" spans="1:15">
      <c r="A34" s="3" t="s">
        <v>202</v>
      </c>
      <c r="B34" s="4" t="s">
        <v>141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142</v>
      </c>
      <c r="H34" s="4" t="s">
        <v>20</v>
      </c>
      <c r="I34" s="4">
        <v>4140</v>
      </c>
      <c r="J34" s="4" t="s">
        <v>21</v>
      </c>
      <c r="K34" s="4" t="s">
        <v>22</v>
      </c>
      <c r="L34" s="6">
        <f>VLOOKUP(B34:B1164,[1]Sheet1!$B$3:$F$348,5,0)</f>
        <v>5.2</v>
      </c>
      <c r="M34" s="6">
        <f t="shared" si="0"/>
        <v>0.000624690265486726</v>
      </c>
      <c r="N34" s="6">
        <f t="shared" si="1"/>
        <v>2.922426</v>
      </c>
      <c r="O34" s="4" t="s">
        <v>23</v>
      </c>
    </row>
    <row r="35" s="1" customFormat="1" ht="24" spans="1:15">
      <c r="A35" s="3" t="s">
        <v>202</v>
      </c>
      <c r="B35" s="4" t="s">
        <v>143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144</v>
      </c>
      <c r="H35" s="4" t="s">
        <v>34</v>
      </c>
      <c r="I35" s="4">
        <v>4140</v>
      </c>
      <c r="J35" s="4" t="s">
        <v>21</v>
      </c>
      <c r="K35" s="4" t="s">
        <v>22</v>
      </c>
      <c r="L35" s="6">
        <f>VLOOKUP(B35:B1165,[1]Sheet1!$B$3:$F$348,5,0)</f>
        <v>16.5</v>
      </c>
      <c r="M35" s="6">
        <f t="shared" ref="M35:M66" si="2">L35*1.3575/1.13/10000</f>
        <v>0.00198219026548673</v>
      </c>
      <c r="N35" s="6">
        <f t="shared" ref="N35:N66" si="3">M35*I35*1.13</f>
        <v>9.2730825</v>
      </c>
      <c r="O35" s="4" t="s">
        <v>23</v>
      </c>
    </row>
    <row r="36" s="1" customFormat="1" ht="24" spans="1:15">
      <c r="A36" s="3" t="s">
        <v>202</v>
      </c>
      <c r="B36" s="4" t="s">
        <v>145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146</v>
      </c>
      <c r="H36" s="4" t="s">
        <v>37</v>
      </c>
      <c r="I36" s="4">
        <v>4140</v>
      </c>
      <c r="J36" s="4" t="s">
        <v>21</v>
      </c>
      <c r="K36" s="4" t="s">
        <v>22</v>
      </c>
      <c r="L36" s="6">
        <f>VLOOKUP(B36:B1166,[1]Sheet1!$B$3:$F$348,5,0)</f>
        <v>6.8</v>
      </c>
      <c r="M36" s="6">
        <f t="shared" si="2"/>
        <v>0.000816902654867257</v>
      </c>
      <c r="N36" s="6">
        <f t="shared" si="3"/>
        <v>3.821634</v>
      </c>
      <c r="O36" s="4" t="s">
        <v>23</v>
      </c>
    </row>
    <row r="37" s="1" customFormat="1" ht="24" spans="1:15">
      <c r="A37" s="3" t="s">
        <v>202</v>
      </c>
      <c r="B37" s="4" t="s">
        <v>147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148</v>
      </c>
      <c r="H37" s="4" t="s">
        <v>37</v>
      </c>
      <c r="I37" s="4">
        <v>4140</v>
      </c>
      <c r="J37" s="4" t="s">
        <v>21</v>
      </c>
      <c r="K37" s="4" t="s">
        <v>22</v>
      </c>
      <c r="L37" s="6">
        <f>VLOOKUP(B37:B1167,[1]Sheet1!$B$3:$F$348,5,0)</f>
        <v>14</v>
      </c>
      <c r="M37" s="6">
        <f t="shared" si="2"/>
        <v>0.00168185840707965</v>
      </c>
      <c r="N37" s="6">
        <f t="shared" si="3"/>
        <v>7.86807</v>
      </c>
      <c r="O37" s="4" t="s">
        <v>23</v>
      </c>
    </row>
    <row r="38" s="1" customFormat="1" ht="24" spans="1:15">
      <c r="A38" s="3" t="s">
        <v>202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4140</v>
      </c>
      <c r="J38" s="4" t="s">
        <v>21</v>
      </c>
      <c r="K38" s="4" t="s">
        <v>22</v>
      </c>
      <c r="L38" s="6">
        <f>VLOOKUP(B38:B1168,[1]Sheet1!$B$3:$F$348,5,0)</f>
        <v>42</v>
      </c>
      <c r="M38" s="6">
        <f t="shared" si="2"/>
        <v>0.00504557522123894</v>
      </c>
      <c r="N38" s="6">
        <f t="shared" si="3"/>
        <v>23.60421</v>
      </c>
      <c r="O38" s="4" t="s">
        <v>23</v>
      </c>
    </row>
    <row r="39" s="1" customFormat="1" ht="24" spans="1:15">
      <c r="A39" s="3" t="s">
        <v>202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4140</v>
      </c>
      <c r="J39" s="4" t="s">
        <v>21</v>
      </c>
      <c r="K39" s="4" t="s">
        <v>22</v>
      </c>
      <c r="L39" s="6">
        <f>VLOOKUP(B39:B1169,[1]Sheet1!$B$3:$F$348,5,0)</f>
        <v>13.5</v>
      </c>
      <c r="M39" s="6">
        <f t="shared" si="2"/>
        <v>0.00162179203539823</v>
      </c>
      <c r="N39" s="6">
        <f t="shared" si="3"/>
        <v>7.5870675</v>
      </c>
      <c r="O39" s="4" t="s">
        <v>23</v>
      </c>
    </row>
    <row r="40" s="1" customFormat="1" ht="24" spans="1:15">
      <c r="A40" s="3" t="s">
        <v>202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4140</v>
      </c>
      <c r="J40" s="4" t="s">
        <v>21</v>
      </c>
      <c r="K40" s="4" t="s">
        <v>22</v>
      </c>
      <c r="L40" s="6">
        <f>VLOOKUP(B40:B1170,[1]Sheet1!$B$3:$F$348,5,0)</f>
        <v>19</v>
      </c>
      <c r="M40" s="6">
        <f t="shared" si="2"/>
        <v>0.00228252212389381</v>
      </c>
      <c r="N40" s="6">
        <f t="shared" si="3"/>
        <v>10.678095</v>
      </c>
      <c r="O40" s="4" t="s">
        <v>23</v>
      </c>
    </row>
    <row r="41" s="1" customFormat="1" ht="24" spans="1:15">
      <c r="A41" s="3" t="s">
        <v>202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4140</v>
      </c>
      <c r="J41" s="4" t="s">
        <v>21</v>
      </c>
      <c r="K41" s="4" t="s">
        <v>22</v>
      </c>
      <c r="L41" s="6">
        <f>VLOOKUP(B41:B1171,[1]Sheet1!$B$3:$F$348,5,0)</f>
        <v>4.4</v>
      </c>
      <c r="M41" s="6">
        <f t="shared" si="2"/>
        <v>0.00052858407079646</v>
      </c>
      <c r="N41" s="6">
        <f t="shared" si="3"/>
        <v>2.472822</v>
      </c>
      <c r="O41" s="4" t="s">
        <v>23</v>
      </c>
    </row>
    <row r="42" s="1" customFormat="1" ht="24" spans="1:15">
      <c r="A42" s="3" t="s">
        <v>202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4140</v>
      </c>
      <c r="J42" s="4" t="s">
        <v>21</v>
      </c>
      <c r="K42" s="4" t="s">
        <v>22</v>
      </c>
      <c r="L42" s="6">
        <f>VLOOKUP(B42:B1172,[1]Sheet1!$B$3:$F$348,5,0)</f>
        <v>32</v>
      </c>
      <c r="M42" s="6">
        <f t="shared" si="2"/>
        <v>0.00384424778761062</v>
      </c>
      <c r="N42" s="6">
        <f t="shared" si="3"/>
        <v>17.98416</v>
      </c>
      <c r="O42" s="4" t="s">
        <v>23</v>
      </c>
    </row>
    <row r="43" s="1" customFormat="1" ht="24" spans="1:15">
      <c r="A43" s="3" t="s">
        <v>202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4140</v>
      </c>
      <c r="J43" s="4" t="s">
        <v>21</v>
      </c>
      <c r="K43" s="4" t="s">
        <v>22</v>
      </c>
      <c r="L43" s="6">
        <f>VLOOKUP(B43:B1173,[1]Sheet1!$B$3:$F$348,5,0)</f>
        <v>1.8</v>
      </c>
      <c r="M43" s="6">
        <f t="shared" si="2"/>
        <v>0.000216238938053097</v>
      </c>
      <c r="N43" s="6">
        <f t="shared" si="3"/>
        <v>1.011609</v>
      </c>
      <c r="O43" s="4" t="s">
        <v>23</v>
      </c>
    </row>
    <row r="44" s="1" customFormat="1" ht="24" spans="1:15">
      <c r="A44" s="3" t="s">
        <v>202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4140</v>
      </c>
      <c r="J44" s="4" t="s">
        <v>21</v>
      </c>
      <c r="K44" s="4" t="s">
        <v>22</v>
      </c>
      <c r="L44" s="6">
        <f>VLOOKUP(B44:B1174,[1]Sheet1!$B$3:$F$348,5,0)</f>
        <v>2.8</v>
      </c>
      <c r="M44" s="6">
        <f t="shared" si="2"/>
        <v>0.000336371681415929</v>
      </c>
      <c r="N44" s="6">
        <f t="shared" si="3"/>
        <v>1.573614</v>
      </c>
      <c r="O44" s="4" t="s">
        <v>23</v>
      </c>
    </row>
    <row r="45" s="1" customFormat="1" ht="24" spans="1:15">
      <c r="A45" s="3" t="s">
        <v>202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4140</v>
      </c>
      <c r="J45" s="4" t="s">
        <v>21</v>
      </c>
      <c r="K45" s="4" t="s">
        <v>22</v>
      </c>
      <c r="L45" s="6">
        <f>VLOOKUP(B45:B1175,[1]Sheet1!$B$3:$F$348,5,0)</f>
        <v>22</v>
      </c>
      <c r="M45" s="6">
        <f t="shared" si="2"/>
        <v>0.0026429203539823</v>
      </c>
      <c r="N45" s="6">
        <f t="shared" si="3"/>
        <v>12.36411</v>
      </c>
      <c r="O45" s="4" t="s">
        <v>23</v>
      </c>
    </row>
    <row r="46" s="1" customFormat="1" ht="24" spans="1:15">
      <c r="A46" s="3" t="s">
        <v>202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4140</v>
      </c>
      <c r="J46" s="4" t="s">
        <v>21</v>
      </c>
      <c r="K46" s="4" t="s">
        <v>22</v>
      </c>
      <c r="L46" s="6">
        <f>VLOOKUP(B46:B1176,[1]Sheet1!$B$3:$F$348,5,0)</f>
        <v>20</v>
      </c>
      <c r="M46" s="6">
        <f t="shared" si="2"/>
        <v>0.00240265486725664</v>
      </c>
      <c r="N46" s="6">
        <f t="shared" si="3"/>
        <v>11.2401</v>
      </c>
      <c r="O46" s="4" t="s">
        <v>23</v>
      </c>
    </row>
    <row r="47" s="1" customFormat="1" ht="24" spans="1:15">
      <c r="A47" s="3" t="s">
        <v>202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4140</v>
      </c>
      <c r="J47" s="4" t="s">
        <v>21</v>
      </c>
      <c r="K47" s="4" t="s">
        <v>22</v>
      </c>
      <c r="L47" s="6">
        <f>VLOOKUP(B47:B1177,[1]Sheet1!$B$3:$F$348,5,0)</f>
        <v>23</v>
      </c>
      <c r="M47" s="6">
        <f t="shared" si="2"/>
        <v>0.00276305309734513</v>
      </c>
      <c r="N47" s="6">
        <f t="shared" si="3"/>
        <v>12.926115</v>
      </c>
      <c r="O47" s="4" t="s">
        <v>23</v>
      </c>
    </row>
    <row r="48" s="1" customFormat="1" ht="24" spans="1:15">
      <c r="A48" s="3" t="s">
        <v>202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4140</v>
      </c>
      <c r="J48" s="4" t="s">
        <v>21</v>
      </c>
      <c r="K48" s="4" t="s">
        <v>22</v>
      </c>
      <c r="L48" s="6">
        <f>VLOOKUP(B48:B1178,[1]Sheet1!$B$3:$F$348,5,0)</f>
        <v>20</v>
      </c>
      <c r="M48" s="6">
        <f t="shared" si="2"/>
        <v>0.00240265486725664</v>
      </c>
      <c r="N48" s="6">
        <f t="shared" si="3"/>
        <v>11.2401</v>
      </c>
      <c r="O48" s="4" t="s">
        <v>23</v>
      </c>
    </row>
    <row r="49" s="1" customFormat="1" ht="24" spans="1:15">
      <c r="A49" s="3" t="s">
        <v>202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4140</v>
      </c>
      <c r="J49" s="4" t="s">
        <v>21</v>
      </c>
      <c r="K49" s="4" t="s">
        <v>22</v>
      </c>
      <c r="L49" s="6">
        <f>VLOOKUP(B49:B1179,[1]Sheet1!$B$3:$F$348,5,0)</f>
        <v>23</v>
      </c>
      <c r="M49" s="6">
        <f t="shared" si="2"/>
        <v>0.00276305309734513</v>
      </c>
      <c r="N49" s="6">
        <f t="shared" si="3"/>
        <v>12.926115</v>
      </c>
      <c r="O49" s="4" t="s">
        <v>23</v>
      </c>
    </row>
    <row r="50" s="1" customFormat="1" ht="24" spans="1:15">
      <c r="A50" s="3" t="s">
        <v>202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4140</v>
      </c>
      <c r="J50" s="4" t="s">
        <v>21</v>
      </c>
      <c r="K50" s="4" t="s">
        <v>22</v>
      </c>
      <c r="L50" s="6">
        <f>VLOOKUP(B50:B1180,[1]Sheet1!$B$3:$F$348,5,0)</f>
        <v>31</v>
      </c>
      <c r="M50" s="6">
        <f t="shared" si="2"/>
        <v>0.00372411504424779</v>
      </c>
      <c r="N50" s="6">
        <f t="shared" si="3"/>
        <v>17.422155</v>
      </c>
      <c r="O50" s="4" t="s">
        <v>23</v>
      </c>
    </row>
    <row r="51" s="1" customFormat="1" ht="24" spans="1:15">
      <c r="A51" s="3" t="s">
        <v>202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4140</v>
      </c>
      <c r="J51" s="4" t="s">
        <v>21</v>
      </c>
      <c r="K51" s="4" t="s">
        <v>22</v>
      </c>
      <c r="L51" s="6">
        <f>VLOOKUP(B51:B1181,[1]Sheet1!$B$3:$F$348,5,0)</f>
        <v>20</v>
      </c>
      <c r="M51" s="6">
        <f t="shared" si="2"/>
        <v>0.00240265486725664</v>
      </c>
      <c r="N51" s="6">
        <f t="shared" si="3"/>
        <v>11.2401</v>
      </c>
      <c r="O51" s="4" t="s">
        <v>23</v>
      </c>
    </row>
    <row r="52" s="1" customFormat="1" ht="24" spans="1:15">
      <c r="A52" s="3" t="s">
        <v>202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4140</v>
      </c>
      <c r="J52" s="4" t="s">
        <v>21</v>
      </c>
      <c r="K52" s="4" t="s">
        <v>22</v>
      </c>
      <c r="L52" s="6">
        <f>VLOOKUP(B52:B1182,[1]Sheet1!$B$3:$F$348,5,0)</f>
        <v>12</v>
      </c>
      <c r="M52" s="6">
        <f t="shared" si="2"/>
        <v>0.00144159292035398</v>
      </c>
      <c r="N52" s="6">
        <f t="shared" si="3"/>
        <v>6.74406</v>
      </c>
      <c r="O52" s="4" t="s">
        <v>23</v>
      </c>
    </row>
    <row r="53" s="1" customFormat="1" ht="24" spans="1:15">
      <c r="A53" s="3" t="s">
        <v>202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4140</v>
      </c>
      <c r="J53" s="4" t="s">
        <v>21</v>
      </c>
      <c r="K53" s="4" t="s">
        <v>22</v>
      </c>
      <c r="L53" s="6">
        <f>VLOOKUP(B53:B1183,[1]Sheet1!$B$3:$F$348,5,0)</f>
        <v>8.6</v>
      </c>
      <c r="M53" s="6">
        <f t="shared" si="2"/>
        <v>0.00103314159292035</v>
      </c>
      <c r="N53" s="6">
        <f t="shared" si="3"/>
        <v>4.833243</v>
      </c>
      <c r="O53" s="4" t="s">
        <v>23</v>
      </c>
    </row>
    <row r="54" s="1" customFormat="1" ht="24" spans="1:15">
      <c r="A54" s="3" t="s">
        <v>202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4140</v>
      </c>
      <c r="J54" s="4" t="s">
        <v>21</v>
      </c>
      <c r="K54" s="4" t="s">
        <v>22</v>
      </c>
      <c r="L54" s="6">
        <f>VLOOKUP(B54:B1184,[1]Sheet1!$B$3:$F$348,5,0)</f>
        <v>3.1</v>
      </c>
      <c r="M54" s="6">
        <f t="shared" si="2"/>
        <v>0.000372411504424779</v>
      </c>
      <c r="N54" s="6">
        <f t="shared" si="3"/>
        <v>1.7422155</v>
      </c>
      <c r="O54" s="4" t="s">
        <v>23</v>
      </c>
    </row>
    <row r="55" s="1" customFormat="1" ht="24" spans="1:15">
      <c r="A55" s="3" t="s">
        <v>202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4140</v>
      </c>
      <c r="J55" s="4" t="s">
        <v>21</v>
      </c>
      <c r="K55" s="4" t="s">
        <v>22</v>
      </c>
      <c r="L55" s="6">
        <f>VLOOKUP(B55:B1185,[1]Sheet1!$B$3:$F$348,5,0)</f>
        <v>9.5</v>
      </c>
      <c r="M55" s="6">
        <f t="shared" si="2"/>
        <v>0.0011412610619469</v>
      </c>
      <c r="N55" s="6">
        <f t="shared" si="3"/>
        <v>5.3390475</v>
      </c>
      <c r="O55" s="4" t="s">
        <v>23</v>
      </c>
    </row>
    <row r="56" s="1" customFormat="1" ht="24" spans="1:15">
      <c r="A56" s="3" t="s">
        <v>202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4140</v>
      </c>
      <c r="J56" s="4" t="s">
        <v>21</v>
      </c>
      <c r="K56" s="4" t="s">
        <v>22</v>
      </c>
      <c r="L56" s="6">
        <f>VLOOKUP(B56:B1186,[1]Sheet1!$B$3:$F$348,5,0)</f>
        <v>5.8</v>
      </c>
      <c r="M56" s="6">
        <f t="shared" si="2"/>
        <v>0.000696769911504425</v>
      </c>
      <c r="N56" s="6">
        <f t="shared" si="3"/>
        <v>3.259629</v>
      </c>
      <c r="O56" s="4" t="s">
        <v>23</v>
      </c>
    </row>
    <row r="57" s="1" customFormat="1" ht="24" spans="1:15">
      <c r="A57" s="3" t="s">
        <v>202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4140</v>
      </c>
      <c r="J57" s="4" t="s">
        <v>21</v>
      </c>
      <c r="K57" s="4" t="s">
        <v>22</v>
      </c>
      <c r="L57" s="6">
        <f>VLOOKUP(B57:B1187,[1]Sheet1!$B$3:$F$348,5,0)</f>
        <v>8.6</v>
      </c>
      <c r="M57" s="6">
        <f t="shared" si="2"/>
        <v>0.00103314159292035</v>
      </c>
      <c r="N57" s="6">
        <f t="shared" si="3"/>
        <v>4.833243</v>
      </c>
      <c r="O57" s="4" t="s">
        <v>23</v>
      </c>
    </row>
    <row r="58" s="1" customFormat="1" ht="24" spans="1:15">
      <c r="A58" s="3" t="s">
        <v>202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4140</v>
      </c>
      <c r="J58" s="4" t="s">
        <v>21</v>
      </c>
      <c r="K58" s="4" t="s">
        <v>22</v>
      </c>
      <c r="L58" s="6">
        <f>VLOOKUP(B58:B1188,[1]Sheet1!$B$3:$F$348,5,0)</f>
        <v>5.8</v>
      </c>
      <c r="M58" s="6">
        <f t="shared" si="2"/>
        <v>0.000696769911504425</v>
      </c>
      <c r="N58" s="6">
        <f t="shared" si="3"/>
        <v>3.259629</v>
      </c>
      <c r="O58" s="4" t="s">
        <v>23</v>
      </c>
    </row>
    <row r="59" s="1" customFormat="1" ht="24" spans="1:15">
      <c r="A59" s="3" t="s">
        <v>202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4140</v>
      </c>
      <c r="J59" s="4" t="s">
        <v>21</v>
      </c>
      <c r="K59" s="4" t="s">
        <v>22</v>
      </c>
      <c r="L59" s="6">
        <f>VLOOKUP(B59:B1189,[1]Sheet1!$B$3:$F$348,5,0)</f>
        <v>4.2</v>
      </c>
      <c r="M59" s="6">
        <f t="shared" si="2"/>
        <v>0.000504557522123894</v>
      </c>
      <c r="N59" s="6">
        <f t="shared" si="3"/>
        <v>2.360421</v>
      </c>
      <c r="O59" s="4" t="s">
        <v>23</v>
      </c>
    </row>
    <row r="60" s="1" customFormat="1" ht="24" spans="1:15">
      <c r="A60" s="3" t="s">
        <v>202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4140</v>
      </c>
      <c r="J60" s="4" t="s">
        <v>21</v>
      </c>
      <c r="K60" s="4" t="s">
        <v>22</v>
      </c>
      <c r="L60" s="6">
        <f>VLOOKUP(B60:B1190,[1]Sheet1!$B$3:$F$348,5,0)</f>
        <v>5.6</v>
      </c>
      <c r="M60" s="6">
        <f t="shared" si="2"/>
        <v>0.000672743362831858</v>
      </c>
      <c r="N60" s="6">
        <f t="shared" si="3"/>
        <v>3.147228</v>
      </c>
      <c r="O60" s="4" t="s">
        <v>23</v>
      </c>
    </row>
    <row r="61" s="1" customFormat="1" ht="24" spans="1:15">
      <c r="A61" s="3" t="s">
        <v>202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4140</v>
      </c>
      <c r="J61" s="4" t="s">
        <v>21</v>
      </c>
      <c r="K61" s="4" t="s">
        <v>22</v>
      </c>
      <c r="L61" s="6">
        <f>VLOOKUP(B61:B1191,[1]Sheet1!$B$3:$F$348,5,0)</f>
        <v>4.6</v>
      </c>
      <c r="M61" s="6">
        <f t="shared" si="2"/>
        <v>0.000552610619469027</v>
      </c>
      <c r="N61" s="6">
        <f t="shared" si="3"/>
        <v>2.585223</v>
      </c>
      <c r="O61" s="4" t="s">
        <v>23</v>
      </c>
    </row>
    <row r="62" s="1" customFormat="1" ht="24" spans="1:15">
      <c r="A62" s="3" t="s">
        <v>202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4140</v>
      </c>
      <c r="J62" s="4" t="s">
        <v>21</v>
      </c>
      <c r="K62" s="4" t="s">
        <v>22</v>
      </c>
      <c r="L62" s="6">
        <f>VLOOKUP(B62:B1192,[1]Sheet1!$B$3:$F$348,5,0)</f>
        <v>25</v>
      </c>
      <c r="M62" s="6">
        <f t="shared" si="2"/>
        <v>0.0030033185840708</v>
      </c>
      <c r="N62" s="6">
        <f t="shared" si="3"/>
        <v>14.050125</v>
      </c>
      <c r="O62" s="4" t="s">
        <v>23</v>
      </c>
    </row>
    <row r="63" s="1" customFormat="1" ht="24" spans="1:15">
      <c r="A63" s="3" t="s">
        <v>202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4140</v>
      </c>
      <c r="J63" s="4" t="s">
        <v>21</v>
      </c>
      <c r="K63" s="4" t="s">
        <v>22</v>
      </c>
      <c r="L63" s="6">
        <f>VLOOKUP(B63:B1193,[1]Sheet1!$B$3:$F$348,5,0)</f>
        <v>19</v>
      </c>
      <c r="M63" s="6">
        <f t="shared" si="2"/>
        <v>0.00228252212389381</v>
      </c>
      <c r="N63" s="6">
        <f t="shared" si="3"/>
        <v>10.678095</v>
      </c>
      <c r="O63" s="4" t="s">
        <v>23</v>
      </c>
    </row>
    <row r="64" s="1" customFormat="1" ht="24" spans="1:15">
      <c r="A64" s="3" t="s">
        <v>202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4140</v>
      </c>
      <c r="J64" s="4" t="s">
        <v>21</v>
      </c>
      <c r="K64" s="4" t="s">
        <v>22</v>
      </c>
      <c r="L64" s="6">
        <f>VLOOKUP(B64:B1194,[1]Sheet1!$B$3:$F$348,5,0)</f>
        <v>7.5</v>
      </c>
      <c r="M64" s="6">
        <f t="shared" si="2"/>
        <v>0.000900995575221239</v>
      </c>
      <c r="N64" s="6">
        <f t="shared" si="3"/>
        <v>4.2150375</v>
      </c>
      <c r="O64" s="4" t="s">
        <v>23</v>
      </c>
    </row>
    <row r="65" s="1" customFormat="1" ht="24" spans="1:15">
      <c r="A65" s="3" t="s">
        <v>202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4140</v>
      </c>
      <c r="J65" s="4" t="s">
        <v>21</v>
      </c>
      <c r="K65" s="4" t="s">
        <v>22</v>
      </c>
      <c r="L65" s="6">
        <f>VLOOKUP(B65:B1195,[1]Sheet1!$B$3:$F$348,5,0)</f>
        <v>8.5</v>
      </c>
      <c r="M65" s="6">
        <f t="shared" si="2"/>
        <v>0.00102112831858407</v>
      </c>
      <c r="N65" s="6">
        <f t="shared" si="3"/>
        <v>4.7770425</v>
      </c>
      <c r="O65" s="4" t="s">
        <v>23</v>
      </c>
    </row>
    <row r="66" s="1" customFormat="1" ht="24" spans="1:15">
      <c r="A66" s="3" t="s">
        <v>202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4140</v>
      </c>
      <c r="J66" s="4" t="s">
        <v>21</v>
      </c>
      <c r="K66" s="4" t="s">
        <v>22</v>
      </c>
      <c r="L66" s="6">
        <f>VLOOKUP(B66:B1196,[1]Sheet1!$B$3:$F$348,5,0)</f>
        <v>16</v>
      </c>
      <c r="M66" s="6">
        <f t="shared" si="2"/>
        <v>0.00192212389380531</v>
      </c>
      <c r="N66" s="6">
        <f t="shared" si="3"/>
        <v>8.99208</v>
      </c>
      <c r="O66" s="4" t="s">
        <v>23</v>
      </c>
    </row>
    <row r="67" s="1" customFormat="1" ht="24" spans="1:15">
      <c r="A67" s="3" t="s">
        <v>202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4140</v>
      </c>
      <c r="J67" s="4" t="s">
        <v>21</v>
      </c>
      <c r="K67" s="4" t="s">
        <v>22</v>
      </c>
      <c r="L67" s="6">
        <f>VLOOKUP(B67:B1197,[1]Sheet1!$B$3:$F$348,5,0)</f>
        <v>16</v>
      </c>
      <c r="M67" s="6">
        <f t="shared" ref="M67:M89" si="4">L67*1.3575/1.13/10000</f>
        <v>0.00192212389380531</v>
      </c>
      <c r="N67" s="6">
        <f t="shared" ref="N67:N88" si="5">M67*I67*1.13</f>
        <v>8.99208</v>
      </c>
      <c r="O67" s="4" t="s">
        <v>23</v>
      </c>
    </row>
    <row r="68" s="1" customFormat="1" ht="24" spans="1:15">
      <c r="A68" s="3" t="s">
        <v>202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4140</v>
      </c>
      <c r="J68" s="4" t="s">
        <v>21</v>
      </c>
      <c r="K68" s="4" t="s">
        <v>22</v>
      </c>
      <c r="L68" s="6">
        <f>VLOOKUP(B68:B1198,[1]Sheet1!$B$3:$F$348,5,0)</f>
        <v>16</v>
      </c>
      <c r="M68" s="6">
        <f t="shared" si="4"/>
        <v>0.00192212389380531</v>
      </c>
      <c r="N68" s="6">
        <f t="shared" si="5"/>
        <v>8.99208</v>
      </c>
      <c r="O68" s="4" t="s">
        <v>23</v>
      </c>
    </row>
    <row r="69" s="1" customFormat="1" ht="24" spans="1:15">
      <c r="A69" s="3" t="s">
        <v>202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4140</v>
      </c>
      <c r="J69" s="4" t="s">
        <v>21</v>
      </c>
      <c r="K69" s="4" t="s">
        <v>22</v>
      </c>
      <c r="L69" s="6">
        <f>VLOOKUP(B69:B1199,[1]Sheet1!$B$3:$F$348,5,0)</f>
        <v>27</v>
      </c>
      <c r="M69" s="6">
        <f t="shared" si="4"/>
        <v>0.00324358407079646</v>
      </c>
      <c r="N69" s="6">
        <f t="shared" si="5"/>
        <v>15.174135</v>
      </c>
      <c r="O69" s="4" t="s">
        <v>23</v>
      </c>
    </row>
    <row r="70" s="1" customFormat="1" ht="24" spans="1:15">
      <c r="A70" s="3" t="s">
        <v>202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4140</v>
      </c>
      <c r="J70" s="4" t="s">
        <v>21</v>
      </c>
      <c r="K70" s="4" t="s">
        <v>22</v>
      </c>
      <c r="L70" s="6">
        <f>VLOOKUP(B70:B1200,[1]Sheet1!$B$3:$F$348,5,0)</f>
        <v>28</v>
      </c>
      <c r="M70" s="6">
        <f t="shared" si="4"/>
        <v>0.00336371681415929</v>
      </c>
      <c r="N70" s="6">
        <f t="shared" si="5"/>
        <v>15.73614</v>
      </c>
      <c r="O70" s="4" t="s">
        <v>23</v>
      </c>
    </row>
    <row r="71" s="1" customFormat="1" ht="24" spans="1:15">
      <c r="A71" s="3" t="s">
        <v>202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4140</v>
      </c>
      <c r="J71" s="4" t="s">
        <v>21</v>
      </c>
      <c r="K71" s="4" t="s">
        <v>22</v>
      </c>
      <c r="L71" s="6">
        <f>VLOOKUP(B71:B1201,[1]Sheet1!$B$3:$F$348,5,0)</f>
        <v>46</v>
      </c>
      <c r="M71" s="6">
        <f t="shared" si="4"/>
        <v>0.00552610619469027</v>
      </c>
      <c r="N71" s="6">
        <f t="shared" si="5"/>
        <v>25.85223</v>
      </c>
      <c r="O71" s="4" t="s">
        <v>23</v>
      </c>
    </row>
    <row r="72" s="1" customFormat="1" ht="24" spans="1:15">
      <c r="A72" s="3" t="s">
        <v>202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4140</v>
      </c>
      <c r="J72" s="4" t="s">
        <v>21</v>
      </c>
      <c r="K72" s="4" t="s">
        <v>22</v>
      </c>
      <c r="L72" s="6">
        <f>VLOOKUP(B72:B1202,[1]Sheet1!$B$3:$F$348,5,0)</f>
        <v>14</v>
      </c>
      <c r="M72" s="6">
        <f t="shared" si="4"/>
        <v>0.00168185840707965</v>
      </c>
      <c r="N72" s="6">
        <f t="shared" si="5"/>
        <v>7.86807</v>
      </c>
      <c r="O72" s="4" t="s">
        <v>23</v>
      </c>
    </row>
    <row r="73" s="1" customFormat="1" ht="24" spans="1:15">
      <c r="A73" s="3" t="s">
        <v>202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4140</v>
      </c>
      <c r="J73" s="4" t="s">
        <v>21</v>
      </c>
      <c r="K73" s="4" t="s">
        <v>22</v>
      </c>
      <c r="L73" s="6">
        <f>VLOOKUP(B73:B1203,[1]Sheet1!$B$3:$F$348,5,0)</f>
        <v>8.5</v>
      </c>
      <c r="M73" s="6">
        <f t="shared" si="4"/>
        <v>0.00102112831858407</v>
      </c>
      <c r="N73" s="6">
        <f t="shared" si="5"/>
        <v>4.7770425</v>
      </c>
      <c r="O73" s="4" t="s">
        <v>23</v>
      </c>
    </row>
    <row r="74" s="1" customFormat="1" ht="24" spans="1:15">
      <c r="A74" s="3" t="s">
        <v>202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4140</v>
      </c>
      <c r="J74" s="4" t="s">
        <v>21</v>
      </c>
      <c r="K74" s="4" t="s">
        <v>22</v>
      </c>
      <c r="L74" s="6">
        <f>VLOOKUP(B74:B1204,[1]Sheet1!$B$3:$F$348,5,0)</f>
        <v>8.5</v>
      </c>
      <c r="M74" s="6">
        <f t="shared" si="4"/>
        <v>0.00102112831858407</v>
      </c>
      <c r="N74" s="6">
        <f t="shared" si="5"/>
        <v>4.7770425</v>
      </c>
      <c r="O74" s="4" t="s">
        <v>23</v>
      </c>
    </row>
    <row r="75" s="1" customFormat="1" ht="24" spans="1:15">
      <c r="A75" s="3" t="s">
        <v>202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4140</v>
      </c>
      <c r="J75" s="4" t="s">
        <v>21</v>
      </c>
      <c r="K75" s="4" t="s">
        <v>22</v>
      </c>
      <c r="L75" s="6">
        <f>VLOOKUP(B75:B1205,[1]Sheet1!$B$3:$F$348,5,0)</f>
        <v>12</v>
      </c>
      <c r="M75" s="6">
        <f t="shared" si="4"/>
        <v>0.00144159292035398</v>
      </c>
      <c r="N75" s="6">
        <f t="shared" si="5"/>
        <v>6.74406</v>
      </c>
      <c r="O75" s="4" t="s">
        <v>23</v>
      </c>
    </row>
    <row r="76" s="1" customFormat="1" ht="24" spans="1:15">
      <c r="A76" s="3" t="s">
        <v>202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4140</v>
      </c>
      <c r="J76" s="4" t="s">
        <v>21</v>
      </c>
      <c r="K76" s="4" t="s">
        <v>22</v>
      </c>
      <c r="L76" s="6">
        <f>VLOOKUP(B76:B1206,[1]Sheet1!$B$3:$F$348,5,0)</f>
        <v>15</v>
      </c>
      <c r="M76" s="6">
        <f t="shared" si="4"/>
        <v>0.00180199115044248</v>
      </c>
      <c r="N76" s="6">
        <f t="shared" si="5"/>
        <v>8.430075</v>
      </c>
      <c r="O76" s="4" t="s">
        <v>23</v>
      </c>
    </row>
    <row r="77" s="1" customFormat="1" ht="24" spans="1:15">
      <c r="A77" s="3" t="s">
        <v>202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4140</v>
      </c>
      <c r="J77" s="4" t="s">
        <v>21</v>
      </c>
      <c r="K77" s="4" t="s">
        <v>22</v>
      </c>
      <c r="L77" s="6">
        <f>VLOOKUP(B77:B1207,[1]Sheet1!$B$3:$F$348,5,0)</f>
        <v>20</v>
      </c>
      <c r="M77" s="6">
        <f t="shared" si="4"/>
        <v>0.00240265486725664</v>
      </c>
      <c r="N77" s="6">
        <f t="shared" si="5"/>
        <v>11.2401</v>
      </c>
      <c r="O77" s="4" t="s">
        <v>23</v>
      </c>
    </row>
    <row r="78" s="1" customFormat="1" ht="24" spans="1:15">
      <c r="A78" s="3" t="s">
        <v>202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4140</v>
      </c>
      <c r="J78" s="4" t="s">
        <v>21</v>
      </c>
      <c r="K78" s="4" t="s">
        <v>22</v>
      </c>
      <c r="L78" s="6">
        <f>VLOOKUP(B78:B1208,[1]Sheet1!$B$3:$F$348,5,0)</f>
        <v>27</v>
      </c>
      <c r="M78" s="6">
        <f t="shared" si="4"/>
        <v>0.00324358407079646</v>
      </c>
      <c r="N78" s="6">
        <f t="shared" si="5"/>
        <v>15.174135</v>
      </c>
      <c r="O78" s="4" t="s">
        <v>23</v>
      </c>
    </row>
    <row r="79" s="1" customFormat="1" ht="24" spans="1:15">
      <c r="A79" s="3" t="s">
        <v>202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4140</v>
      </c>
      <c r="J79" s="4" t="s">
        <v>21</v>
      </c>
      <c r="K79" s="4" t="s">
        <v>22</v>
      </c>
      <c r="L79" s="6">
        <f>VLOOKUP(B79:B1209,[1]Sheet1!$B$3:$F$348,5,0)</f>
        <v>9</v>
      </c>
      <c r="M79" s="6">
        <f t="shared" si="4"/>
        <v>0.00108119469026549</v>
      </c>
      <c r="N79" s="6">
        <f t="shared" si="5"/>
        <v>5.058045</v>
      </c>
      <c r="O79" s="4" t="s">
        <v>23</v>
      </c>
    </row>
    <row r="80" s="1" customFormat="1" ht="24" spans="1:15">
      <c r="A80" s="3" t="s">
        <v>202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4140</v>
      </c>
      <c r="J80" s="4" t="s">
        <v>21</v>
      </c>
      <c r="K80" s="4" t="s">
        <v>22</v>
      </c>
      <c r="L80" s="6">
        <f>VLOOKUP(B80:B1210,[1]Sheet1!$B$3:$F$348,5,0)</f>
        <v>7</v>
      </c>
      <c r="M80" s="6">
        <f t="shared" si="4"/>
        <v>0.000840929203539823</v>
      </c>
      <c r="N80" s="6">
        <f t="shared" si="5"/>
        <v>3.934035</v>
      </c>
      <c r="O80" s="4" t="s">
        <v>23</v>
      </c>
    </row>
    <row r="81" s="1" customFormat="1" ht="24" spans="1:15">
      <c r="A81" s="3" t="s">
        <v>202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4140</v>
      </c>
      <c r="J81" s="4" t="s">
        <v>21</v>
      </c>
      <c r="K81" s="4" t="s">
        <v>22</v>
      </c>
      <c r="L81" s="6">
        <f>VLOOKUP(B81:B1211,[1]Sheet1!$B$3:$F$348,5,0)</f>
        <v>15</v>
      </c>
      <c r="M81" s="6">
        <f t="shared" si="4"/>
        <v>0.00180199115044248</v>
      </c>
      <c r="N81" s="6">
        <f t="shared" si="5"/>
        <v>8.430075</v>
      </c>
      <c r="O81" s="4" t="s">
        <v>23</v>
      </c>
    </row>
    <row r="82" s="1" customFormat="1" ht="24" spans="1:15">
      <c r="A82" s="3" t="s">
        <v>202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4140</v>
      </c>
      <c r="J82" s="4" t="s">
        <v>21</v>
      </c>
      <c r="K82" s="4" t="s">
        <v>22</v>
      </c>
      <c r="L82" s="6">
        <f>VLOOKUP(B82:B1212,[1]Sheet1!$B$3:$F$348,5,0)</f>
        <v>16</v>
      </c>
      <c r="M82" s="6">
        <f t="shared" si="4"/>
        <v>0.00192212389380531</v>
      </c>
      <c r="N82" s="6">
        <f t="shared" si="5"/>
        <v>8.99208</v>
      </c>
      <c r="O82" s="4" t="s">
        <v>23</v>
      </c>
    </row>
    <row r="83" s="1" customFormat="1" ht="24" spans="1:15">
      <c r="A83" s="3" t="s">
        <v>202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4140</v>
      </c>
      <c r="J83" s="4" t="s">
        <v>21</v>
      </c>
      <c r="K83" s="4" t="s">
        <v>22</v>
      </c>
      <c r="L83" s="6">
        <f>VLOOKUP(B83:B1213,[1]Sheet1!$B$3:$F$348,5,0)</f>
        <v>6</v>
      </c>
      <c r="M83" s="6">
        <f t="shared" si="4"/>
        <v>0.000720796460176991</v>
      </c>
      <c r="N83" s="6">
        <f t="shared" si="5"/>
        <v>3.37203</v>
      </c>
      <c r="O83" s="4" t="s">
        <v>23</v>
      </c>
    </row>
    <row r="84" s="1" customFormat="1" ht="24" spans="1:15">
      <c r="A84" s="3" t="s">
        <v>202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4140</v>
      </c>
      <c r="J84" s="4" t="s">
        <v>21</v>
      </c>
      <c r="K84" s="4" t="s">
        <v>22</v>
      </c>
      <c r="L84" s="6">
        <f>VLOOKUP(B84:B1214,[1]Sheet1!$B$3:$F$348,5,0)</f>
        <v>4.5</v>
      </c>
      <c r="M84" s="6">
        <f t="shared" si="4"/>
        <v>0.000540597345132743</v>
      </c>
      <c r="N84" s="6">
        <f t="shared" si="5"/>
        <v>2.5290225</v>
      </c>
      <c r="O84" s="4" t="s">
        <v>23</v>
      </c>
    </row>
    <row r="85" s="1" customFormat="1" ht="24" spans="1:15">
      <c r="A85" s="3" t="s">
        <v>202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4140</v>
      </c>
      <c r="J85" s="4" t="s">
        <v>21</v>
      </c>
      <c r="K85" s="4" t="s">
        <v>22</v>
      </c>
      <c r="L85" s="6">
        <f>VLOOKUP(B85:B1215,[1]Sheet1!$B$3:$F$348,5,0)</f>
        <v>6</v>
      </c>
      <c r="M85" s="6">
        <f t="shared" si="4"/>
        <v>0.000720796460176991</v>
      </c>
      <c r="N85" s="6">
        <f t="shared" si="5"/>
        <v>3.37203</v>
      </c>
      <c r="O85" s="4" t="s">
        <v>23</v>
      </c>
    </row>
    <row r="86" s="1" customFormat="1" ht="24" spans="1:15">
      <c r="A86" s="3" t="s">
        <v>202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4140</v>
      </c>
      <c r="J86" s="4" t="s">
        <v>21</v>
      </c>
      <c r="K86" s="4" t="s">
        <v>22</v>
      </c>
      <c r="L86" s="6">
        <f>VLOOKUP(B86:B1216,[1]Sheet1!$B$3:$F$348,5,0)</f>
        <v>4.5</v>
      </c>
      <c r="M86" s="6">
        <f t="shared" si="4"/>
        <v>0.000540597345132743</v>
      </c>
      <c r="N86" s="6">
        <f t="shared" si="5"/>
        <v>2.5290225</v>
      </c>
      <c r="O86" s="4" t="s">
        <v>23</v>
      </c>
    </row>
    <row r="87" s="1" customFormat="1" ht="24" spans="1:15">
      <c r="A87" s="3" t="s">
        <v>202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4140</v>
      </c>
      <c r="J87" s="4" t="s">
        <v>21</v>
      </c>
      <c r="K87" s="4" t="s">
        <v>22</v>
      </c>
      <c r="L87" s="6">
        <f>VLOOKUP(B87:B1217,[1]Sheet1!$B$3:$F$348,5,0)</f>
        <v>4</v>
      </c>
      <c r="M87" s="6">
        <f t="shared" si="4"/>
        <v>0.000480530973451327</v>
      </c>
      <c r="N87" s="6">
        <f t="shared" si="5"/>
        <v>2.24802</v>
      </c>
      <c r="O87" s="4" t="s">
        <v>23</v>
      </c>
    </row>
    <row r="88" s="1" customFormat="1" ht="24" spans="1:15">
      <c r="A88" s="3" t="s">
        <v>202</v>
      </c>
      <c r="B88" s="4" t="s">
        <v>76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77</v>
      </c>
      <c r="H88" s="4" t="s">
        <v>37</v>
      </c>
      <c r="I88" s="4">
        <v>4140</v>
      </c>
      <c r="J88" s="4" t="s">
        <v>21</v>
      </c>
      <c r="K88" s="4" t="s">
        <v>22</v>
      </c>
      <c r="L88" s="6">
        <f>VLOOKUP(B88:B1218,[1]Sheet1!$B$3:$F$348,5,0)</f>
        <v>7</v>
      </c>
      <c r="M88" s="6">
        <f t="shared" si="4"/>
        <v>0.000840929203539823</v>
      </c>
      <c r="N88" s="6">
        <f t="shared" si="5"/>
        <v>3.934035</v>
      </c>
      <c r="O88" s="4" t="s">
        <v>23</v>
      </c>
    </row>
    <row r="89" spans="9:14">
      <c r="I89" s="1">
        <f>SUM(I2:I88)</f>
        <v>360180</v>
      </c>
      <c r="M89" s="6">
        <f t="shared" si="4"/>
        <v>0</v>
      </c>
      <c r="N89" s="6">
        <f>SUM(N2:N88)</f>
        <v>632.705228999999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D74" workbookViewId="0">
      <selection activeCell="N2" sqref="N2:N88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203</v>
      </c>
      <c r="B2" s="4" t="s">
        <v>78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79</v>
      </c>
      <c r="H2" s="4" t="s">
        <v>37</v>
      </c>
      <c r="I2" s="4">
        <v>4082</v>
      </c>
      <c r="J2" s="4" t="s">
        <v>21</v>
      </c>
      <c r="K2" s="4" t="s">
        <v>22</v>
      </c>
      <c r="L2" s="6">
        <f>VLOOKUP(B2:B1219,[1]Sheet1!$B$3:$F$348,5,0)</f>
        <v>22</v>
      </c>
      <c r="M2" s="6">
        <f>L2*1.3584/1.13/10000</f>
        <v>0.00264467256637168</v>
      </c>
      <c r="N2" s="6">
        <f>M2*I2*1.13</f>
        <v>12.19897536</v>
      </c>
      <c r="O2" s="4" t="s">
        <v>23</v>
      </c>
    </row>
    <row r="3" s="1" customFormat="1" ht="24" spans="1:15">
      <c r="A3" s="3" t="s">
        <v>203</v>
      </c>
      <c r="B3" s="4" t="s">
        <v>80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81</v>
      </c>
      <c r="H3" s="4" t="s">
        <v>37</v>
      </c>
      <c r="I3" s="4">
        <v>4082</v>
      </c>
      <c r="J3" s="4" t="s">
        <v>21</v>
      </c>
      <c r="K3" s="4" t="s">
        <v>22</v>
      </c>
      <c r="L3" s="6">
        <f>VLOOKUP(B3:B1220,[1]Sheet1!$B$3:$F$348,5,0)</f>
        <v>27</v>
      </c>
      <c r="M3" s="6">
        <f t="shared" ref="M3:M34" si="0">L3*1.3584/1.13/10000</f>
        <v>0.00324573451327434</v>
      </c>
      <c r="N3" s="6">
        <f t="shared" ref="N3:N34" si="1">M3*I3*1.13</f>
        <v>14.97146976</v>
      </c>
      <c r="O3" s="4" t="s">
        <v>23</v>
      </c>
    </row>
    <row r="4" s="1" customFormat="1" ht="24" spans="1:15">
      <c r="A4" s="3" t="s">
        <v>203</v>
      </c>
      <c r="B4" s="4" t="s">
        <v>82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83</v>
      </c>
      <c r="H4" s="4" t="s">
        <v>20</v>
      </c>
      <c r="I4" s="4">
        <v>4082</v>
      </c>
      <c r="J4" s="4" t="s">
        <v>21</v>
      </c>
      <c r="K4" s="4" t="s">
        <v>22</v>
      </c>
      <c r="L4" s="6">
        <f>VLOOKUP(B4:B1221,[1]Sheet1!$B$3:$F$348,5,0)</f>
        <v>3.8</v>
      </c>
      <c r="M4" s="6">
        <f t="shared" si="0"/>
        <v>0.000456807079646018</v>
      </c>
      <c r="N4" s="6">
        <f t="shared" si="1"/>
        <v>2.107095744</v>
      </c>
      <c r="O4" s="4" t="s">
        <v>23</v>
      </c>
    </row>
    <row r="5" s="1" customFormat="1" ht="24" spans="1:15">
      <c r="A5" s="3" t="s">
        <v>203</v>
      </c>
      <c r="B5" s="4" t="s">
        <v>84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85</v>
      </c>
      <c r="H5" s="4" t="s">
        <v>20</v>
      </c>
      <c r="I5" s="4">
        <v>4082</v>
      </c>
      <c r="J5" s="4" t="s">
        <v>21</v>
      </c>
      <c r="K5" s="4" t="s">
        <v>22</v>
      </c>
      <c r="L5" s="6">
        <f>VLOOKUP(B5:B1222,[1]Sheet1!$B$3:$F$348,5,0)</f>
        <v>11</v>
      </c>
      <c r="M5" s="6">
        <f t="shared" si="0"/>
        <v>0.00132233628318584</v>
      </c>
      <c r="N5" s="6">
        <f t="shared" si="1"/>
        <v>6.09948768</v>
      </c>
      <c r="O5" s="4" t="s">
        <v>23</v>
      </c>
    </row>
    <row r="6" s="1" customFormat="1" ht="24" spans="1:15">
      <c r="A6" s="3" t="s">
        <v>203</v>
      </c>
      <c r="B6" s="4" t="s">
        <v>86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87</v>
      </c>
      <c r="H6" s="4" t="s">
        <v>37</v>
      </c>
      <c r="I6" s="4">
        <v>4082</v>
      </c>
      <c r="J6" s="4" t="s">
        <v>21</v>
      </c>
      <c r="K6" s="4" t="s">
        <v>22</v>
      </c>
      <c r="L6" s="6">
        <f>VLOOKUP(B6:B1223,[1]Sheet1!$B$3:$F$348,5,0)</f>
        <v>14</v>
      </c>
      <c r="M6" s="6">
        <f t="shared" si="0"/>
        <v>0.00168297345132743</v>
      </c>
      <c r="N6" s="6">
        <f t="shared" si="1"/>
        <v>7.76298432</v>
      </c>
      <c r="O6" s="4" t="s">
        <v>23</v>
      </c>
    </row>
    <row r="7" s="1" customFormat="1" ht="24" spans="1:15">
      <c r="A7" s="3" t="s">
        <v>203</v>
      </c>
      <c r="B7" s="4" t="s">
        <v>88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89</v>
      </c>
      <c r="H7" s="4" t="s">
        <v>37</v>
      </c>
      <c r="I7" s="4">
        <v>4082</v>
      </c>
      <c r="J7" s="4" t="s">
        <v>21</v>
      </c>
      <c r="K7" s="4" t="s">
        <v>22</v>
      </c>
      <c r="L7" s="6">
        <f>VLOOKUP(B7:B1224,[1]Sheet1!$B$3:$F$348,5,0)</f>
        <v>8.2</v>
      </c>
      <c r="M7" s="6">
        <f t="shared" si="0"/>
        <v>0.000985741592920354</v>
      </c>
      <c r="N7" s="6">
        <f t="shared" si="1"/>
        <v>4.546890816</v>
      </c>
      <c r="O7" s="4" t="s">
        <v>23</v>
      </c>
    </row>
    <row r="8" s="1" customFormat="1" ht="24" spans="1:15">
      <c r="A8" s="3" t="s">
        <v>203</v>
      </c>
      <c r="B8" s="4" t="s">
        <v>90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91</v>
      </c>
      <c r="H8" s="4" t="s">
        <v>37</v>
      </c>
      <c r="I8" s="4">
        <v>4082</v>
      </c>
      <c r="J8" s="4" t="s">
        <v>21</v>
      </c>
      <c r="K8" s="4" t="s">
        <v>22</v>
      </c>
      <c r="L8" s="6">
        <f>VLOOKUP(B8:B1225,[1]Sheet1!$B$3:$F$348,5,0)</f>
        <v>23</v>
      </c>
      <c r="M8" s="6">
        <f t="shared" si="0"/>
        <v>0.00276488495575221</v>
      </c>
      <c r="N8" s="6">
        <f t="shared" si="1"/>
        <v>12.75347424</v>
      </c>
      <c r="O8" s="4" t="s">
        <v>23</v>
      </c>
    </row>
    <row r="9" s="1" customFormat="1" ht="24" spans="1:15">
      <c r="A9" s="3" t="s">
        <v>203</v>
      </c>
      <c r="B9" s="4" t="s">
        <v>92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93</v>
      </c>
      <c r="H9" s="4" t="s">
        <v>37</v>
      </c>
      <c r="I9" s="4">
        <v>4082</v>
      </c>
      <c r="J9" s="4" t="s">
        <v>21</v>
      </c>
      <c r="K9" s="4" t="s">
        <v>22</v>
      </c>
      <c r="L9" s="6">
        <f>VLOOKUP(B9:B1226,[1]Sheet1!$B$3:$F$348,5,0)</f>
        <v>7.5</v>
      </c>
      <c r="M9" s="6">
        <f t="shared" si="0"/>
        <v>0.000901592920353982</v>
      </c>
      <c r="N9" s="6">
        <f t="shared" si="1"/>
        <v>4.1587416</v>
      </c>
      <c r="O9" s="4" t="s">
        <v>23</v>
      </c>
    </row>
    <row r="10" s="1" customFormat="1" ht="24" spans="1:15">
      <c r="A10" s="3" t="s">
        <v>203</v>
      </c>
      <c r="B10" s="4" t="s">
        <v>94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95</v>
      </c>
      <c r="H10" s="4" t="s">
        <v>37</v>
      </c>
      <c r="I10" s="4">
        <v>4082</v>
      </c>
      <c r="J10" s="4" t="s">
        <v>21</v>
      </c>
      <c r="K10" s="4" t="s">
        <v>22</v>
      </c>
      <c r="L10" s="6">
        <f>VLOOKUP(B10:B1227,[1]Sheet1!$B$3:$F$348,5,0)</f>
        <v>18</v>
      </c>
      <c r="M10" s="6">
        <f t="shared" si="0"/>
        <v>0.00216382300884956</v>
      </c>
      <c r="N10" s="6">
        <f t="shared" si="1"/>
        <v>9.98097984</v>
      </c>
      <c r="O10" s="4" t="s">
        <v>23</v>
      </c>
    </row>
    <row r="11" s="1" customFormat="1" ht="24" spans="1:15">
      <c r="A11" s="3" t="s">
        <v>203</v>
      </c>
      <c r="B11" s="4" t="s">
        <v>96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97</v>
      </c>
      <c r="H11" s="4" t="s">
        <v>37</v>
      </c>
      <c r="I11" s="4">
        <v>4082</v>
      </c>
      <c r="J11" s="4" t="s">
        <v>21</v>
      </c>
      <c r="K11" s="4" t="s">
        <v>22</v>
      </c>
      <c r="L11" s="6">
        <f>VLOOKUP(B11:B1228,[1]Sheet1!$B$3:$F$348,5,0)</f>
        <v>6</v>
      </c>
      <c r="M11" s="6">
        <f t="shared" si="0"/>
        <v>0.000721274336283186</v>
      </c>
      <c r="N11" s="6">
        <f t="shared" si="1"/>
        <v>3.32699328</v>
      </c>
      <c r="O11" s="4" t="s">
        <v>23</v>
      </c>
    </row>
    <row r="12" s="1" customFormat="1" ht="24" spans="1:15">
      <c r="A12" s="3" t="s">
        <v>203</v>
      </c>
      <c r="B12" s="4" t="s">
        <v>98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99</v>
      </c>
      <c r="H12" s="4" t="s">
        <v>37</v>
      </c>
      <c r="I12" s="4">
        <v>4082</v>
      </c>
      <c r="J12" s="4" t="s">
        <v>21</v>
      </c>
      <c r="K12" s="4" t="s">
        <v>22</v>
      </c>
      <c r="L12" s="6">
        <f>VLOOKUP(B12:B1229,[1]Sheet1!$B$3:$F$348,5,0)</f>
        <v>8.5</v>
      </c>
      <c r="M12" s="6">
        <f t="shared" si="0"/>
        <v>0.00102180530973451</v>
      </c>
      <c r="N12" s="6">
        <f t="shared" si="1"/>
        <v>4.71324048</v>
      </c>
      <c r="O12" s="4" t="s">
        <v>23</v>
      </c>
    </row>
    <row r="13" s="1" customFormat="1" ht="24" spans="1:15">
      <c r="A13" s="3" t="s">
        <v>203</v>
      </c>
      <c r="B13" s="4" t="s">
        <v>100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101</v>
      </c>
      <c r="H13" s="4" t="s">
        <v>20</v>
      </c>
      <c r="I13" s="4">
        <v>4082</v>
      </c>
      <c r="J13" s="4" t="s">
        <v>21</v>
      </c>
      <c r="K13" s="4" t="s">
        <v>22</v>
      </c>
      <c r="L13" s="6">
        <f>VLOOKUP(B13:B1230,[1]Sheet1!$B$3:$F$348,5,0)</f>
        <v>8.6</v>
      </c>
      <c r="M13" s="6">
        <f t="shared" si="0"/>
        <v>0.00103382654867257</v>
      </c>
      <c r="N13" s="6">
        <f t="shared" si="1"/>
        <v>4.768690368</v>
      </c>
      <c r="O13" s="4" t="s">
        <v>23</v>
      </c>
    </row>
    <row r="14" s="1" customFormat="1" ht="24" spans="1:15">
      <c r="A14" s="3" t="s">
        <v>203</v>
      </c>
      <c r="B14" s="4" t="s">
        <v>102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103</v>
      </c>
      <c r="H14" s="4" t="s">
        <v>20</v>
      </c>
      <c r="I14" s="4">
        <v>4082</v>
      </c>
      <c r="J14" s="4" t="s">
        <v>21</v>
      </c>
      <c r="K14" s="4" t="s">
        <v>22</v>
      </c>
      <c r="L14" s="6">
        <f>VLOOKUP(B14:B1231,[1]Sheet1!$B$3:$F$348,5,0)</f>
        <v>5.5</v>
      </c>
      <c r="M14" s="6">
        <f t="shared" si="0"/>
        <v>0.000661168141592921</v>
      </c>
      <c r="N14" s="6">
        <f t="shared" si="1"/>
        <v>3.04974384</v>
      </c>
      <c r="O14" s="4" t="s">
        <v>23</v>
      </c>
    </row>
    <row r="15" s="1" customFormat="1" ht="24" spans="1:15">
      <c r="A15" s="3" t="s">
        <v>203</v>
      </c>
      <c r="B15" s="4" t="s">
        <v>104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105</v>
      </c>
      <c r="H15" s="4" t="s">
        <v>106</v>
      </c>
      <c r="I15" s="4">
        <v>4082</v>
      </c>
      <c r="J15" s="4" t="s">
        <v>21</v>
      </c>
      <c r="K15" s="4" t="s">
        <v>22</v>
      </c>
      <c r="L15" s="6">
        <f>VLOOKUP(B15:B1232,[1]Sheet1!$B$3:$F$348,5,0)</f>
        <v>0.7</v>
      </c>
      <c r="M15" s="6">
        <f t="shared" si="0"/>
        <v>8.41486725663717e-5</v>
      </c>
      <c r="N15" s="6">
        <f t="shared" si="1"/>
        <v>0.388149216</v>
      </c>
      <c r="O15" s="4" t="s">
        <v>23</v>
      </c>
    </row>
    <row r="16" s="1" customFormat="1" ht="24" spans="1:15">
      <c r="A16" s="3" t="s">
        <v>203</v>
      </c>
      <c r="B16" s="4" t="s">
        <v>107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108</v>
      </c>
      <c r="H16" s="4" t="s">
        <v>37</v>
      </c>
      <c r="I16" s="4">
        <v>4082</v>
      </c>
      <c r="J16" s="4" t="s">
        <v>21</v>
      </c>
      <c r="K16" s="4" t="s">
        <v>22</v>
      </c>
      <c r="L16" s="6">
        <f>VLOOKUP(B16:B1233,[1]Sheet1!$B$3:$F$348,5,0)</f>
        <v>7.5</v>
      </c>
      <c r="M16" s="6">
        <f t="shared" si="0"/>
        <v>0.000901592920353982</v>
      </c>
      <c r="N16" s="6">
        <f t="shared" si="1"/>
        <v>4.1587416</v>
      </c>
      <c r="O16" s="4" t="s">
        <v>23</v>
      </c>
    </row>
    <row r="17" s="1" customFormat="1" ht="24" spans="1:15">
      <c r="A17" s="3" t="s">
        <v>203</v>
      </c>
      <c r="B17" s="4" t="s">
        <v>38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39</v>
      </c>
      <c r="H17" s="4" t="s">
        <v>37</v>
      </c>
      <c r="I17" s="4">
        <v>4082</v>
      </c>
      <c r="J17" s="4" t="s">
        <v>21</v>
      </c>
      <c r="K17" s="4" t="s">
        <v>22</v>
      </c>
      <c r="L17" s="6">
        <f>VLOOKUP(B17:B1234,[1]Sheet1!$B$3:$F$348,5,0)</f>
        <v>7.5</v>
      </c>
      <c r="M17" s="6">
        <f t="shared" si="0"/>
        <v>0.000901592920353982</v>
      </c>
      <c r="N17" s="6">
        <f t="shared" si="1"/>
        <v>4.1587416</v>
      </c>
      <c r="O17" s="4" t="s">
        <v>23</v>
      </c>
    </row>
    <row r="18" s="1" customFormat="1" ht="24" spans="1:15">
      <c r="A18" s="3" t="s">
        <v>203</v>
      </c>
      <c r="B18" s="4" t="s">
        <v>109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110</v>
      </c>
      <c r="H18" s="4" t="s">
        <v>37</v>
      </c>
      <c r="I18" s="4">
        <v>4082</v>
      </c>
      <c r="J18" s="4" t="s">
        <v>21</v>
      </c>
      <c r="K18" s="4" t="s">
        <v>22</v>
      </c>
      <c r="L18" s="6">
        <f>VLOOKUP(B18:B1235,[1]Sheet1!$B$3:$F$348,5,0)</f>
        <v>17</v>
      </c>
      <c r="M18" s="6">
        <f t="shared" si="0"/>
        <v>0.00204361061946903</v>
      </c>
      <c r="N18" s="6">
        <f t="shared" si="1"/>
        <v>9.42648096</v>
      </c>
      <c r="O18" s="4" t="s">
        <v>23</v>
      </c>
    </row>
    <row r="19" s="1" customFormat="1" ht="24" spans="1:15">
      <c r="A19" s="3" t="s">
        <v>203</v>
      </c>
      <c r="B19" s="4" t="s">
        <v>111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112</v>
      </c>
      <c r="H19" s="4" t="s">
        <v>37</v>
      </c>
      <c r="I19" s="4">
        <v>4082</v>
      </c>
      <c r="J19" s="4" t="s">
        <v>21</v>
      </c>
      <c r="K19" s="4" t="s">
        <v>22</v>
      </c>
      <c r="L19" s="6">
        <f>VLOOKUP(B19:B1236,[1]Sheet1!$B$3:$F$348,5,0)</f>
        <v>17</v>
      </c>
      <c r="M19" s="6">
        <f t="shared" si="0"/>
        <v>0.00204361061946903</v>
      </c>
      <c r="N19" s="6">
        <f t="shared" si="1"/>
        <v>9.42648096</v>
      </c>
      <c r="O19" s="4" t="s">
        <v>23</v>
      </c>
    </row>
    <row r="20" s="1" customFormat="1" ht="24" spans="1:15">
      <c r="A20" s="3" t="s">
        <v>203</v>
      </c>
      <c r="B20" s="4" t="s">
        <v>113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114</v>
      </c>
      <c r="H20" s="4" t="s">
        <v>37</v>
      </c>
      <c r="I20" s="4">
        <v>4082</v>
      </c>
      <c r="J20" s="4" t="s">
        <v>21</v>
      </c>
      <c r="K20" s="4" t="s">
        <v>22</v>
      </c>
      <c r="L20" s="6">
        <f>VLOOKUP(B20:B1237,[1]Sheet1!$B$3:$F$348,5,0)</f>
        <v>26</v>
      </c>
      <c r="M20" s="6">
        <f t="shared" si="0"/>
        <v>0.00312552212389381</v>
      </c>
      <c r="N20" s="6">
        <f t="shared" si="1"/>
        <v>14.41697088</v>
      </c>
      <c r="O20" s="4" t="s">
        <v>23</v>
      </c>
    </row>
    <row r="21" s="1" customFormat="1" ht="24" spans="1:15">
      <c r="A21" s="3" t="s">
        <v>203</v>
      </c>
      <c r="B21" s="4" t="s">
        <v>115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116</v>
      </c>
      <c r="H21" s="4" t="s">
        <v>37</v>
      </c>
      <c r="I21" s="4">
        <v>4082</v>
      </c>
      <c r="J21" s="4" t="s">
        <v>21</v>
      </c>
      <c r="K21" s="4" t="s">
        <v>22</v>
      </c>
      <c r="L21" s="6">
        <f>VLOOKUP(B21:B1238,[1]Sheet1!$B$3:$F$348,5,0)</f>
        <v>15</v>
      </c>
      <c r="M21" s="6">
        <f t="shared" si="0"/>
        <v>0.00180318584070796</v>
      </c>
      <c r="N21" s="6">
        <f t="shared" si="1"/>
        <v>8.3174832</v>
      </c>
      <c r="O21" s="4" t="s">
        <v>23</v>
      </c>
    </row>
    <row r="22" s="1" customFormat="1" ht="24" spans="1:15">
      <c r="A22" s="3" t="s">
        <v>203</v>
      </c>
      <c r="B22" s="4" t="s">
        <v>117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118</v>
      </c>
      <c r="H22" s="4" t="s">
        <v>37</v>
      </c>
      <c r="I22" s="4">
        <v>4082</v>
      </c>
      <c r="J22" s="4" t="s">
        <v>21</v>
      </c>
      <c r="K22" s="4" t="s">
        <v>22</v>
      </c>
      <c r="L22" s="6">
        <f>VLOOKUP(B22:B1239,[1]Sheet1!$B$3:$F$348,5,0)</f>
        <v>35</v>
      </c>
      <c r="M22" s="6">
        <f t="shared" si="0"/>
        <v>0.00420743362831858</v>
      </c>
      <c r="N22" s="6">
        <f t="shared" si="1"/>
        <v>19.4074608</v>
      </c>
      <c r="O22" s="4" t="s">
        <v>23</v>
      </c>
    </row>
    <row r="23" s="1" customFormat="1" ht="24" spans="1:15">
      <c r="A23" s="3" t="s">
        <v>203</v>
      </c>
      <c r="B23" s="4" t="s">
        <v>119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120</v>
      </c>
      <c r="H23" s="4" t="s">
        <v>20</v>
      </c>
      <c r="I23" s="4">
        <v>4082</v>
      </c>
      <c r="J23" s="4" t="s">
        <v>21</v>
      </c>
      <c r="K23" s="4" t="s">
        <v>22</v>
      </c>
      <c r="L23" s="6">
        <f>VLOOKUP(B23:B1240,[1]Sheet1!$B$3:$F$348,5,0)</f>
        <v>3</v>
      </c>
      <c r="M23" s="6">
        <f t="shared" si="0"/>
        <v>0.000360637168141593</v>
      </c>
      <c r="N23" s="6">
        <f t="shared" si="1"/>
        <v>1.66349664</v>
      </c>
      <c r="O23" s="4" t="s">
        <v>23</v>
      </c>
    </row>
    <row r="24" s="1" customFormat="1" ht="24" spans="1:15">
      <c r="A24" s="3" t="s">
        <v>203</v>
      </c>
      <c r="B24" s="4" t="s">
        <v>121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122</v>
      </c>
      <c r="H24" s="4" t="s">
        <v>20</v>
      </c>
      <c r="I24" s="4">
        <v>4082</v>
      </c>
      <c r="J24" s="4" t="s">
        <v>21</v>
      </c>
      <c r="K24" s="4" t="s">
        <v>22</v>
      </c>
      <c r="L24" s="6">
        <f>VLOOKUP(B24:B1241,[1]Sheet1!$B$3:$F$348,5,0)</f>
        <v>2.3</v>
      </c>
      <c r="M24" s="6">
        <f t="shared" si="0"/>
        <v>0.000276488495575221</v>
      </c>
      <c r="N24" s="6">
        <f t="shared" si="1"/>
        <v>1.275347424</v>
      </c>
      <c r="O24" s="4" t="s">
        <v>23</v>
      </c>
    </row>
    <row r="25" s="1" customFormat="1" ht="24" spans="1:15">
      <c r="A25" s="3" t="s">
        <v>203</v>
      </c>
      <c r="B25" s="4" t="s">
        <v>123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124</v>
      </c>
      <c r="H25" s="4" t="s">
        <v>20</v>
      </c>
      <c r="I25" s="4">
        <v>4082</v>
      </c>
      <c r="J25" s="4" t="s">
        <v>21</v>
      </c>
      <c r="K25" s="4" t="s">
        <v>22</v>
      </c>
      <c r="L25" s="6">
        <f>VLOOKUP(B25:B1242,[1]Sheet1!$B$3:$F$348,5,0)</f>
        <v>6.5</v>
      </c>
      <c r="M25" s="6">
        <f t="shared" si="0"/>
        <v>0.000781380530973451</v>
      </c>
      <c r="N25" s="6">
        <f t="shared" si="1"/>
        <v>3.60424272</v>
      </c>
      <c r="O25" s="4" t="s">
        <v>23</v>
      </c>
    </row>
    <row r="26" s="1" customFormat="1" ht="24" spans="1:15">
      <c r="A26" s="3" t="s">
        <v>203</v>
      </c>
      <c r="B26" s="4" t="s">
        <v>125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126</v>
      </c>
      <c r="H26" s="4" t="s">
        <v>20</v>
      </c>
      <c r="I26" s="4">
        <v>4082</v>
      </c>
      <c r="J26" s="4" t="s">
        <v>21</v>
      </c>
      <c r="K26" s="4" t="s">
        <v>22</v>
      </c>
      <c r="L26" s="6">
        <f>VLOOKUP(B26:B1243,[1]Sheet1!$B$3:$F$348,5,0)</f>
        <v>7.5</v>
      </c>
      <c r="M26" s="6">
        <f t="shared" si="0"/>
        <v>0.000901592920353982</v>
      </c>
      <c r="N26" s="6">
        <f t="shared" si="1"/>
        <v>4.1587416</v>
      </c>
      <c r="O26" s="4" t="s">
        <v>23</v>
      </c>
    </row>
    <row r="27" s="1" customFormat="1" ht="24" spans="1:15">
      <c r="A27" s="3" t="s">
        <v>203</v>
      </c>
      <c r="B27" s="4" t="s">
        <v>127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128</v>
      </c>
      <c r="H27" s="4" t="s">
        <v>20</v>
      </c>
      <c r="I27" s="4">
        <v>4082</v>
      </c>
      <c r="J27" s="4" t="s">
        <v>21</v>
      </c>
      <c r="K27" s="4" t="s">
        <v>22</v>
      </c>
      <c r="L27" s="6">
        <f>VLOOKUP(B27:B1244,[1]Sheet1!$B$3:$F$348,5,0)</f>
        <v>6</v>
      </c>
      <c r="M27" s="6">
        <f t="shared" si="0"/>
        <v>0.000721274336283186</v>
      </c>
      <c r="N27" s="6">
        <f t="shared" si="1"/>
        <v>3.32699328</v>
      </c>
      <c r="O27" s="4" t="s">
        <v>23</v>
      </c>
    </row>
    <row r="28" s="1" customFormat="1" ht="24" spans="1:15">
      <c r="A28" s="3" t="s">
        <v>203</v>
      </c>
      <c r="B28" s="4" t="s">
        <v>129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130</v>
      </c>
      <c r="H28" s="4" t="s">
        <v>20</v>
      </c>
      <c r="I28" s="4">
        <v>4082</v>
      </c>
      <c r="J28" s="4" t="s">
        <v>21</v>
      </c>
      <c r="K28" s="4" t="s">
        <v>22</v>
      </c>
      <c r="L28" s="6">
        <f>VLOOKUP(B28:B1245,[1]Sheet1!$B$3:$F$348,5,0)</f>
        <v>4</v>
      </c>
      <c r="M28" s="6">
        <f t="shared" si="0"/>
        <v>0.000480849557522124</v>
      </c>
      <c r="N28" s="6">
        <f t="shared" si="1"/>
        <v>2.21799552</v>
      </c>
      <c r="O28" s="4" t="s">
        <v>23</v>
      </c>
    </row>
    <row r="29" s="1" customFormat="1" ht="24" spans="1:15">
      <c r="A29" s="3" t="s">
        <v>203</v>
      </c>
      <c r="B29" s="4" t="s">
        <v>131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132</v>
      </c>
      <c r="H29" s="4" t="s">
        <v>20</v>
      </c>
      <c r="I29" s="4">
        <v>4082</v>
      </c>
      <c r="J29" s="4" t="s">
        <v>21</v>
      </c>
      <c r="K29" s="4" t="s">
        <v>22</v>
      </c>
      <c r="L29" s="6">
        <f>VLOOKUP(B29:B1246,[1]Sheet1!$B$3:$F$348,5,0)</f>
        <v>6</v>
      </c>
      <c r="M29" s="6">
        <f t="shared" si="0"/>
        <v>0.000721274336283186</v>
      </c>
      <c r="N29" s="6">
        <f t="shared" si="1"/>
        <v>3.32699328</v>
      </c>
      <c r="O29" s="4" t="s">
        <v>23</v>
      </c>
    </row>
    <row r="30" s="1" customFormat="1" ht="24" spans="1:15">
      <c r="A30" s="3" t="s">
        <v>203</v>
      </c>
      <c r="B30" s="4" t="s">
        <v>133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134</v>
      </c>
      <c r="H30" s="4" t="s">
        <v>20</v>
      </c>
      <c r="I30" s="4">
        <v>4082</v>
      </c>
      <c r="J30" s="4" t="s">
        <v>21</v>
      </c>
      <c r="K30" s="4" t="s">
        <v>22</v>
      </c>
      <c r="L30" s="6">
        <f>VLOOKUP(B30:B1247,[1]Sheet1!$B$3:$F$348,5,0)</f>
        <v>7.5</v>
      </c>
      <c r="M30" s="6">
        <f t="shared" si="0"/>
        <v>0.000901592920353982</v>
      </c>
      <c r="N30" s="6">
        <f t="shared" si="1"/>
        <v>4.1587416</v>
      </c>
      <c r="O30" s="4" t="s">
        <v>23</v>
      </c>
    </row>
    <row r="31" s="1" customFormat="1" ht="24" spans="1:15">
      <c r="A31" s="3" t="s">
        <v>203</v>
      </c>
      <c r="B31" s="4" t="s">
        <v>135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136</v>
      </c>
      <c r="H31" s="4" t="s">
        <v>20</v>
      </c>
      <c r="I31" s="4">
        <v>4082</v>
      </c>
      <c r="J31" s="4" t="s">
        <v>21</v>
      </c>
      <c r="K31" s="4" t="s">
        <v>22</v>
      </c>
      <c r="L31" s="6">
        <f>VLOOKUP(B31:B1248,[1]Sheet1!$B$3:$F$348,5,0)</f>
        <v>7.6</v>
      </c>
      <c r="M31" s="6">
        <f t="shared" si="0"/>
        <v>0.000913614159292035</v>
      </c>
      <c r="N31" s="6">
        <f t="shared" si="1"/>
        <v>4.214191488</v>
      </c>
      <c r="O31" s="4" t="s">
        <v>23</v>
      </c>
    </row>
    <row r="32" s="1" customFormat="1" ht="24" spans="1:15">
      <c r="A32" s="3" t="s">
        <v>203</v>
      </c>
      <c r="B32" s="4" t="s">
        <v>137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138</v>
      </c>
      <c r="H32" s="4" t="s">
        <v>20</v>
      </c>
      <c r="I32" s="4">
        <v>4082</v>
      </c>
      <c r="J32" s="4" t="s">
        <v>21</v>
      </c>
      <c r="K32" s="4" t="s">
        <v>22</v>
      </c>
      <c r="L32" s="6">
        <f>VLOOKUP(B32:B1249,[1]Sheet1!$B$3:$F$348,5,0)</f>
        <v>5.5</v>
      </c>
      <c r="M32" s="6">
        <f t="shared" si="0"/>
        <v>0.000661168141592921</v>
      </c>
      <c r="N32" s="6">
        <f t="shared" si="1"/>
        <v>3.04974384</v>
      </c>
      <c r="O32" s="4" t="s">
        <v>23</v>
      </c>
    </row>
    <row r="33" s="1" customFormat="1" ht="24" spans="1:15">
      <c r="A33" s="3" t="s">
        <v>203</v>
      </c>
      <c r="B33" s="4" t="s">
        <v>139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140</v>
      </c>
      <c r="H33" s="4" t="s">
        <v>20</v>
      </c>
      <c r="I33" s="4">
        <v>4082</v>
      </c>
      <c r="J33" s="4" t="s">
        <v>21</v>
      </c>
      <c r="K33" s="4" t="s">
        <v>22</v>
      </c>
      <c r="L33" s="6">
        <f>VLOOKUP(B33:B1250,[1]Sheet1!$B$3:$F$348,5,0)</f>
        <v>3.3</v>
      </c>
      <c r="M33" s="6">
        <f t="shared" si="0"/>
        <v>0.000396700884955752</v>
      </c>
      <c r="N33" s="6">
        <f t="shared" si="1"/>
        <v>1.829846304</v>
      </c>
      <c r="O33" s="4" t="s">
        <v>23</v>
      </c>
    </row>
    <row r="34" s="1" customFormat="1" ht="24" spans="1:15">
      <c r="A34" s="3" t="s">
        <v>203</v>
      </c>
      <c r="B34" s="4" t="s">
        <v>141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142</v>
      </c>
      <c r="H34" s="4" t="s">
        <v>20</v>
      </c>
      <c r="I34" s="4">
        <v>4082</v>
      </c>
      <c r="J34" s="4" t="s">
        <v>21</v>
      </c>
      <c r="K34" s="4" t="s">
        <v>22</v>
      </c>
      <c r="L34" s="6">
        <f>VLOOKUP(B34:B1251,[1]Sheet1!$B$3:$F$348,5,0)</f>
        <v>5.2</v>
      </c>
      <c r="M34" s="6">
        <f t="shared" si="0"/>
        <v>0.000625104424778761</v>
      </c>
      <c r="N34" s="6">
        <f t="shared" si="1"/>
        <v>2.883394176</v>
      </c>
      <c r="O34" s="4" t="s">
        <v>23</v>
      </c>
    </row>
    <row r="35" s="1" customFormat="1" ht="24" spans="1:15">
      <c r="A35" s="3" t="s">
        <v>203</v>
      </c>
      <c r="B35" s="4" t="s">
        <v>143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144</v>
      </c>
      <c r="H35" s="4" t="s">
        <v>34</v>
      </c>
      <c r="I35" s="4">
        <v>4082</v>
      </c>
      <c r="J35" s="4" t="s">
        <v>21</v>
      </c>
      <c r="K35" s="4" t="s">
        <v>22</v>
      </c>
      <c r="L35" s="6">
        <f>VLOOKUP(B35:B1252,[1]Sheet1!$B$3:$F$348,5,0)</f>
        <v>16.5</v>
      </c>
      <c r="M35" s="6">
        <f t="shared" ref="M35:M66" si="2">L35*1.3584/1.13/10000</f>
        <v>0.00198350442477876</v>
      </c>
      <c r="N35" s="6">
        <f t="shared" ref="N35:N66" si="3">M35*I35*1.13</f>
        <v>9.14923152</v>
      </c>
      <c r="O35" s="4" t="s">
        <v>23</v>
      </c>
    </row>
    <row r="36" s="1" customFormat="1" ht="24" spans="1:15">
      <c r="A36" s="3" t="s">
        <v>203</v>
      </c>
      <c r="B36" s="4" t="s">
        <v>145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146</v>
      </c>
      <c r="H36" s="4" t="s">
        <v>37</v>
      </c>
      <c r="I36" s="4">
        <v>4082</v>
      </c>
      <c r="J36" s="4" t="s">
        <v>21</v>
      </c>
      <c r="K36" s="4" t="s">
        <v>22</v>
      </c>
      <c r="L36" s="6">
        <f>VLOOKUP(B36:B1253,[1]Sheet1!$B$3:$F$348,5,0)</f>
        <v>6.8</v>
      </c>
      <c r="M36" s="6">
        <f t="shared" si="2"/>
        <v>0.000817444247787611</v>
      </c>
      <c r="N36" s="6">
        <f t="shared" si="3"/>
        <v>3.770592384</v>
      </c>
      <c r="O36" s="4" t="s">
        <v>23</v>
      </c>
    </row>
    <row r="37" s="1" customFormat="1" ht="24" spans="1:15">
      <c r="A37" s="3" t="s">
        <v>203</v>
      </c>
      <c r="B37" s="4" t="s">
        <v>147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148</v>
      </c>
      <c r="H37" s="4" t="s">
        <v>37</v>
      </c>
      <c r="I37" s="4">
        <v>4082</v>
      </c>
      <c r="J37" s="4" t="s">
        <v>21</v>
      </c>
      <c r="K37" s="4" t="s">
        <v>22</v>
      </c>
      <c r="L37" s="6">
        <f>VLOOKUP(B37:B1254,[1]Sheet1!$B$3:$F$348,5,0)</f>
        <v>14</v>
      </c>
      <c r="M37" s="6">
        <f t="shared" si="2"/>
        <v>0.00168297345132743</v>
      </c>
      <c r="N37" s="6">
        <f t="shared" si="3"/>
        <v>7.76298432</v>
      </c>
      <c r="O37" s="4" t="s">
        <v>23</v>
      </c>
    </row>
    <row r="38" s="1" customFormat="1" ht="24" spans="1:15">
      <c r="A38" s="3" t="s">
        <v>203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4082</v>
      </c>
      <c r="J38" s="4" t="s">
        <v>21</v>
      </c>
      <c r="K38" s="4" t="s">
        <v>22</v>
      </c>
      <c r="L38" s="6">
        <f>VLOOKUP(B38:B1255,[1]Sheet1!$B$3:$F$348,5,0)</f>
        <v>42</v>
      </c>
      <c r="M38" s="6">
        <f t="shared" si="2"/>
        <v>0.0050489203539823</v>
      </c>
      <c r="N38" s="6">
        <f t="shared" si="3"/>
        <v>23.28895296</v>
      </c>
      <c r="O38" s="4" t="s">
        <v>23</v>
      </c>
    </row>
    <row r="39" s="1" customFormat="1" ht="24" spans="1:15">
      <c r="A39" s="3" t="s">
        <v>203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4082</v>
      </c>
      <c r="J39" s="4" t="s">
        <v>21</v>
      </c>
      <c r="K39" s="4" t="s">
        <v>22</v>
      </c>
      <c r="L39" s="6">
        <f>VLOOKUP(B39:B1256,[1]Sheet1!$B$3:$F$348,5,0)</f>
        <v>13.5</v>
      </c>
      <c r="M39" s="6">
        <f t="shared" si="2"/>
        <v>0.00162286725663717</v>
      </c>
      <c r="N39" s="6">
        <f t="shared" si="3"/>
        <v>7.48573488</v>
      </c>
      <c r="O39" s="4" t="s">
        <v>23</v>
      </c>
    </row>
    <row r="40" s="1" customFormat="1" ht="24" spans="1:15">
      <c r="A40" s="3" t="s">
        <v>203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4082</v>
      </c>
      <c r="J40" s="4" t="s">
        <v>21</v>
      </c>
      <c r="K40" s="4" t="s">
        <v>22</v>
      </c>
      <c r="L40" s="6">
        <f>VLOOKUP(B40:B1257,[1]Sheet1!$B$3:$F$348,5,0)</f>
        <v>19</v>
      </c>
      <c r="M40" s="6">
        <f t="shared" si="2"/>
        <v>0.00228403539823009</v>
      </c>
      <c r="N40" s="6">
        <f t="shared" si="3"/>
        <v>10.53547872</v>
      </c>
      <c r="O40" s="4" t="s">
        <v>23</v>
      </c>
    </row>
    <row r="41" s="1" customFormat="1" ht="24" spans="1:15">
      <c r="A41" s="3" t="s">
        <v>203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4082</v>
      </c>
      <c r="J41" s="4" t="s">
        <v>21</v>
      </c>
      <c r="K41" s="4" t="s">
        <v>22</v>
      </c>
      <c r="L41" s="6">
        <f>VLOOKUP(B41:B1258,[1]Sheet1!$B$3:$F$348,5,0)</f>
        <v>4.4</v>
      </c>
      <c r="M41" s="6">
        <f t="shared" si="2"/>
        <v>0.000528934513274336</v>
      </c>
      <c r="N41" s="6">
        <f t="shared" si="3"/>
        <v>2.439795072</v>
      </c>
      <c r="O41" s="4" t="s">
        <v>23</v>
      </c>
    </row>
    <row r="42" s="1" customFormat="1" ht="24" spans="1:15">
      <c r="A42" s="3" t="s">
        <v>203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4082</v>
      </c>
      <c r="J42" s="4" t="s">
        <v>21</v>
      </c>
      <c r="K42" s="4" t="s">
        <v>22</v>
      </c>
      <c r="L42" s="6">
        <f>VLOOKUP(B42:B1259,[1]Sheet1!$B$3:$F$348,5,0)</f>
        <v>32</v>
      </c>
      <c r="M42" s="6">
        <f t="shared" si="2"/>
        <v>0.00384679646017699</v>
      </c>
      <c r="N42" s="6">
        <f t="shared" si="3"/>
        <v>17.74396416</v>
      </c>
      <c r="O42" s="4" t="s">
        <v>23</v>
      </c>
    </row>
    <row r="43" s="1" customFormat="1" ht="24" spans="1:15">
      <c r="A43" s="3" t="s">
        <v>203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4082</v>
      </c>
      <c r="J43" s="4" t="s">
        <v>21</v>
      </c>
      <c r="K43" s="4" t="s">
        <v>22</v>
      </c>
      <c r="L43" s="6">
        <f>VLOOKUP(B43:B1260,[1]Sheet1!$B$3:$F$348,5,0)</f>
        <v>1.8</v>
      </c>
      <c r="M43" s="6">
        <f t="shared" si="2"/>
        <v>0.000216382300884956</v>
      </c>
      <c r="N43" s="6">
        <f t="shared" si="3"/>
        <v>0.998097984</v>
      </c>
      <c r="O43" s="4" t="s">
        <v>23</v>
      </c>
    </row>
    <row r="44" s="1" customFormat="1" ht="24" spans="1:15">
      <c r="A44" s="3" t="s">
        <v>203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4082</v>
      </c>
      <c r="J44" s="4" t="s">
        <v>21</v>
      </c>
      <c r="K44" s="4" t="s">
        <v>22</v>
      </c>
      <c r="L44" s="6">
        <f>VLOOKUP(B44:B1261,[1]Sheet1!$B$3:$F$348,5,0)</f>
        <v>2.8</v>
      </c>
      <c r="M44" s="6">
        <f t="shared" si="2"/>
        <v>0.000336594690265487</v>
      </c>
      <c r="N44" s="6">
        <f t="shared" si="3"/>
        <v>1.552596864</v>
      </c>
      <c r="O44" s="4" t="s">
        <v>23</v>
      </c>
    </row>
    <row r="45" s="1" customFormat="1" ht="24" spans="1:15">
      <c r="A45" s="3" t="s">
        <v>203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4082</v>
      </c>
      <c r="J45" s="4" t="s">
        <v>21</v>
      </c>
      <c r="K45" s="4" t="s">
        <v>22</v>
      </c>
      <c r="L45" s="6">
        <f>VLOOKUP(B45:B1262,[1]Sheet1!$B$3:$F$348,5,0)</f>
        <v>22</v>
      </c>
      <c r="M45" s="6">
        <f t="shared" si="2"/>
        <v>0.00264467256637168</v>
      </c>
      <c r="N45" s="6">
        <f t="shared" si="3"/>
        <v>12.19897536</v>
      </c>
      <c r="O45" s="4" t="s">
        <v>23</v>
      </c>
    </row>
    <row r="46" s="1" customFormat="1" ht="24" spans="1:15">
      <c r="A46" s="3" t="s">
        <v>203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4082</v>
      </c>
      <c r="J46" s="4" t="s">
        <v>21</v>
      </c>
      <c r="K46" s="4" t="s">
        <v>22</v>
      </c>
      <c r="L46" s="6">
        <f>VLOOKUP(B46:B1263,[1]Sheet1!$B$3:$F$348,5,0)</f>
        <v>20</v>
      </c>
      <c r="M46" s="6">
        <f t="shared" si="2"/>
        <v>0.00240424778761062</v>
      </c>
      <c r="N46" s="6">
        <f t="shared" si="3"/>
        <v>11.0899776</v>
      </c>
      <c r="O46" s="4" t="s">
        <v>23</v>
      </c>
    </row>
    <row r="47" s="1" customFormat="1" ht="24" spans="1:15">
      <c r="A47" s="3" t="s">
        <v>203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4082</v>
      </c>
      <c r="J47" s="4" t="s">
        <v>21</v>
      </c>
      <c r="K47" s="4" t="s">
        <v>22</v>
      </c>
      <c r="L47" s="6">
        <f>VLOOKUP(B47:B1264,[1]Sheet1!$B$3:$F$348,5,0)</f>
        <v>23</v>
      </c>
      <c r="M47" s="6">
        <f t="shared" si="2"/>
        <v>0.00276488495575221</v>
      </c>
      <c r="N47" s="6">
        <f t="shared" si="3"/>
        <v>12.75347424</v>
      </c>
      <c r="O47" s="4" t="s">
        <v>23</v>
      </c>
    </row>
    <row r="48" s="1" customFormat="1" ht="24" spans="1:15">
      <c r="A48" s="3" t="s">
        <v>203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4082</v>
      </c>
      <c r="J48" s="4" t="s">
        <v>21</v>
      </c>
      <c r="K48" s="4" t="s">
        <v>22</v>
      </c>
      <c r="L48" s="6">
        <f>VLOOKUP(B48:B1265,[1]Sheet1!$B$3:$F$348,5,0)</f>
        <v>20</v>
      </c>
      <c r="M48" s="6">
        <f t="shared" si="2"/>
        <v>0.00240424778761062</v>
      </c>
      <c r="N48" s="6">
        <f t="shared" si="3"/>
        <v>11.0899776</v>
      </c>
      <c r="O48" s="4" t="s">
        <v>23</v>
      </c>
    </row>
    <row r="49" s="1" customFormat="1" ht="24" spans="1:15">
      <c r="A49" s="3" t="s">
        <v>203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4082</v>
      </c>
      <c r="J49" s="4" t="s">
        <v>21</v>
      </c>
      <c r="K49" s="4" t="s">
        <v>22</v>
      </c>
      <c r="L49" s="6">
        <f>VLOOKUP(B49:B1266,[1]Sheet1!$B$3:$F$348,5,0)</f>
        <v>23</v>
      </c>
      <c r="M49" s="6">
        <f t="shared" si="2"/>
        <v>0.00276488495575221</v>
      </c>
      <c r="N49" s="6">
        <f t="shared" si="3"/>
        <v>12.75347424</v>
      </c>
      <c r="O49" s="4" t="s">
        <v>23</v>
      </c>
    </row>
    <row r="50" s="1" customFormat="1" ht="24" spans="1:15">
      <c r="A50" s="3" t="s">
        <v>203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4082</v>
      </c>
      <c r="J50" s="4" t="s">
        <v>21</v>
      </c>
      <c r="K50" s="4" t="s">
        <v>22</v>
      </c>
      <c r="L50" s="6">
        <f>VLOOKUP(B50:B1267,[1]Sheet1!$B$3:$F$348,5,0)</f>
        <v>31</v>
      </c>
      <c r="M50" s="6">
        <f t="shared" si="2"/>
        <v>0.00372658407079646</v>
      </c>
      <c r="N50" s="6">
        <f t="shared" si="3"/>
        <v>17.18946528</v>
      </c>
      <c r="O50" s="4" t="s">
        <v>23</v>
      </c>
    </row>
    <row r="51" s="1" customFormat="1" ht="24" spans="1:15">
      <c r="A51" s="3" t="s">
        <v>203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4082</v>
      </c>
      <c r="J51" s="4" t="s">
        <v>21</v>
      </c>
      <c r="K51" s="4" t="s">
        <v>22</v>
      </c>
      <c r="L51" s="6">
        <f>VLOOKUP(B51:B1268,[1]Sheet1!$B$3:$F$348,5,0)</f>
        <v>20</v>
      </c>
      <c r="M51" s="6">
        <f t="shared" si="2"/>
        <v>0.00240424778761062</v>
      </c>
      <c r="N51" s="6">
        <f t="shared" si="3"/>
        <v>11.0899776</v>
      </c>
      <c r="O51" s="4" t="s">
        <v>23</v>
      </c>
    </row>
    <row r="52" s="1" customFormat="1" ht="24" spans="1:15">
      <c r="A52" s="3" t="s">
        <v>203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4082</v>
      </c>
      <c r="J52" s="4" t="s">
        <v>21</v>
      </c>
      <c r="K52" s="4" t="s">
        <v>22</v>
      </c>
      <c r="L52" s="6">
        <f>VLOOKUP(B52:B1269,[1]Sheet1!$B$3:$F$348,5,0)</f>
        <v>12</v>
      </c>
      <c r="M52" s="6">
        <f t="shared" si="2"/>
        <v>0.00144254867256637</v>
      </c>
      <c r="N52" s="6">
        <f t="shared" si="3"/>
        <v>6.65398656</v>
      </c>
      <c r="O52" s="4" t="s">
        <v>23</v>
      </c>
    </row>
    <row r="53" s="1" customFormat="1" ht="24" spans="1:15">
      <c r="A53" s="3" t="s">
        <v>203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4082</v>
      </c>
      <c r="J53" s="4" t="s">
        <v>21</v>
      </c>
      <c r="K53" s="4" t="s">
        <v>22</v>
      </c>
      <c r="L53" s="6">
        <f>VLOOKUP(B53:B1270,[1]Sheet1!$B$3:$F$348,5,0)</f>
        <v>8.6</v>
      </c>
      <c r="M53" s="6">
        <f t="shared" si="2"/>
        <v>0.00103382654867257</v>
      </c>
      <c r="N53" s="6">
        <f t="shared" si="3"/>
        <v>4.768690368</v>
      </c>
      <c r="O53" s="4" t="s">
        <v>23</v>
      </c>
    </row>
    <row r="54" s="1" customFormat="1" ht="24" spans="1:15">
      <c r="A54" s="3" t="s">
        <v>203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4082</v>
      </c>
      <c r="J54" s="4" t="s">
        <v>21</v>
      </c>
      <c r="K54" s="4" t="s">
        <v>22</v>
      </c>
      <c r="L54" s="6">
        <f>VLOOKUP(B54:B1271,[1]Sheet1!$B$3:$F$348,5,0)</f>
        <v>3.1</v>
      </c>
      <c r="M54" s="6">
        <f t="shared" si="2"/>
        <v>0.000372658407079646</v>
      </c>
      <c r="N54" s="6">
        <f t="shared" si="3"/>
        <v>1.718946528</v>
      </c>
      <c r="O54" s="4" t="s">
        <v>23</v>
      </c>
    </row>
    <row r="55" s="1" customFormat="1" ht="24" spans="1:15">
      <c r="A55" s="3" t="s">
        <v>203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4082</v>
      </c>
      <c r="J55" s="4" t="s">
        <v>21</v>
      </c>
      <c r="K55" s="4" t="s">
        <v>22</v>
      </c>
      <c r="L55" s="6">
        <f>VLOOKUP(B55:B1272,[1]Sheet1!$B$3:$F$348,5,0)</f>
        <v>9.5</v>
      </c>
      <c r="M55" s="6">
        <f t="shared" si="2"/>
        <v>0.00114201769911504</v>
      </c>
      <c r="N55" s="6">
        <f t="shared" si="3"/>
        <v>5.26773936</v>
      </c>
      <c r="O55" s="4" t="s">
        <v>23</v>
      </c>
    </row>
    <row r="56" s="1" customFormat="1" ht="24" spans="1:15">
      <c r="A56" s="3" t="s">
        <v>203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4082</v>
      </c>
      <c r="J56" s="4" t="s">
        <v>21</v>
      </c>
      <c r="K56" s="4" t="s">
        <v>22</v>
      </c>
      <c r="L56" s="6">
        <f>VLOOKUP(B56:B1273,[1]Sheet1!$B$3:$F$348,5,0)</f>
        <v>5.8</v>
      </c>
      <c r="M56" s="6">
        <f t="shared" si="2"/>
        <v>0.00069723185840708</v>
      </c>
      <c r="N56" s="6">
        <f t="shared" si="3"/>
        <v>3.216093504</v>
      </c>
      <c r="O56" s="4" t="s">
        <v>23</v>
      </c>
    </row>
    <row r="57" s="1" customFormat="1" ht="24" spans="1:15">
      <c r="A57" s="3" t="s">
        <v>203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4082</v>
      </c>
      <c r="J57" s="4" t="s">
        <v>21</v>
      </c>
      <c r="K57" s="4" t="s">
        <v>22</v>
      </c>
      <c r="L57" s="6">
        <f>VLOOKUP(B57:B1274,[1]Sheet1!$B$3:$F$348,5,0)</f>
        <v>8.6</v>
      </c>
      <c r="M57" s="6">
        <f t="shared" si="2"/>
        <v>0.00103382654867257</v>
      </c>
      <c r="N57" s="6">
        <f t="shared" si="3"/>
        <v>4.768690368</v>
      </c>
      <c r="O57" s="4" t="s">
        <v>23</v>
      </c>
    </row>
    <row r="58" s="1" customFormat="1" ht="24" spans="1:15">
      <c r="A58" s="3" t="s">
        <v>203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4082</v>
      </c>
      <c r="J58" s="4" t="s">
        <v>21</v>
      </c>
      <c r="K58" s="4" t="s">
        <v>22</v>
      </c>
      <c r="L58" s="6">
        <f>VLOOKUP(B58:B1275,[1]Sheet1!$B$3:$F$348,5,0)</f>
        <v>5.8</v>
      </c>
      <c r="M58" s="6">
        <f t="shared" si="2"/>
        <v>0.00069723185840708</v>
      </c>
      <c r="N58" s="6">
        <f t="shared" si="3"/>
        <v>3.216093504</v>
      </c>
      <c r="O58" s="4" t="s">
        <v>23</v>
      </c>
    </row>
    <row r="59" s="1" customFormat="1" ht="24" spans="1:15">
      <c r="A59" s="3" t="s">
        <v>203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4082</v>
      </c>
      <c r="J59" s="4" t="s">
        <v>21</v>
      </c>
      <c r="K59" s="4" t="s">
        <v>22</v>
      </c>
      <c r="L59" s="6">
        <f>VLOOKUP(B59:B1276,[1]Sheet1!$B$3:$F$348,5,0)</f>
        <v>4.2</v>
      </c>
      <c r="M59" s="6">
        <f t="shared" si="2"/>
        <v>0.00050489203539823</v>
      </c>
      <c r="N59" s="6">
        <f t="shared" si="3"/>
        <v>2.328895296</v>
      </c>
      <c r="O59" s="4" t="s">
        <v>23</v>
      </c>
    </row>
    <row r="60" s="1" customFormat="1" ht="24" spans="1:15">
      <c r="A60" s="3" t="s">
        <v>203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4082</v>
      </c>
      <c r="J60" s="4" t="s">
        <v>21</v>
      </c>
      <c r="K60" s="4" t="s">
        <v>22</v>
      </c>
      <c r="L60" s="6">
        <f>VLOOKUP(B60:B1277,[1]Sheet1!$B$3:$F$348,5,0)</f>
        <v>5.6</v>
      </c>
      <c r="M60" s="6">
        <f t="shared" si="2"/>
        <v>0.000673189380530974</v>
      </c>
      <c r="N60" s="6">
        <f t="shared" si="3"/>
        <v>3.105193728</v>
      </c>
      <c r="O60" s="4" t="s">
        <v>23</v>
      </c>
    </row>
    <row r="61" s="1" customFormat="1" ht="24" spans="1:15">
      <c r="A61" s="3" t="s">
        <v>203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4082</v>
      </c>
      <c r="J61" s="4" t="s">
        <v>21</v>
      </c>
      <c r="K61" s="4" t="s">
        <v>22</v>
      </c>
      <c r="L61" s="6">
        <f>VLOOKUP(B61:B1278,[1]Sheet1!$B$3:$F$348,5,0)</f>
        <v>4.6</v>
      </c>
      <c r="M61" s="6">
        <f t="shared" si="2"/>
        <v>0.000552976991150443</v>
      </c>
      <c r="N61" s="6">
        <f t="shared" si="3"/>
        <v>2.550694848</v>
      </c>
      <c r="O61" s="4" t="s">
        <v>23</v>
      </c>
    </row>
    <row r="62" s="1" customFormat="1" ht="24" spans="1:15">
      <c r="A62" s="3" t="s">
        <v>203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4082</v>
      </c>
      <c r="J62" s="4" t="s">
        <v>21</v>
      </c>
      <c r="K62" s="4" t="s">
        <v>22</v>
      </c>
      <c r="L62" s="6">
        <f>VLOOKUP(B62:B1279,[1]Sheet1!$B$3:$F$348,5,0)</f>
        <v>25</v>
      </c>
      <c r="M62" s="6">
        <f t="shared" si="2"/>
        <v>0.00300530973451327</v>
      </c>
      <c r="N62" s="6">
        <f t="shared" si="3"/>
        <v>13.862472</v>
      </c>
      <c r="O62" s="4" t="s">
        <v>23</v>
      </c>
    </row>
    <row r="63" s="1" customFormat="1" ht="24" spans="1:15">
      <c r="A63" s="3" t="s">
        <v>203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4082</v>
      </c>
      <c r="J63" s="4" t="s">
        <v>21</v>
      </c>
      <c r="K63" s="4" t="s">
        <v>22</v>
      </c>
      <c r="L63" s="6">
        <f>VLOOKUP(B63:B1280,[1]Sheet1!$B$3:$F$348,5,0)</f>
        <v>19</v>
      </c>
      <c r="M63" s="6">
        <f t="shared" si="2"/>
        <v>0.00228403539823009</v>
      </c>
      <c r="N63" s="6">
        <f t="shared" si="3"/>
        <v>10.53547872</v>
      </c>
      <c r="O63" s="4" t="s">
        <v>23</v>
      </c>
    </row>
    <row r="64" s="1" customFormat="1" ht="24" spans="1:15">
      <c r="A64" s="3" t="s">
        <v>203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4082</v>
      </c>
      <c r="J64" s="4" t="s">
        <v>21</v>
      </c>
      <c r="K64" s="4" t="s">
        <v>22</v>
      </c>
      <c r="L64" s="6">
        <f>VLOOKUP(B64:B1281,[1]Sheet1!$B$3:$F$348,5,0)</f>
        <v>7.5</v>
      </c>
      <c r="M64" s="6">
        <f t="shared" si="2"/>
        <v>0.000901592920353982</v>
      </c>
      <c r="N64" s="6">
        <f t="shared" si="3"/>
        <v>4.1587416</v>
      </c>
      <c r="O64" s="4" t="s">
        <v>23</v>
      </c>
    </row>
    <row r="65" s="1" customFormat="1" ht="24" spans="1:15">
      <c r="A65" s="3" t="s">
        <v>203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4082</v>
      </c>
      <c r="J65" s="4" t="s">
        <v>21</v>
      </c>
      <c r="K65" s="4" t="s">
        <v>22</v>
      </c>
      <c r="L65" s="6">
        <f>VLOOKUP(B65:B1282,[1]Sheet1!$B$3:$F$348,5,0)</f>
        <v>8.5</v>
      </c>
      <c r="M65" s="6">
        <f t="shared" si="2"/>
        <v>0.00102180530973451</v>
      </c>
      <c r="N65" s="6">
        <f t="shared" si="3"/>
        <v>4.71324048</v>
      </c>
      <c r="O65" s="4" t="s">
        <v>23</v>
      </c>
    </row>
    <row r="66" s="1" customFormat="1" ht="24" spans="1:15">
      <c r="A66" s="3" t="s">
        <v>203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4082</v>
      </c>
      <c r="J66" s="4" t="s">
        <v>21</v>
      </c>
      <c r="K66" s="4" t="s">
        <v>22</v>
      </c>
      <c r="L66" s="6">
        <f>VLOOKUP(B66:B1283,[1]Sheet1!$B$3:$F$348,5,0)</f>
        <v>16</v>
      </c>
      <c r="M66" s="6">
        <f t="shared" si="2"/>
        <v>0.0019233982300885</v>
      </c>
      <c r="N66" s="6">
        <f t="shared" si="3"/>
        <v>8.87198208</v>
      </c>
      <c r="O66" s="4" t="s">
        <v>23</v>
      </c>
    </row>
    <row r="67" s="1" customFormat="1" ht="24" spans="1:15">
      <c r="A67" s="3" t="s">
        <v>203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4082</v>
      </c>
      <c r="J67" s="4" t="s">
        <v>21</v>
      </c>
      <c r="K67" s="4" t="s">
        <v>22</v>
      </c>
      <c r="L67" s="6">
        <f>VLOOKUP(B67:B1284,[1]Sheet1!$B$3:$F$348,5,0)</f>
        <v>16</v>
      </c>
      <c r="M67" s="6">
        <f t="shared" ref="M67:M89" si="4">L67*1.3584/1.13/10000</f>
        <v>0.0019233982300885</v>
      </c>
      <c r="N67" s="6">
        <f t="shared" ref="N67:N88" si="5">M67*I67*1.13</f>
        <v>8.87198208</v>
      </c>
      <c r="O67" s="4" t="s">
        <v>23</v>
      </c>
    </row>
    <row r="68" s="1" customFormat="1" ht="24" spans="1:15">
      <c r="A68" s="3" t="s">
        <v>203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4082</v>
      </c>
      <c r="J68" s="4" t="s">
        <v>21</v>
      </c>
      <c r="K68" s="4" t="s">
        <v>22</v>
      </c>
      <c r="L68" s="6">
        <f>VLOOKUP(B68:B1285,[1]Sheet1!$B$3:$F$348,5,0)</f>
        <v>16</v>
      </c>
      <c r="M68" s="6">
        <f t="shared" si="4"/>
        <v>0.0019233982300885</v>
      </c>
      <c r="N68" s="6">
        <f t="shared" si="5"/>
        <v>8.87198208</v>
      </c>
      <c r="O68" s="4" t="s">
        <v>23</v>
      </c>
    </row>
    <row r="69" s="1" customFormat="1" ht="24" spans="1:15">
      <c r="A69" s="3" t="s">
        <v>203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4082</v>
      </c>
      <c r="J69" s="4" t="s">
        <v>21</v>
      </c>
      <c r="K69" s="4" t="s">
        <v>22</v>
      </c>
      <c r="L69" s="6">
        <f>VLOOKUP(B69:B1286,[1]Sheet1!$B$3:$F$348,5,0)</f>
        <v>27</v>
      </c>
      <c r="M69" s="6">
        <f t="shared" si="4"/>
        <v>0.00324573451327434</v>
      </c>
      <c r="N69" s="6">
        <f t="shared" si="5"/>
        <v>14.97146976</v>
      </c>
      <c r="O69" s="4" t="s">
        <v>23</v>
      </c>
    </row>
    <row r="70" s="1" customFormat="1" ht="24" spans="1:15">
      <c r="A70" s="3" t="s">
        <v>203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4082</v>
      </c>
      <c r="J70" s="4" t="s">
        <v>21</v>
      </c>
      <c r="K70" s="4" t="s">
        <v>22</v>
      </c>
      <c r="L70" s="6">
        <f>VLOOKUP(B70:B1287,[1]Sheet1!$B$3:$F$348,5,0)</f>
        <v>28</v>
      </c>
      <c r="M70" s="6">
        <f t="shared" si="4"/>
        <v>0.00336594690265487</v>
      </c>
      <c r="N70" s="6">
        <f t="shared" si="5"/>
        <v>15.52596864</v>
      </c>
      <c r="O70" s="4" t="s">
        <v>23</v>
      </c>
    </row>
    <row r="71" s="1" customFormat="1" ht="24" spans="1:15">
      <c r="A71" s="3" t="s">
        <v>203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4082</v>
      </c>
      <c r="J71" s="4" t="s">
        <v>21</v>
      </c>
      <c r="K71" s="4" t="s">
        <v>22</v>
      </c>
      <c r="L71" s="6">
        <f>VLOOKUP(B71:B1288,[1]Sheet1!$B$3:$F$348,5,0)</f>
        <v>46</v>
      </c>
      <c r="M71" s="6">
        <f t="shared" si="4"/>
        <v>0.00552976991150443</v>
      </c>
      <c r="N71" s="6">
        <f t="shared" si="5"/>
        <v>25.50694848</v>
      </c>
      <c r="O71" s="4" t="s">
        <v>23</v>
      </c>
    </row>
    <row r="72" s="1" customFormat="1" ht="24" spans="1:15">
      <c r="A72" s="3" t="s">
        <v>203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4082</v>
      </c>
      <c r="J72" s="4" t="s">
        <v>21</v>
      </c>
      <c r="K72" s="4" t="s">
        <v>22</v>
      </c>
      <c r="L72" s="6">
        <f>VLOOKUP(B72:B1289,[1]Sheet1!$B$3:$F$348,5,0)</f>
        <v>14</v>
      </c>
      <c r="M72" s="6">
        <f t="shared" si="4"/>
        <v>0.00168297345132743</v>
      </c>
      <c r="N72" s="6">
        <f t="shared" si="5"/>
        <v>7.76298432</v>
      </c>
      <c r="O72" s="4" t="s">
        <v>23</v>
      </c>
    </row>
    <row r="73" s="1" customFormat="1" ht="24" spans="1:15">
      <c r="A73" s="3" t="s">
        <v>203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4082</v>
      </c>
      <c r="J73" s="4" t="s">
        <v>21</v>
      </c>
      <c r="K73" s="4" t="s">
        <v>22</v>
      </c>
      <c r="L73" s="6">
        <f>VLOOKUP(B73:B1290,[1]Sheet1!$B$3:$F$348,5,0)</f>
        <v>8.5</v>
      </c>
      <c r="M73" s="6">
        <f t="shared" si="4"/>
        <v>0.00102180530973451</v>
      </c>
      <c r="N73" s="6">
        <f t="shared" si="5"/>
        <v>4.71324048</v>
      </c>
      <c r="O73" s="4" t="s">
        <v>23</v>
      </c>
    </row>
    <row r="74" s="1" customFormat="1" ht="24" spans="1:15">
      <c r="A74" s="3" t="s">
        <v>203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4082</v>
      </c>
      <c r="J74" s="4" t="s">
        <v>21</v>
      </c>
      <c r="K74" s="4" t="s">
        <v>22</v>
      </c>
      <c r="L74" s="6">
        <f>VLOOKUP(B74:B1291,[1]Sheet1!$B$3:$F$348,5,0)</f>
        <v>8.5</v>
      </c>
      <c r="M74" s="6">
        <f t="shared" si="4"/>
        <v>0.00102180530973451</v>
      </c>
      <c r="N74" s="6">
        <f t="shared" si="5"/>
        <v>4.71324048</v>
      </c>
      <c r="O74" s="4" t="s">
        <v>23</v>
      </c>
    </row>
    <row r="75" s="1" customFormat="1" ht="24" spans="1:15">
      <c r="A75" s="3" t="s">
        <v>203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4082</v>
      </c>
      <c r="J75" s="4" t="s">
        <v>21</v>
      </c>
      <c r="K75" s="4" t="s">
        <v>22</v>
      </c>
      <c r="L75" s="6">
        <f>VLOOKUP(B75:B1292,[1]Sheet1!$B$3:$F$348,5,0)</f>
        <v>12</v>
      </c>
      <c r="M75" s="6">
        <f t="shared" si="4"/>
        <v>0.00144254867256637</v>
      </c>
      <c r="N75" s="6">
        <f t="shared" si="5"/>
        <v>6.65398656</v>
      </c>
      <c r="O75" s="4" t="s">
        <v>23</v>
      </c>
    </row>
    <row r="76" s="1" customFormat="1" ht="24" spans="1:15">
      <c r="A76" s="3" t="s">
        <v>203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4082</v>
      </c>
      <c r="J76" s="4" t="s">
        <v>21</v>
      </c>
      <c r="K76" s="4" t="s">
        <v>22</v>
      </c>
      <c r="L76" s="6">
        <f>VLOOKUP(B76:B1293,[1]Sheet1!$B$3:$F$348,5,0)</f>
        <v>15</v>
      </c>
      <c r="M76" s="6">
        <f t="shared" si="4"/>
        <v>0.00180318584070796</v>
      </c>
      <c r="N76" s="6">
        <f t="shared" si="5"/>
        <v>8.3174832</v>
      </c>
      <c r="O76" s="4" t="s">
        <v>23</v>
      </c>
    </row>
    <row r="77" s="1" customFormat="1" ht="24" spans="1:15">
      <c r="A77" s="3" t="s">
        <v>203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4082</v>
      </c>
      <c r="J77" s="4" t="s">
        <v>21</v>
      </c>
      <c r="K77" s="4" t="s">
        <v>22</v>
      </c>
      <c r="L77" s="6">
        <f>VLOOKUP(B77:B1294,[1]Sheet1!$B$3:$F$348,5,0)</f>
        <v>20</v>
      </c>
      <c r="M77" s="6">
        <f t="shared" si="4"/>
        <v>0.00240424778761062</v>
      </c>
      <c r="N77" s="6">
        <f t="shared" si="5"/>
        <v>11.0899776</v>
      </c>
      <c r="O77" s="4" t="s">
        <v>23</v>
      </c>
    </row>
    <row r="78" s="1" customFormat="1" ht="24" spans="1:15">
      <c r="A78" s="3" t="s">
        <v>203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4082</v>
      </c>
      <c r="J78" s="4" t="s">
        <v>21</v>
      </c>
      <c r="K78" s="4" t="s">
        <v>22</v>
      </c>
      <c r="L78" s="6">
        <f>VLOOKUP(B78:B1295,[1]Sheet1!$B$3:$F$348,5,0)</f>
        <v>27</v>
      </c>
      <c r="M78" s="6">
        <f t="shared" si="4"/>
        <v>0.00324573451327434</v>
      </c>
      <c r="N78" s="6">
        <f t="shared" si="5"/>
        <v>14.97146976</v>
      </c>
      <c r="O78" s="4" t="s">
        <v>23</v>
      </c>
    </row>
    <row r="79" s="1" customFormat="1" ht="24" spans="1:15">
      <c r="A79" s="3" t="s">
        <v>203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4082</v>
      </c>
      <c r="J79" s="4" t="s">
        <v>21</v>
      </c>
      <c r="K79" s="4" t="s">
        <v>22</v>
      </c>
      <c r="L79" s="6">
        <f>VLOOKUP(B79:B1296,[1]Sheet1!$B$3:$F$348,5,0)</f>
        <v>9</v>
      </c>
      <c r="M79" s="6">
        <f t="shared" si="4"/>
        <v>0.00108191150442478</v>
      </c>
      <c r="N79" s="6">
        <f t="shared" si="5"/>
        <v>4.99048992</v>
      </c>
      <c r="O79" s="4" t="s">
        <v>23</v>
      </c>
    </row>
    <row r="80" s="1" customFormat="1" ht="24" spans="1:15">
      <c r="A80" s="3" t="s">
        <v>203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4082</v>
      </c>
      <c r="J80" s="4" t="s">
        <v>21</v>
      </c>
      <c r="K80" s="4" t="s">
        <v>22</v>
      </c>
      <c r="L80" s="6">
        <f>VLOOKUP(B80:B1297,[1]Sheet1!$B$3:$F$348,5,0)</f>
        <v>7</v>
      </c>
      <c r="M80" s="6">
        <f t="shared" si="4"/>
        <v>0.000841486725663717</v>
      </c>
      <c r="N80" s="6">
        <f t="shared" si="5"/>
        <v>3.88149216</v>
      </c>
      <c r="O80" s="4" t="s">
        <v>23</v>
      </c>
    </row>
    <row r="81" s="1" customFormat="1" ht="24" spans="1:15">
      <c r="A81" s="3" t="s">
        <v>203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4082</v>
      </c>
      <c r="J81" s="4" t="s">
        <v>21</v>
      </c>
      <c r="K81" s="4" t="s">
        <v>22</v>
      </c>
      <c r="L81" s="6">
        <f>VLOOKUP(B81:B1298,[1]Sheet1!$B$3:$F$348,5,0)</f>
        <v>15</v>
      </c>
      <c r="M81" s="6">
        <f t="shared" si="4"/>
        <v>0.00180318584070796</v>
      </c>
      <c r="N81" s="6">
        <f t="shared" si="5"/>
        <v>8.3174832</v>
      </c>
      <c r="O81" s="4" t="s">
        <v>23</v>
      </c>
    </row>
    <row r="82" s="1" customFormat="1" ht="24" spans="1:15">
      <c r="A82" s="3" t="s">
        <v>203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4082</v>
      </c>
      <c r="J82" s="4" t="s">
        <v>21</v>
      </c>
      <c r="K82" s="4" t="s">
        <v>22</v>
      </c>
      <c r="L82" s="6">
        <f>VLOOKUP(B82:B1299,[1]Sheet1!$B$3:$F$348,5,0)</f>
        <v>16</v>
      </c>
      <c r="M82" s="6">
        <f t="shared" si="4"/>
        <v>0.0019233982300885</v>
      </c>
      <c r="N82" s="6">
        <f t="shared" si="5"/>
        <v>8.87198208</v>
      </c>
      <c r="O82" s="4" t="s">
        <v>23</v>
      </c>
    </row>
    <row r="83" s="1" customFormat="1" ht="24" spans="1:15">
      <c r="A83" s="3" t="s">
        <v>203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4082</v>
      </c>
      <c r="J83" s="4" t="s">
        <v>21</v>
      </c>
      <c r="K83" s="4" t="s">
        <v>22</v>
      </c>
      <c r="L83" s="6">
        <f>VLOOKUP(B83:B1300,[1]Sheet1!$B$3:$F$348,5,0)</f>
        <v>6</v>
      </c>
      <c r="M83" s="6">
        <f t="shared" si="4"/>
        <v>0.000721274336283186</v>
      </c>
      <c r="N83" s="6">
        <f t="shared" si="5"/>
        <v>3.32699328</v>
      </c>
      <c r="O83" s="4" t="s">
        <v>23</v>
      </c>
    </row>
    <row r="84" s="1" customFormat="1" ht="24" spans="1:15">
      <c r="A84" s="3" t="s">
        <v>203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4082</v>
      </c>
      <c r="J84" s="4" t="s">
        <v>21</v>
      </c>
      <c r="K84" s="4" t="s">
        <v>22</v>
      </c>
      <c r="L84" s="6">
        <f>VLOOKUP(B84:B1301,[1]Sheet1!$B$3:$F$348,5,0)</f>
        <v>4.5</v>
      </c>
      <c r="M84" s="6">
        <f t="shared" si="4"/>
        <v>0.000540955752212389</v>
      </c>
      <c r="N84" s="6">
        <f t="shared" si="5"/>
        <v>2.49524496</v>
      </c>
      <c r="O84" s="4" t="s">
        <v>23</v>
      </c>
    </row>
    <row r="85" s="1" customFormat="1" ht="24" spans="1:15">
      <c r="A85" s="3" t="s">
        <v>203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4082</v>
      </c>
      <c r="J85" s="4" t="s">
        <v>21</v>
      </c>
      <c r="K85" s="4" t="s">
        <v>22</v>
      </c>
      <c r="L85" s="6">
        <f>VLOOKUP(B85:B1302,[1]Sheet1!$B$3:$F$348,5,0)</f>
        <v>6</v>
      </c>
      <c r="M85" s="6">
        <f t="shared" si="4"/>
        <v>0.000721274336283186</v>
      </c>
      <c r="N85" s="6">
        <f t="shared" si="5"/>
        <v>3.32699328</v>
      </c>
      <c r="O85" s="4" t="s">
        <v>23</v>
      </c>
    </row>
    <row r="86" s="1" customFormat="1" ht="24" spans="1:15">
      <c r="A86" s="3" t="s">
        <v>203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4082</v>
      </c>
      <c r="J86" s="4" t="s">
        <v>21</v>
      </c>
      <c r="K86" s="4" t="s">
        <v>22</v>
      </c>
      <c r="L86" s="6">
        <f>VLOOKUP(B86:B1303,[1]Sheet1!$B$3:$F$348,5,0)</f>
        <v>4.5</v>
      </c>
      <c r="M86" s="6">
        <f t="shared" si="4"/>
        <v>0.000540955752212389</v>
      </c>
      <c r="N86" s="6">
        <f t="shared" si="5"/>
        <v>2.49524496</v>
      </c>
      <c r="O86" s="4" t="s">
        <v>23</v>
      </c>
    </row>
    <row r="87" s="1" customFormat="1" ht="24" spans="1:15">
      <c r="A87" s="3" t="s">
        <v>203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4082</v>
      </c>
      <c r="J87" s="4" t="s">
        <v>21</v>
      </c>
      <c r="K87" s="4" t="s">
        <v>22</v>
      </c>
      <c r="L87" s="6">
        <f>VLOOKUP(B87:B1304,[1]Sheet1!$B$3:$F$348,5,0)</f>
        <v>4</v>
      </c>
      <c r="M87" s="6">
        <f t="shared" si="4"/>
        <v>0.000480849557522124</v>
      </c>
      <c r="N87" s="6">
        <f t="shared" si="5"/>
        <v>2.21799552</v>
      </c>
      <c r="O87" s="4" t="s">
        <v>23</v>
      </c>
    </row>
    <row r="88" s="1" customFormat="1" ht="24" spans="1:15">
      <c r="A88" s="3" t="s">
        <v>203</v>
      </c>
      <c r="B88" s="4" t="s">
        <v>76</v>
      </c>
      <c r="C88" s="4" t="s">
        <v>16</v>
      </c>
      <c r="D88" s="4" t="s">
        <v>17</v>
      </c>
      <c r="E88" s="4" t="s">
        <v>191</v>
      </c>
      <c r="F88" s="4" t="s">
        <v>18</v>
      </c>
      <c r="G88" s="4" t="s">
        <v>77</v>
      </c>
      <c r="H88" s="4" t="s">
        <v>37</v>
      </c>
      <c r="I88" s="4">
        <v>4082</v>
      </c>
      <c r="J88" s="4" t="s">
        <v>21</v>
      </c>
      <c r="K88" s="4" t="s">
        <v>22</v>
      </c>
      <c r="L88" s="6">
        <f>VLOOKUP(B88:B1305,[1]Sheet1!$B$3:$F$348,5,0)</f>
        <v>7</v>
      </c>
      <c r="M88" s="6">
        <f t="shared" si="4"/>
        <v>0.000841486725663717</v>
      </c>
      <c r="N88" s="6">
        <f t="shared" si="5"/>
        <v>3.88149216</v>
      </c>
      <c r="O88" s="4" t="s">
        <v>23</v>
      </c>
    </row>
    <row r="89" spans="9:14">
      <c r="I89" s="1">
        <f>SUM(I2:I88)</f>
        <v>355134</v>
      </c>
      <c r="M89" s="6">
        <f t="shared" si="4"/>
        <v>0</v>
      </c>
      <c r="N89" s="6">
        <f>SUM(N2:N88)</f>
        <v>624.254839104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S981822"/>
  <sheetViews>
    <sheetView topLeftCell="C74" workbookViewId="0">
      <selection activeCell="M92" sqref="M92"/>
    </sheetView>
  </sheetViews>
  <sheetFormatPr defaultColWidth="8.71666666666667" defaultRowHeight="12.75"/>
  <cols>
    <col min="1" max="1" width="10" style="1"/>
    <col min="2" max="2" width="25" style="1"/>
    <col min="3" max="3" width="21" style="1"/>
    <col min="4" max="4" width="20" style="1"/>
    <col min="5" max="6" width="20" style="1" hidden="1" customWidth="1"/>
    <col min="7" max="7" width="49.4083333333333" style="1" customWidth="1"/>
    <col min="8" max="8" width="6" style="1"/>
    <col min="9" max="9" width="8.71666666666667" style="1"/>
    <col min="10" max="11" width="15" style="1" hidden="1" customWidth="1"/>
    <col min="12" max="14" width="15" style="1"/>
    <col min="15" max="15" width="35.9416666666667" style="1" customWidth="1"/>
    <col min="16" max="16384" width="8.71666666666667" style="1"/>
  </cols>
  <sheetData>
    <row r="1" s="1" customFormat="1" ht="19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187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188</v>
      </c>
      <c r="N1" s="2" t="s">
        <v>189</v>
      </c>
      <c r="O1" s="5" t="s">
        <v>13</v>
      </c>
    </row>
    <row r="2" s="1" customFormat="1" ht="24" spans="1:15">
      <c r="A2" s="3" t="s">
        <v>204</v>
      </c>
      <c r="B2" s="4" t="s">
        <v>78</v>
      </c>
      <c r="C2" s="4" t="s">
        <v>16</v>
      </c>
      <c r="D2" s="4" t="s">
        <v>17</v>
      </c>
      <c r="E2" s="4" t="s">
        <v>191</v>
      </c>
      <c r="F2" s="4" t="s">
        <v>18</v>
      </c>
      <c r="G2" s="4" t="s">
        <v>79</v>
      </c>
      <c r="H2" s="4" t="s">
        <v>37</v>
      </c>
      <c r="I2" s="4">
        <v>4054</v>
      </c>
      <c r="J2" s="4" t="s">
        <v>21</v>
      </c>
      <c r="K2" s="4" t="s">
        <v>22</v>
      </c>
      <c r="L2" s="6">
        <f>VLOOKUP(B2:B1306,[1]Sheet1!$B$3:$F$348,5,0)</f>
        <v>22</v>
      </c>
      <c r="M2" s="6">
        <f>L2*1.3593/1.13/10000</f>
        <v>0.00264642477876106</v>
      </c>
      <c r="N2" s="6">
        <f>M2*I2*1.13</f>
        <v>12.12332484</v>
      </c>
      <c r="O2" s="4" t="s">
        <v>23</v>
      </c>
    </row>
    <row r="3" s="1" customFormat="1" ht="24" spans="1:15">
      <c r="A3" s="3" t="s">
        <v>204</v>
      </c>
      <c r="B3" s="4" t="s">
        <v>80</v>
      </c>
      <c r="C3" s="4" t="s">
        <v>16</v>
      </c>
      <c r="D3" s="4" t="s">
        <v>17</v>
      </c>
      <c r="E3" s="4" t="s">
        <v>191</v>
      </c>
      <c r="F3" s="4" t="s">
        <v>18</v>
      </c>
      <c r="G3" s="4" t="s">
        <v>81</v>
      </c>
      <c r="H3" s="4" t="s">
        <v>37</v>
      </c>
      <c r="I3" s="4">
        <v>4054</v>
      </c>
      <c r="J3" s="4" t="s">
        <v>21</v>
      </c>
      <c r="K3" s="4" t="s">
        <v>22</v>
      </c>
      <c r="L3" s="6">
        <f>VLOOKUP(B3:B1307,[1]Sheet1!$B$3:$F$348,5,0)</f>
        <v>27</v>
      </c>
      <c r="M3" s="6">
        <f t="shared" ref="M3:M34" si="0">L3*1.3593/1.13/10000</f>
        <v>0.00324788495575221</v>
      </c>
      <c r="N3" s="6">
        <f t="shared" ref="N3:N34" si="1">M3*I3*1.13</f>
        <v>14.87862594</v>
      </c>
      <c r="O3" s="4" t="s">
        <v>23</v>
      </c>
    </row>
    <row r="4" s="1" customFormat="1" ht="24" spans="1:15">
      <c r="A4" s="3" t="s">
        <v>204</v>
      </c>
      <c r="B4" s="4" t="s">
        <v>82</v>
      </c>
      <c r="C4" s="4" t="s">
        <v>16</v>
      </c>
      <c r="D4" s="4" t="s">
        <v>17</v>
      </c>
      <c r="E4" s="4" t="s">
        <v>191</v>
      </c>
      <c r="F4" s="4" t="s">
        <v>18</v>
      </c>
      <c r="G4" s="4" t="s">
        <v>83</v>
      </c>
      <c r="H4" s="4" t="s">
        <v>20</v>
      </c>
      <c r="I4" s="4">
        <v>4054</v>
      </c>
      <c r="J4" s="4" t="s">
        <v>21</v>
      </c>
      <c r="K4" s="4" t="s">
        <v>22</v>
      </c>
      <c r="L4" s="6">
        <f>VLOOKUP(B4:B1308,[1]Sheet1!$B$3:$F$348,5,0)</f>
        <v>3.8</v>
      </c>
      <c r="M4" s="6">
        <f t="shared" si="0"/>
        <v>0.000457109734513274</v>
      </c>
      <c r="N4" s="6">
        <f t="shared" si="1"/>
        <v>2.094028836</v>
      </c>
      <c r="O4" s="4" t="s">
        <v>23</v>
      </c>
    </row>
    <row r="5" s="1" customFormat="1" ht="24" spans="1:15">
      <c r="A5" s="3" t="s">
        <v>204</v>
      </c>
      <c r="B5" s="4" t="s">
        <v>84</v>
      </c>
      <c r="C5" s="4" t="s">
        <v>16</v>
      </c>
      <c r="D5" s="4" t="s">
        <v>17</v>
      </c>
      <c r="E5" s="4" t="s">
        <v>191</v>
      </c>
      <c r="F5" s="4" t="s">
        <v>18</v>
      </c>
      <c r="G5" s="4" t="s">
        <v>85</v>
      </c>
      <c r="H5" s="4" t="s">
        <v>20</v>
      </c>
      <c r="I5" s="4">
        <v>4054</v>
      </c>
      <c r="J5" s="4" t="s">
        <v>21</v>
      </c>
      <c r="K5" s="4" t="s">
        <v>22</v>
      </c>
      <c r="L5" s="6">
        <f>VLOOKUP(B5:B1309,[1]Sheet1!$B$3:$F$348,5,0)</f>
        <v>11</v>
      </c>
      <c r="M5" s="6">
        <f t="shared" si="0"/>
        <v>0.00132321238938053</v>
      </c>
      <c r="N5" s="6">
        <f t="shared" si="1"/>
        <v>6.06166242</v>
      </c>
      <c r="O5" s="4" t="s">
        <v>23</v>
      </c>
    </row>
    <row r="6" s="1" customFormat="1" ht="24" spans="1:15">
      <c r="A6" s="3" t="s">
        <v>204</v>
      </c>
      <c r="B6" s="4" t="s">
        <v>86</v>
      </c>
      <c r="C6" s="4" t="s">
        <v>16</v>
      </c>
      <c r="D6" s="4" t="s">
        <v>17</v>
      </c>
      <c r="E6" s="4" t="s">
        <v>191</v>
      </c>
      <c r="F6" s="4" t="s">
        <v>18</v>
      </c>
      <c r="G6" s="4" t="s">
        <v>87</v>
      </c>
      <c r="H6" s="4" t="s">
        <v>37</v>
      </c>
      <c r="I6" s="4">
        <v>4054</v>
      </c>
      <c r="J6" s="4" t="s">
        <v>21</v>
      </c>
      <c r="K6" s="4" t="s">
        <v>22</v>
      </c>
      <c r="L6" s="6">
        <f>VLOOKUP(B6:B1310,[1]Sheet1!$B$3:$F$348,5,0)</f>
        <v>14</v>
      </c>
      <c r="M6" s="6">
        <f t="shared" si="0"/>
        <v>0.00168408849557522</v>
      </c>
      <c r="N6" s="6">
        <f t="shared" si="1"/>
        <v>7.71484308</v>
      </c>
      <c r="O6" s="4" t="s">
        <v>23</v>
      </c>
    </row>
    <row r="7" s="1" customFormat="1" ht="24" spans="1:15">
      <c r="A7" s="3" t="s">
        <v>204</v>
      </c>
      <c r="B7" s="4" t="s">
        <v>88</v>
      </c>
      <c r="C7" s="4" t="s">
        <v>16</v>
      </c>
      <c r="D7" s="4" t="s">
        <v>17</v>
      </c>
      <c r="E7" s="4" t="s">
        <v>191</v>
      </c>
      <c r="F7" s="4" t="s">
        <v>18</v>
      </c>
      <c r="G7" s="4" t="s">
        <v>89</v>
      </c>
      <c r="H7" s="4" t="s">
        <v>37</v>
      </c>
      <c r="I7" s="4">
        <v>4054</v>
      </c>
      <c r="J7" s="4" t="s">
        <v>21</v>
      </c>
      <c r="K7" s="4" t="s">
        <v>22</v>
      </c>
      <c r="L7" s="6">
        <f>VLOOKUP(B7:B1311,[1]Sheet1!$B$3:$F$348,5,0)</f>
        <v>8.2</v>
      </c>
      <c r="M7" s="6">
        <f t="shared" si="0"/>
        <v>0.000986394690265487</v>
      </c>
      <c r="N7" s="6">
        <f t="shared" si="1"/>
        <v>4.518693804</v>
      </c>
      <c r="O7" s="4" t="s">
        <v>23</v>
      </c>
    </row>
    <row r="8" s="1" customFormat="1" ht="24" spans="1:15">
      <c r="A8" s="3" t="s">
        <v>204</v>
      </c>
      <c r="B8" s="4" t="s">
        <v>90</v>
      </c>
      <c r="C8" s="4" t="s">
        <v>16</v>
      </c>
      <c r="D8" s="4" t="s">
        <v>17</v>
      </c>
      <c r="E8" s="4" t="s">
        <v>191</v>
      </c>
      <c r="F8" s="4" t="s">
        <v>18</v>
      </c>
      <c r="G8" s="4" t="s">
        <v>91</v>
      </c>
      <c r="H8" s="4" t="s">
        <v>37</v>
      </c>
      <c r="I8" s="4">
        <v>4054</v>
      </c>
      <c r="J8" s="4" t="s">
        <v>21</v>
      </c>
      <c r="K8" s="4" t="s">
        <v>22</v>
      </c>
      <c r="L8" s="6">
        <f>VLOOKUP(B8:B1312,[1]Sheet1!$B$3:$F$348,5,0)</f>
        <v>23</v>
      </c>
      <c r="M8" s="6">
        <f t="shared" si="0"/>
        <v>0.00276671681415929</v>
      </c>
      <c r="N8" s="6">
        <f t="shared" si="1"/>
        <v>12.67438506</v>
      </c>
      <c r="O8" s="4" t="s">
        <v>23</v>
      </c>
    </row>
    <row r="9" s="1" customFormat="1" ht="24" spans="1:15">
      <c r="A9" s="3" t="s">
        <v>204</v>
      </c>
      <c r="B9" s="4" t="s">
        <v>92</v>
      </c>
      <c r="C9" s="4" t="s">
        <v>16</v>
      </c>
      <c r="D9" s="4" t="s">
        <v>17</v>
      </c>
      <c r="E9" s="4" t="s">
        <v>191</v>
      </c>
      <c r="F9" s="4" t="s">
        <v>18</v>
      </c>
      <c r="G9" s="4" t="s">
        <v>93</v>
      </c>
      <c r="H9" s="4" t="s">
        <v>37</v>
      </c>
      <c r="I9" s="4">
        <v>4054</v>
      </c>
      <c r="J9" s="4" t="s">
        <v>21</v>
      </c>
      <c r="K9" s="4" t="s">
        <v>22</v>
      </c>
      <c r="L9" s="6">
        <f>VLOOKUP(B9:B1313,[1]Sheet1!$B$3:$F$348,5,0)</f>
        <v>7.5</v>
      </c>
      <c r="M9" s="6">
        <f t="shared" si="0"/>
        <v>0.000902190265486726</v>
      </c>
      <c r="N9" s="6">
        <f t="shared" si="1"/>
        <v>4.13295165</v>
      </c>
      <c r="O9" s="4" t="s">
        <v>23</v>
      </c>
    </row>
    <row r="10" s="1" customFormat="1" ht="24" spans="1:15">
      <c r="A10" s="3" t="s">
        <v>204</v>
      </c>
      <c r="B10" s="4" t="s">
        <v>94</v>
      </c>
      <c r="C10" s="4" t="s">
        <v>16</v>
      </c>
      <c r="D10" s="4" t="s">
        <v>17</v>
      </c>
      <c r="E10" s="4" t="s">
        <v>191</v>
      </c>
      <c r="F10" s="4" t="s">
        <v>18</v>
      </c>
      <c r="G10" s="4" t="s">
        <v>95</v>
      </c>
      <c r="H10" s="4" t="s">
        <v>37</v>
      </c>
      <c r="I10" s="4">
        <v>4054</v>
      </c>
      <c r="J10" s="4" t="s">
        <v>21</v>
      </c>
      <c r="K10" s="4" t="s">
        <v>22</v>
      </c>
      <c r="L10" s="6">
        <f>VLOOKUP(B10:B1314,[1]Sheet1!$B$3:$F$348,5,0)</f>
        <v>18</v>
      </c>
      <c r="M10" s="6">
        <f t="shared" si="0"/>
        <v>0.00216525663716814</v>
      </c>
      <c r="N10" s="6">
        <f t="shared" si="1"/>
        <v>9.91908396</v>
      </c>
      <c r="O10" s="4" t="s">
        <v>23</v>
      </c>
    </row>
    <row r="11" s="1" customFormat="1" ht="24" spans="1:15">
      <c r="A11" s="3" t="s">
        <v>204</v>
      </c>
      <c r="B11" s="4" t="s">
        <v>96</v>
      </c>
      <c r="C11" s="4" t="s">
        <v>16</v>
      </c>
      <c r="D11" s="4" t="s">
        <v>17</v>
      </c>
      <c r="E11" s="4" t="s">
        <v>191</v>
      </c>
      <c r="F11" s="4" t="s">
        <v>18</v>
      </c>
      <c r="G11" s="4" t="s">
        <v>97</v>
      </c>
      <c r="H11" s="4" t="s">
        <v>37</v>
      </c>
      <c r="I11" s="4">
        <v>4054</v>
      </c>
      <c r="J11" s="4" t="s">
        <v>21</v>
      </c>
      <c r="K11" s="4" t="s">
        <v>22</v>
      </c>
      <c r="L11" s="6">
        <f>VLOOKUP(B11:B1315,[1]Sheet1!$B$3:$F$348,5,0)</f>
        <v>6</v>
      </c>
      <c r="M11" s="6">
        <f t="shared" si="0"/>
        <v>0.00072175221238938</v>
      </c>
      <c r="N11" s="6">
        <f t="shared" si="1"/>
        <v>3.30636132</v>
      </c>
      <c r="O11" s="4" t="s">
        <v>23</v>
      </c>
    </row>
    <row r="12" s="1" customFormat="1" ht="24" spans="1:15">
      <c r="A12" s="3" t="s">
        <v>204</v>
      </c>
      <c r="B12" s="4" t="s">
        <v>98</v>
      </c>
      <c r="C12" s="4" t="s">
        <v>16</v>
      </c>
      <c r="D12" s="4" t="s">
        <v>17</v>
      </c>
      <c r="E12" s="4" t="s">
        <v>191</v>
      </c>
      <c r="F12" s="4" t="s">
        <v>18</v>
      </c>
      <c r="G12" s="4" t="s">
        <v>99</v>
      </c>
      <c r="H12" s="4" t="s">
        <v>37</v>
      </c>
      <c r="I12" s="4">
        <v>4054</v>
      </c>
      <c r="J12" s="4" t="s">
        <v>21</v>
      </c>
      <c r="K12" s="4" t="s">
        <v>22</v>
      </c>
      <c r="L12" s="6">
        <f>VLOOKUP(B12:B1316,[1]Sheet1!$B$3:$F$348,5,0)</f>
        <v>8.5</v>
      </c>
      <c r="M12" s="6">
        <f t="shared" si="0"/>
        <v>0.00102248230088496</v>
      </c>
      <c r="N12" s="6">
        <f t="shared" si="1"/>
        <v>4.68401187</v>
      </c>
      <c r="O12" s="4" t="s">
        <v>23</v>
      </c>
    </row>
    <row r="13" s="1" customFormat="1" ht="24" spans="1:15">
      <c r="A13" s="3" t="s">
        <v>204</v>
      </c>
      <c r="B13" s="4" t="s">
        <v>100</v>
      </c>
      <c r="C13" s="4" t="s">
        <v>16</v>
      </c>
      <c r="D13" s="4" t="s">
        <v>17</v>
      </c>
      <c r="E13" s="4" t="s">
        <v>191</v>
      </c>
      <c r="F13" s="4" t="s">
        <v>18</v>
      </c>
      <c r="G13" s="4" t="s">
        <v>101</v>
      </c>
      <c r="H13" s="4" t="s">
        <v>20</v>
      </c>
      <c r="I13" s="4">
        <v>4054</v>
      </c>
      <c r="J13" s="4" t="s">
        <v>21</v>
      </c>
      <c r="K13" s="4" t="s">
        <v>22</v>
      </c>
      <c r="L13" s="6">
        <f>VLOOKUP(B13:B1317,[1]Sheet1!$B$3:$F$348,5,0)</f>
        <v>8.6</v>
      </c>
      <c r="M13" s="6">
        <f t="shared" si="0"/>
        <v>0.00103451150442478</v>
      </c>
      <c r="N13" s="6">
        <f t="shared" si="1"/>
        <v>4.739117892</v>
      </c>
      <c r="O13" s="4" t="s">
        <v>23</v>
      </c>
    </row>
    <row r="14" s="1" customFormat="1" ht="24" spans="1:15">
      <c r="A14" s="3" t="s">
        <v>204</v>
      </c>
      <c r="B14" s="4" t="s">
        <v>102</v>
      </c>
      <c r="C14" s="4" t="s">
        <v>16</v>
      </c>
      <c r="D14" s="4" t="s">
        <v>17</v>
      </c>
      <c r="E14" s="4" t="s">
        <v>191</v>
      </c>
      <c r="F14" s="4" t="s">
        <v>18</v>
      </c>
      <c r="G14" s="4" t="s">
        <v>103</v>
      </c>
      <c r="H14" s="4" t="s">
        <v>20</v>
      </c>
      <c r="I14" s="4">
        <v>4054</v>
      </c>
      <c r="J14" s="4" t="s">
        <v>21</v>
      </c>
      <c r="K14" s="4" t="s">
        <v>22</v>
      </c>
      <c r="L14" s="6">
        <f>VLOOKUP(B14:B1318,[1]Sheet1!$B$3:$F$348,5,0)</f>
        <v>5.5</v>
      </c>
      <c r="M14" s="6">
        <f t="shared" si="0"/>
        <v>0.000661606194690266</v>
      </c>
      <c r="N14" s="6">
        <f t="shared" si="1"/>
        <v>3.03083121</v>
      </c>
      <c r="O14" s="4" t="s">
        <v>23</v>
      </c>
    </row>
    <row r="15" s="1" customFormat="1" ht="24" spans="1:15">
      <c r="A15" s="3" t="s">
        <v>204</v>
      </c>
      <c r="B15" s="4" t="s">
        <v>104</v>
      </c>
      <c r="C15" s="4" t="s">
        <v>16</v>
      </c>
      <c r="D15" s="4" t="s">
        <v>17</v>
      </c>
      <c r="E15" s="4" t="s">
        <v>191</v>
      </c>
      <c r="F15" s="4" t="s">
        <v>18</v>
      </c>
      <c r="G15" s="4" t="s">
        <v>105</v>
      </c>
      <c r="H15" s="4" t="s">
        <v>106</v>
      </c>
      <c r="I15" s="4">
        <v>4054</v>
      </c>
      <c r="J15" s="4" t="s">
        <v>21</v>
      </c>
      <c r="K15" s="4" t="s">
        <v>22</v>
      </c>
      <c r="L15" s="6">
        <f>VLOOKUP(B15:B1319,[1]Sheet1!$B$3:$F$348,5,0)</f>
        <v>0.7</v>
      </c>
      <c r="M15" s="6">
        <f t="shared" si="0"/>
        <v>8.42044247787611e-5</v>
      </c>
      <c r="N15" s="6">
        <f t="shared" si="1"/>
        <v>0.385742154</v>
      </c>
      <c r="O15" s="4" t="s">
        <v>23</v>
      </c>
    </row>
    <row r="16" s="1" customFormat="1" ht="24" spans="1:15">
      <c r="A16" s="3" t="s">
        <v>204</v>
      </c>
      <c r="B16" s="4" t="s">
        <v>107</v>
      </c>
      <c r="C16" s="4" t="s">
        <v>16</v>
      </c>
      <c r="D16" s="4" t="s">
        <v>17</v>
      </c>
      <c r="E16" s="4" t="s">
        <v>191</v>
      </c>
      <c r="F16" s="4" t="s">
        <v>18</v>
      </c>
      <c r="G16" s="4" t="s">
        <v>108</v>
      </c>
      <c r="H16" s="4" t="s">
        <v>37</v>
      </c>
      <c r="I16" s="4">
        <v>4054</v>
      </c>
      <c r="J16" s="4" t="s">
        <v>21</v>
      </c>
      <c r="K16" s="4" t="s">
        <v>22</v>
      </c>
      <c r="L16" s="6">
        <f>VLOOKUP(B16:B1320,[1]Sheet1!$B$3:$F$348,5,0)</f>
        <v>7.5</v>
      </c>
      <c r="M16" s="6">
        <f t="shared" si="0"/>
        <v>0.000902190265486726</v>
      </c>
      <c r="N16" s="6">
        <f t="shared" si="1"/>
        <v>4.13295165</v>
      </c>
      <c r="O16" s="4" t="s">
        <v>23</v>
      </c>
    </row>
    <row r="17" s="1" customFormat="1" ht="24" spans="1:15">
      <c r="A17" s="3" t="s">
        <v>204</v>
      </c>
      <c r="B17" s="4" t="s">
        <v>38</v>
      </c>
      <c r="C17" s="4" t="s">
        <v>16</v>
      </c>
      <c r="D17" s="4" t="s">
        <v>17</v>
      </c>
      <c r="E17" s="4" t="s">
        <v>191</v>
      </c>
      <c r="F17" s="4" t="s">
        <v>18</v>
      </c>
      <c r="G17" s="4" t="s">
        <v>39</v>
      </c>
      <c r="H17" s="4" t="s">
        <v>37</v>
      </c>
      <c r="I17" s="4">
        <v>4054</v>
      </c>
      <c r="J17" s="4" t="s">
        <v>21</v>
      </c>
      <c r="K17" s="4" t="s">
        <v>22</v>
      </c>
      <c r="L17" s="6">
        <f>VLOOKUP(B17:B1321,[1]Sheet1!$B$3:$F$348,5,0)</f>
        <v>7.5</v>
      </c>
      <c r="M17" s="6">
        <f t="shared" si="0"/>
        <v>0.000902190265486726</v>
      </c>
      <c r="N17" s="6">
        <f t="shared" si="1"/>
        <v>4.13295165</v>
      </c>
      <c r="O17" s="4" t="s">
        <v>23</v>
      </c>
    </row>
    <row r="18" s="1" customFormat="1" ht="24" spans="1:15">
      <c r="A18" s="3" t="s">
        <v>204</v>
      </c>
      <c r="B18" s="4" t="s">
        <v>109</v>
      </c>
      <c r="C18" s="4" t="s">
        <v>16</v>
      </c>
      <c r="D18" s="4" t="s">
        <v>17</v>
      </c>
      <c r="E18" s="4" t="s">
        <v>191</v>
      </c>
      <c r="F18" s="4" t="s">
        <v>18</v>
      </c>
      <c r="G18" s="4" t="s">
        <v>110</v>
      </c>
      <c r="H18" s="4" t="s">
        <v>37</v>
      </c>
      <c r="I18" s="4">
        <v>4054</v>
      </c>
      <c r="J18" s="4" t="s">
        <v>21</v>
      </c>
      <c r="K18" s="4" t="s">
        <v>22</v>
      </c>
      <c r="L18" s="6">
        <f>VLOOKUP(B18:B1322,[1]Sheet1!$B$3:$F$348,5,0)</f>
        <v>17</v>
      </c>
      <c r="M18" s="6">
        <f t="shared" si="0"/>
        <v>0.00204496460176991</v>
      </c>
      <c r="N18" s="6">
        <f t="shared" si="1"/>
        <v>9.36802374</v>
      </c>
      <c r="O18" s="4" t="s">
        <v>23</v>
      </c>
    </row>
    <row r="19" s="1" customFormat="1" ht="24" spans="1:15">
      <c r="A19" s="3" t="s">
        <v>204</v>
      </c>
      <c r="B19" s="4" t="s">
        <v>111</v>
      </c>
      <c r="C19" s="4" t="s">
        <v>16</v>
      </c>
      <c r="D19" s="4" t="s">
        <v>17</v>
      </c>
      <c r="E19" s="4" t="s">
        <v>191</v>
      </c>
      <c r="F19" s="4" t="s">
        <v>18</v>
      </c>
      <c r="G19" s="4" t="s">
        <v>112</v>
      </c>
      <c r="H19" s="4" t="s">
        <v>37</v>
      </c>
      <c r="I19" s="4">
        <v>4054</v>
      </c>
      <c r="J19" s="4" t="s">
        <v>21</v>
      </c>
      <c r="K19" s="4" t="s">
        <v>22</v>
      </c>
      <c r="L19" s="6">
        <f>VLOOKUP(B19:B1323,[1]Sheet1!$B$3:$F$348,5,0)</f>
        <v>17</v>
      </c>
      <c r="M19" s="6">
        <f t="shared" si="0"/>
        <v>0.00204496460176991</v>
      </c>
      <c r="N19" s="6">
        <f t="shared" si="1"/>
        <v>9.36802374</v>
      </c>
      <c r="O19" s="4" t="s">
        <v>23</v>
      </c>
    </row>
    <row r="20" s="1" customFormat="1" ht="24" spans="1:15">
      <c r="A20" s="3" t="s">
        <v>204</v>
      </c>
      <c r="B20" s="4" t="s">
        <v>113</v>
      </c>
      <c r="C20" s="4" t="s">
        <v>16</v>
      </c>
      <c r="D20" s="4" t="s">
        <v>17</v>
      </c>
      <c r="E20" s="4" t="s">
        <v>191</v>
      </c>
      <c r="F20" s="4" t="s">
        <v>18</v>
      </c>
      <c r="G20" s="4" t="s">
        <v>114</v>
      </c>
      <c r="H20" s="4" t="s">
        <v>37</v>
      </c>
      <c r="I20" s="4">
        <v>4054</v>
      </c>
      <c r="J20" s="4" t="s">
        <v>21</v>
      </c>
      <c r="K20" s="4" t="s">
        <v>22</v>
      </c>
      <c r="L20" s="6">
        <f>VLOOKUP(B20:B1324,[1]Sheet1!$B$3:$F$348,5,0)</f>
        <v>26</v>
      </c>
      <c r="M20" s="6">
        <f t="shared" si="0"/>
        <v>0.00312759292035398</v>
      </c>
      <c r="N20" s="6">
        <f t="shared" si="1"/>
        <v>14.32756572</v>
      </c>
      <c r="O20" s="4" t="s">
        <v>23</v>
      </c>
    </row>
    <row r="21" s="1" customFormat="1" ht="24" spans="1:15">
      <c r="A21" s="3" t="s">
        <v>204</v>
      </c>
      <c r="B21" s="4" t="s">
        <v>115</v>
      </c>
      <c r="C21" s="4" t="s">
        <v>16</v>
      </c>
      <c r="D21" s="4" t="s">
        <v>17</v>
      </c>
      <c r="E21" s="4" t="s">
        <v>191</v>
      </c>
      <c r="F21" s="4" t="s">
        <v>18</v>
      </c>
      <c r="G21" s="4" t="s">
        <v>116</v>
      </c>
      <c r="H21" s="4" t="s">
        <v>37</v>
      </c>
      <c r="I21" s="4">
        <v>4054</v>
      </c>
      <c r="J21" s="4" t="s">
        <v>21</v>
      </c>
      <c r="K21" s="4" t="s">
        <v>22</v>
      </c>
      <c r="L21" s="6">
        <f>VLOOKUP(B21:B1325,[1]Sheet1!$B$3:$F$348,5,0)</f>
        <v>15</v>
      </c>
      <c r="M21" s="6">
        <f t="shared" si="0"/>
        <v>0.00180438053097345</v>
      </c>
      <c r="N21" s="6">
        <f t="shared" si="1"/>
        <v>8.2659033</v>
      </c>
      <c r="O21" s="4" t="s">
        <v>23</v>
      </c>
    </row>
    <row r="22" s="1" customFormat="1" ht="24" spans="1:15">
      <c r="A22" s="3" t="s">
        <v>204</v>
      </c>
      <c r="B22" s="4" t="s">
        <v>117</v>
      </c>
      <c r="C22" s="4" t="s">
        <v>16</v>
      </c>
      <c r="D22" s="4" t="s">
        <v>17</v>
      </c>
      <c r="E22" s="4" t="s">
        <v>191</v>
      </c>
      <c r="F22" s="4" t="s">
        <v>18</v>
      </c>
      <c r="G22" s="4" t="s">
        <v>118</v>
      </c>
      <c r="H22" s="4" t="s">
        <v>37</v>
      </c>
      <c r="I22" s="4">
        <v>4054</v>
      </c>
      <c r="J22" s="4" t="s">
        <v>21</v>
      </c>
      <c r="K22" s="4" t="s">
        <v>22</v>
      </c>
      <c r="L22" s="6">
        <f>VLOOKUP(B22:B1326,[1]Sheet1!$B$3:$F$348,5,0)</f>
        <v>35</v>
      </c>
      <c r="M22" s="6">
        <f t="shared" si="0"/>
        <v>0.00421022123893805</v>
      </c>
      <c r="N22" s="6">
        <f t="shared" si="1"/>
        <v>19.2871077</v>
      </c>
      <c r="O22" s="4" t="s">
        <v>23</v>
      </c>
    </row>
    <row r="23" s="1" customFormat="1" ht="24" spans="1:15">
      <c r="A23" s="3" t="s">
        <v>204</v>
      </c>
      <c r="B23" s="4" t="s">
        <v>119</v>
      </c>
      <c r="C23" s="4" t="s">
        <v>16</v>
      </c>
      <c r="D23" s="4" t="s">
        <v>17</v>
      </c>
      <c r="E23" s="4" t="s">
        <v>191</v>
      </c>
      <c r="F23" s="4" t="s">
        <v>18</v>
      </c>
      <c r="G23" s="4" t="s">
        <v>120</v>
      </c>
      <c r="H23" s="4" t="s">
        <v>20</v>
      </c>
      <c r="I23" s="4">
        <v>4054</v>
      </c>
      <c r="J23" s="4" t="s">
        <v>21</v>
      </c>
      <c r="K23" s="4" t="s">
        <v>22</v>
      </c>
      <c r="L23" s="6">
        <f>VLOOKUP(B23:B1327,[1]Sheet1!$B$3:$F$348,5,0)</f>
        <v>3</v>
      </c>
      <c r="M23" s="6">
        <f t="shared" si="0"/>
        <v>0.00036087610619469</v>
      </c>
      <c r="N23" s="6">
        <f t="shared" si="1"/>
        <v>1.65318066</v>
      </c>
      <c r="O23" s="4" t="s">
        <v>23</v>
      </c>
    </row>
    <row r="24" s="1" customFormat="1" ht="24" spans="1:15">
      <c r="A24" s="3" t="s">
        <v>204</v>
      </c>
      <c r="B24" s="4" t="s">
        <v>121</v>
      </c>
      <c r="C24" s="4" t="s">
        <v>16</v>
      </c>
      <c r="D24" s="4" t="s">
        <v>17</v>
      </c>
      <c r="E24" s="4" t="s">
        <v>191</v>
      </c>
      <c r="F24" s="4" t="s">
        <v>18</v>
      </c>
      <c r="G24" s="4" t="s">
        <v>122</v>
      </c>
      <c r="H24" s="4" t="s">
        <v>20</v>
      </c>
      <c r="I24" s="4">
        <v>4054</v>
      </c>
      <c r="J24" s="4" t="s">
        <v>21</v>
      </c>
      <c r="K24" s="4" t="s">
        <v>22</v>
      </c>
      <c r="L24" s="6">
        <f>VLOOKUP(B24:B1328,[1]Sheet1!$B$3:$F$348,5,0)</f>
        <v>2.3</v>
      </c>
      <c r="M24" s="6">
        <f t="shared" si="0"/>
        <v>0.000276671681415929</v>
      </c>
      <c r="N24" s="6">
        <f t="shared" si="1"/>
        <v>1.267438506</v>
      </c>
      <c r="O24" s="4" t="s">
        <v>23</v>
      </c>
    </row>
    <row r="25" s="1" customFormat="1" ht="24" spans="1:15">
      <c r="A25" s="3" t="s">
        <v>204</v>
      </c>
      <c r="B25" s="4" t="s">
        <v>123</v>
      </c>
      <c r="C25" s="4" t="s">
        <v>16</v>
      </c>
      <c r="D25" s="4" t="s">
        <v>17</v>
      </c>
      <c r="E25" s="4" t="s">
        <v>191</v>
      </c>
      <c r="F25" s="4" t="s">
        <v>18</v>
      </c>
      <c r="G25" s="4" t="s">
        <v>124</v>
      </c>
      <c r="H25" s="4" t="s">
        <v>20</v>
      </c>
      <c r="I25" s="4">
        <v>4054</v>
      </c>
      <c r="J25" s="4" t="s">
        <v>21</v>
      </c>
      <c r="K25" s="4" t="s">
        <v>22</v>
      </c>
      <c r="L25" s="6">
        <f>VLOOKUP(B25:B1329,[1]Sheet1!$B$3:$F$348,5,0)</f>
        <v>6.5</v>
      </c>
      <c r="M25" s="6">
        <f t="shared" si="0"/>
        <v>0.000781898230088496</v>
      </c>
      <c r="N25" s="6">
        <f t="shared" si="1"/>
        <v>3.58189143</v>
      </c>
      <c r="O25" s="4" t="s">
        <v>23</v>
      </c>
    </row>
    <row r="26" s="1" customFormat="1" ht="24" spans="1:15">
      <c r="A26" s="3" t="s">
        <v>204</v>
      </c>
      <c r="B26" s="4" t="s">
        <v>125</v>
      </c>
      <c r="C26" s="4" t="s">
        <v>16</v>
      </c>
      <c r="D26" s="4" t="s">
        <v>17</v>
      </c>
      <c r="E26" s="4" t="s">
        <v>191</v>
      </c>
      <c r="F26" s="4" t="s">
        <v>18</v>
      </c>
      <c r="G26" s="4" t="s">
        <v>126</v>
      </c>
      <c r="H26" s="4" t="s">
        <v>20</v>
      </c>
      <c r="I26" s="4">
        <v>4054</v>
      </c>
      <c r="J26" s="4" t="s">
        <v>21</v>
      </c>
      <c r="K26" s="4" t="s">
        <v>22</v>
      </c>
      <c r="L26" s="6">
        <f>VLOOKUP(B26:B1330,[1]Sheet1!$B$3:$F$348,5,0)</f>
        <v>7.5</v>
      </c>
      <c r="M26" s="6">
        <f t="shared" si="0"/>
        <v>0.000902190265486726</v>
      </c>
      <c r="N26" s="6">
        <f t="shared" si="1"/>
        <v>4.13295165</v>
      </c>
      <c r="O26" s="4" t="s">
        <v>23</v>
      </c>
    </row>
    <row r="27" s="1" customFormat="1" ht="24" spans="1:15">
      <c r="A27" s="3" t="s">
        <v>204</v>
      </c>
      <c r="B27" s="4" t="s">
        <v>127</v>
      </c>
      <c r="C27" s="4" t="s">
        <v>16</v>
      </c>
      <c r="D27" s="4" t="s">
        <v>17</v>
      </c>
      <c r="E27" s="4" t="s">
        <v>191</v>
      </c>
      <c r="F27" s="4" t="s">
        <v>18</v>
      </c>
      <c r="G27" s="4" t="s">
        <v>128</v>
      </c>
      <c r="H27" s="4" t="s">
        <v>20</v>
      </c>
      <c r="I27" s="4">
        <v>4054</v>
      </c>
      <c r="J27" s="4" t="s">
        <v>21</v>
      </c>
      <c r="K27" s="4" t="s">
        <v>22</v>
      </c>
      <c r="L27" s="6">
        <f>VLOOKUP(B27:B1331,[1]Sheet1!$B$3:$F$348,5,0)</f>
        <v>6</v>
      </c>
      <c r="M27" s="6">
        <f t="shared" si="0"/>
        <v>0.00072175221238938</v>
      </c>
      <c r="N27" s="6">
        <f t="shared" si="1"/>
        <v>3.30636132</v>
      </c>
      <c r="O27" s="4" t="s">
        <v>23</v>
      </c>
    </row>
    <row r="28" s="1" customFormat="1" ht="24" spans="1:15">
      <c r="A28" s="3" t="s">
        <v>204</v>
      </c>
      <c r="B28" s="4" t="s">
        <v>129</v>
      </c>
      <c r="C28" s="4" t="s">
        <v>16</v>
      </c>
      <c r="D28" s="4" t="s">
        <v>17</v>
      </c>
      <c r="E28" s="4" t="s">
        <v>191</v>
      </c>
      <c r="F28" s="4" t="s">
        <v>18</v>
      </c>
      <c r="G28" s="4" t="s">
        <v>130</v>
      </c>
      <c r="H28" s="4" t="s">
        <v>20</v>
      </c>
      <c r="I28" s="4">
        <v>4054</v>
      </c>
      <c r="J28" s="4" t="s">
        <v>21</v>
      </c>
      <c r="K28" s="4" t="s">
        <v>22</v>
      </c>
      <c r="L28" s="6">
        <f>VLOOKUP(B28:B1332,[1]Sheet1!$B$3:$F$348,5,0)</f>
        <v>4</v>
      </c>
      <c r="M28" s="6">
        <f t="shared" si="0"/>
        <v>0.00048116814159292</v>
      </c>
      <c r="N28" s="6">
        <f t="shared" si="1"/>
        <v>2.20424088</v>
      </c>
      <c r="O28" s="4" t="s">
        <v>23</v>
      </c>
    </row>
    <row r="29" s="1" customFormat="1" ht="24" spans="1:15">
      <c r="A29" s="3" t="s">
        <v>204</v>
      </c>
      <c r="B29" s="4" t="s">
        <v>131</v>
      </c>
      <c r="C29" s="4" t="s">
        <v>16</v>
      </c>
      <c r="D29" s="4" t="s">
        <v>17</v>
      </c>
      <c r="E29" s="4" t="s">
        <v>191</v>
      </c>
      <c r="F29" s="4" t="s">
        <v>18</v>
      </c>
      <c r="G29" s="4" t="s">
        <v>132</v>
      </c>
      <c r="H29" s="4" t="s">
        <v>20</v>
      </c>
      <c r="I29" s="4">
        <v>4054</v>
      </c>
      <c r="J29" s="4" t="s">
        <v>21</v>
      </c>
      <c r="K29" s="4" t="s">
        <v>22</v>
      </c>
      <c r="L29" s="6">
        <f>VLOOKUP(B29:B1333,[1]Sheet1!$B$3:$F$348,5,0)</f>
        <v>6</v>
      </c>
      <c r="M29" s="6">
        <f t="shared" si="0"/>
        <v>0.00072175221238938</v>
      </c>
      <c r="N29" s="6">
        <f t="shared" si="1"/>
        <v>3.30636132</v>
      </c>
      <c r="O29" s="4" t="s">
        <v>23</v>
      </c>
    </row>
    <row r="30" s="1" customFormat="1" ht="24" spans="1:15">
      <c r="A30" s="3" t="s">
        <v>204</v>
      </c>
      <c r="B30" s="4" t="s">
        <v>133</v>
      </c>
      <c r="C30" s="4" t="s">
        <v>16</v>
      </c>
      <c r="D30" s="4" t="s">
        <v>17</v>
      </c>
      <c r="E30" s="4" t="s">
        <v>191</v>
      </c>
      <c r="F30" s="4" t="s">
        <v>18</v>
      </c>
      <c r="G30" s="4" t="s">
        <v>134</v>
      </c>
      <c r="H30" s="4" t="s">
        <v>20</v>
      </c>
      <c r="I30" s="4">
        <v>4054</v>
      </c>
      <c r="J30" s="4" t="s">
        <v>21</v>
      </c>
      <c r="K30" s="4" t="s">
        <v>22</v>
      </c>
      <c r="L30" s="6">
        <f>VLOOKUP(B30:B1334,[1]Sheet1!$B$3:$F$348,5,0)</f>
        <v>7.5</v>
      </c>
      <c r="M30" s="6">
        <f t="shared" si="0"/>
        <v>0.000902190265486726</v>
      </c>
      <c r="N30" s="6">
        <f t="shared" si="1"/>
        <v>4.13295165</v>
      </c>
      <c r="O30" s="4" t="s">
        <v>23</v>
      </c>
    </row>
    <row r="31" s="1" customFormat="1" ht="24" spans="1:15">
      <c r="A31" s="3" t="s">
        <v>204</v>
      </c>
      <c r="B31" s="4" t="s">
        <v>135</v>
      </c>
      <c r="C31" s="4" t="s">
        <v>16</v>
      </c>
      <c r="D31" s="4" t="s">
        <v>17</v>
      </c>
      <c r="E31" s="4" t="s">
        <v>191</v>
      </c>
      <c r="F31" s="4" t="s">
        <v>18</v>
      </c>
      <c r="G31" s="4" t="s">
        <v>136</v>
      </c>
      <c r="H31" s="4" t="s">
        <v>20</v>
      </c>
      <c r="I31" s="4">
        <v>4054</v>
      </c>
      <c r="J31" s="4" t="s">
        <v>21</v>
      </c>
      <c r="K31" s="4" t="s">
        <v>22</v>
      </c>
      <c r="L31" s="6">
        <f>VLOOKUP(B31:B1335,[1]Sheet1!$B$3:$F$348,5,0)</f>
        <v>7.6</v>
      </c>
      <c r="M31" s="6">
        <f t="shared" si="0"/>
        <v>0.000914219469026549</v>
      </c>
      <c r="N31" s="6">
        <f t="shared" si="1"/>
        <v>4.188057672</v>
      </c>
      <c r="O31" s="4" t="s">
        <v>23</v>
      </c>
    </row>
    <row r="32" s="1" customFormat="1" ht="24" spans="1:15">
      <c r="A32" s="3" t="s">
        <v>204</v>
      </c>
      <c r="B32" s="4" t="s">
        <v>137</v>
      </c>
      <c r="C32" s="4" t="s">
        <v>16</v>
      </c>
      <c r="D32" s="4" t="s">
        <v>17</v>
      </c>
      <c r="E32" s="4" t="s">
        <v>191</v>
      </c>
      <c r="F32" s="4" t="s">
        <v>18</v>
      </c>
      <c r="G32" s="4" t="s">
        <v>138</v>
      </c>
      <c r="H32" s="4" t="s">
        <v>20</v>
      </c>
      <c r="I32" s="4">
        <v>4054</v>
      </c>
      <c r="J32" s="4" t="s">
        <v>21</v>
      </c>
      <c r="K32" s="4" t="s">
        <v>22</v>
      </c>
      <c r="L32" s="6">
        <f>VLOOKUP(B32:B1336,[1]Sheet1!$B$3:$F$348,5,0)</f>
        <v>5.5</v>
      </c>
      <c r="M32" s="6">
        <f t="shared" si="0"/>
        <v>0.000661606194690266</v>
      </c>
      <c r="N32" s="6">
        <f t="shared" si="1"/>
        <v>3.03083121</v>
      </c>
      <c r="O32" s="4" t="s">
        <v>23</v>
      </c>
    </row>
    <row r="33" s="1" customFormat="1" ht="24" spans="1:15">
      <c r="A33" s="3" t="s">
        <v>204</v>
      </c>
      <c r="B33" s="4" t="s">
        <v>139</v>
      </c>
      <c r="C33" s="4" t="s">
        <v>16</v>
      </c>
      <c r="D33" s="4" t="s">
        <v>17</v>
      </c>
      <c r="E33" s="4" t="s">
        <v>191</v>
      </c>
      <c r="F33" s="4" t="s">
        <v>18</v>
      </c>
      <c r="G33" s="4" t="s">
        <v>140</v>
      </c>
      <c r="H33" s="4" t="s">
        <v>20</v>
      </c>
      <c r="I33" s="4">
        <v>4054</v>
      </c>
      <c r="J33" s="4" t="s">
        <v>21</v>
      </c>
      <c r="K33" s="4" t="s">
        <v>22</v>
      </c>
      <c r="L33" s="6">
        <f>VLOOKUP(B33:B1337,[1]Sheet1!$B$3:$F$348,5,0)</f>
        <v>3.3</v>
      </c>
      <c r="M33" s="6">
        <f t="shared" si="0"/>
        <v>0.000396963716814159</v>
      </c>
      <c r="N33" s="6">
        <f t="shared" si="1"/>
        <v>1.818498726</v>
      </c>
      <c r="O33" s="4" t="s">
        <v>23</v>
      </c>
    </row>
    <row r="34" s="1" customFormat="1" ht="24" spans="1:15">
      <c r="A34" s="3" t="s">
        <v>204</v>
      </c>
      <c r="B34" s="4" t="s">
        <v>141</v>
      </c>
      <c r="C34" s="4" t="s">
        <v>16</v>
      </c>
      <c r="D34" s="4" t="s">
        <v>17</v>
      </c>
      <c r="E34" s="4" t="s">
        <v>191</v>
      </c>
      <c r="F34" s="4" t="s">
        <v>18</v>
      </c>
      <c r="G34" s="4" t="s">
        <v>142</v>
      </c>
      <c r="H34" s="4" t="s">
        <v>20</v>
      </c>
      <c r="I34" s="4">
        <v>4054</v>
      </c>
      <c r="J34" s="4" t="s">
        <v>21</v>
      </c>
      <c r="K34" s="4" t="s">
        <v>22</v>
      </c>
      <c r="L34" s="6">
        <f>VLOOKUP(B34:B1338,[1]Sheet1!$B$3:$F$348,5,0)</f>
        <v>5.2</v>
      </c>
      <c r="M34" s="6">
        <f t="shared" si="0"/>
        <v>0.000625518584070797</v>
      </c>
      <c r="N34" s="6">
        <f t="shared" si="1"/>
        <v>2.865513144</v>
      </c>
      <c r="O34" s="4" t="s">
        <v>23</v>
      </c>
    </row>
    <row r="35" s="1" customFormat="1" ht="24" spans="1:15">
      <c r="A35" s="3" t="s">
        <v>204</v>
      </c>
      <c r="B35" s="4" t="s">
        <v>143</v>
      </c>
      <c r="C35" s="4" t="s">
        <v>16</v>
      </c>
      <c r="D35" s="4" t="s">
        <v>17</v>
      </c>
      <c r="E35" s="4" t="s">
        <v>191</v>
      </c>
      <c r="F35" s="4" t="s">
        <v>18</v>
      </c>
      <c r="G35" s="4" t="s">
        <v>144</v>
      </c>
      <c r="H35" s="4" t="s">
        <v>34</v>
      </c>
      <c r="I35" s="4">
        <v>4054</v>
      </c>
      <c r="J35" s="4" t="s">
        <v>21</v>
      </c>
      <c r="K35" s="4" t="s">
        <v>22</v>
      </c>
      <c r="L35" s="6">
        <f>VLOOKUP(B35:B1339,[1]Sheet1!$B$3:$F$348,5,0)</f>
        <v>16.5</v>
      </c>
      <c r="M35" s="6">
        <f t="shared" ref="M35:M66" si="2">L35*1.3593/1.13/10000</f>
        <v>0.0019848185840708</v>
      </c>
      <c r="N35" s="6">
        <f t="shared" ref="N35:N66" si="3">M35*I35*1.13</f>
        <v>9.09249363</v>
      </c>
      <c r="O35" s="4" t="s">
        <v>23</v>
      </c>
    </row>
    <row r="36" s="1" customFormat="1" ht="24" spans="1:15">
      <c r="A36" s="3" t="s">
        <v>204</v>
      </c>
      <c r="B36" s="4" t="s">
        <v>145</v>
      </c>
      <c r="C36" s="4" t="s">
        <v>16</v>
      </c>
      <c r="D36" s="4" t="s">
        <v>17</v>
      </c>
      <c r="E36" s="4" t="s">
        <v>191</v>
      </c>
      <c r="F36" s="4" t="s">
        <v>18</v>
      </c>
      <c r="G36" s="4" t="s">
        <v>146</v>
      </c>
      <c r="H36" s="4" t="s">
        <v>37</v>
      </c>
      <c r="I36" s="4">
        <v>4054</v>
      </c>
      <c r="J36" s="4" t="s">
        <v>21</v>
      </c>
      <c r="K36" s="4" t="s">
        <v>22</v>
      </c>
      <c r="L36" s="6">
        <f>VLOOKUP(B36:B1340,[1]Sheet1!$B$3:$F$348,5,0)</f>
        <v>6.8</v>
      </c>
      <c r="M36" s="6">
        <f t="shared" si="2"/>
        <v>0.000817985840707965</v>
      </c>
      <c r="N36" s="6">
        <f t="shared" si="3"/>
        <v>3.747209496</v>
      </c>
      <c r="O36" s="4" t="s">
        <v>23</v>
      </c>
    </row>
    <row r="37" s="1" customFormat="1" ht="24" spans="1:15">
      <c r="A37" s="3" t="s">
        <v>204</v>
      </c>
      <c r="B37" s="4" t="s">
        <v>147</v>
      </c>
      <c r="C37" s="4" t="s">
        <v>16</v>
      </c>
      <c r="D37" s="4" t="s">
        <v>17</v>
      </c>
      <c r="E37" s="4" t="s">
        <v>191</v>
      </c>
      <c r="F37" s="4" t="s">
        <v>18</v>
      </c>
      <c r="G37" s="4" t="s">
        <v>148</v>
      </c>
      <c r="H37" s="4" t="s">
        <v>37</v>
      </c>
      <c r="I37" s="4">
        <v>4054</v>
      </c>
      <c r="J37" s="4" t="s">
        <v>21</v>
      </c>
      <c r="K37" s="4" t="s">
        <v>22</v>
      </c>
      <c r="L37" s="6">
        <f>VLOOKUP(B37:B1341,[1]Sheet1!$B$3:$F$348,5,0)</f>
        <v>14</v>
      </c>
      <c r="M37" s="6">
        <f t="shared" si="2"/>
        <v>0.00168408849557522</v>
      </c>
      <c r="N37" s="6">
        <f t="shared" si="3"/>
        <v>7.71484308</v>
      </c>
      <c r="O37" s="4" t="s">
        <v>23</v>
      </c>
    </row>
    <row r="38" s="1" customFormat="1" ht="24" spans="1:15">
      <c r="A38" s="3" t="s">
        <v>204</v>
      </c>
      <c r="B38" s="4" t="s">
        <v>149</v>
      </c>
      <c r="C38" s="4" t="s">
        <v>16</v>
      </c>
      <c r="D38" s="4" t="s">
        <v>17</v>
      </c>
      <c r="E38" s="4" t="s">
        <v>191</v>
      </c>
      <c r="F38" s="4" t="s">
        <v>18</v>
      </c>
      <c r="G38" s="4" t="s">
        <v>150</v>
      </c>
      <c r="H38" s="4" t="s">
        <v>37</v>
      </c>
      <c r="I38" s="4">
        <v>4054</v>
      </c>
      <c r="J38" s="4" t="s">
        <v>21</v>
      </c>
      <c r="K38" s="4" t="s">
        <v>22</v>
      </c>
      <c r="L38" s="6">
        <f>VLOOKUP(B38:B1342,[1]Sheet1!$B$3:$F$348,5,0)</f>
        <v>42</v>
      </c>
      <c r="M38" s="6">
        <f t="shared" si="2"/>
        <v>0.00505226548672566</v>
      </c>
      <c r="N38" s="6">
        <f t="shared" si="3"/>
        <v>23.14452924</v>
      </c>
      <c r="O38" s="4" t="s">
        <v>23</v>
      </c>
    </row>
    <row r="39" s="1" customFormat="1" ht="24" spans="1:15">
      <c r="A39" s="3" t="s">
        <v>204</v>
      </c>
      <c r="B39" s="4" t="s">
        <v>151</v>
      </c>
      <c r="C39" s="4" t="s">
        <v>16</v>
      </c>
      <c r="D39" s="4" t="s">
        <v>17</v>
      </c>
      <c r="E39" s="4" t="s">
        <v>191</v>
      </c>
      <c r="F39" s="4" t="s">
        <v>18</v>
      </c>
      <c r="G39" s="4" t="s">
        <v>152</v>
      </c>
      <c r="H39" s="4" t="s">
        <v>37</v>
      </c>
      <c r="I39" s="4">
        <v>4054</v>
      </c>
      <c r="J39" s="4" t="s">
        <v>21</v>
      </c>
      <c r="K39" s="4" t="s">
        <v>22</v>
      </c>
      <c r="L39" s="6">
        <f>VLOOKUP(B39:B1343,[1]Sheet1!$B$3:$F$348,5,0)</f>
        <v>13.5</v>
      </c>
      <c r="M39" s="6">
        <f t="shared" si="2"/>
        <v>0.00162394247787611</v>
      </c>
      <c r="N39" s="6">
        <f t="shared" si="3"/>
        <v>7.43931297</v>
      </c>
      <c r="O39" s="4" t="s">
        <v>23</v>
      </c>
    </row>
    <row r="40" s="1" customFormat="1" ht="24" spans="1:15">
      <c r="A40" s="3" t="s">
        <v>204</v>
      </c>
      <c r="B40" s="4" t="s">
        <v>153</v>
      </c>
      <c r="C40" s="4" t="s">
        <v>16</v>
      </c>
      <c r="D40" s="4" t="s">
        <v>17</v>
      </c>
      <c r="E40" s="4" t="s">
        <v>191</v>
      </c>
      <c r="F40" s="4" t="s">
        <v>18</v>
      </c>
      <c r="G40" s="4" t="s">
        <v>154</v>
      </c>
      <c r="H40" s="4" t="s">
        <v>37</v>
      </c>
      <c r="I40" s="4">
        <v>4054</v>
      </c>
      <c r="J40" s="4" t="s">
        <v>21</v>
      </c>
      <c r="K40" s="4" t="s">
        <v>22</v>
      </c>
      <c r="L40" s="6">
        <f>VLOOKUP(B40:B1344,[1]Sheet1!$B$3:$F$348,5,0)</f>
        <v>19</v>
      </c>
      <c r="M40" s="6">
        <f t="shared" si="2"/>
        <v>0.00228554867256637</v>
      </c>
      <c r="N40" s="6">
        <f t="shared" si="3"/>
        <v>10.47014418</v>
      </c>
      <c r="O40" s="4" t="s">
        <v>23</v>
      </c>
    </row>
    <row r="41" s="1" customFormat="1" ht="24" spans="1:15">
      <c r="A41" s="3" t="s">
        <v>204</v>
      </c>
      <c r="B41" s="4" t="s">
        <v>155</v>
      </c>
      <c r="C41" s="4" t="s">
        <v>16</v>
      </c>
      <c r="D41" s="4" t="s">
        <v>17</v>
      </c>
      <c r="E41" s="4" t="s">
        <v>191</v>
      </c>
      <c r="F41" s="4" t="s">
        <v>18</v>
      </c>
      <c r="G41" s="4" t="s">
        <v>156</v>
      </c>
      <c r="H41" s="4" t="s">
        <v>20</v>
      </c>
      <c r="I41" s="4">
        <v>4054</v>
      </c>
      <c r="J41" s="4" t="s">
        <v>21</v>
      </c>
      <c r="K41" s="4" t="s">
        <v>22</v>
      </c>
      <c r="L41" s="6">
        <f>VLOOKUP(B41:B1345,[1]Sheet1!$B$3:$F$348,5,0)</f>
        <v>4.4</v>
      </c>
      <c r="M41" s="6">
        <f t="shared" si="2"/>
        <v>0.000529284955752212</v>
      </c>
      <c r="N41" s="6">
        <f t="shared" si="3"/>
        <v>2.424664968</v>
      </c>
      <c r="O41" s="4" t="s">
        <v>23</v>
      </c>
    </row>
    <row r="42" s="1" customFormat="1" ht="24" spans="1:15">
      <c r="A42" s="3" t="s">
        <v>204</v>
      </c>
      <c r="B42" s="4" t="s">
        <v>157</v>
      </c>
      <c r="C42" s="4" t="s">
        <v>16</v>
      </c>
      <c r="D42" s="4" t="s">
        <v>17</v>
      </c>
      <c r="E42" s="4" t="s">
        <v>191</v>
      </c>
      <c r="F42" s="4" t="s">
        <v>18</v>
      </c>
      <c r="G42" s="4" t="s">
        <v>158</v>
      </c>
      <c r="H42" s="4" t="s">
        <v>37</v>
      </c>
      <c r="I42" s="4">
        <v>4054</v>
      </c>
      <c r="J42" s="4" t="s">
        <v>21</v>
      </c>
      <c r="K42" s="4" t="s">
        <v>22</v>
      </c>
      <c r="L42" s="6">
        <f>VLOOKUP(B42:B1346,[1]Sheet1!$B$3:$F$348,5,0)</f>
        <v>32</v>
      </c>
      <c r="M42" s="6">
        <f t="shared" si="2"/>
        <v>0.00384934513274336</v>
      </c>
      <c r="N42" s="6">
        <f t="shared" si="3"/>
        <v>17.63392704</v>
      </c>
      <c r="O42" s="4" t="s">
        <v>23</v>
      </c>
    </row>
    <row r="43" s="1" customFormat="1" ht="24" spans="1:15">
      <c r="A43" s="3" t="s">
        <v>204</v>
      </c>
      <c r="B43" s="4" t="s">
        <v>159</v>
      </c>
      <c r="C43" s="4" t="s">
        <v>16</v>
      </c>
      <c r="D43" s="4" t="s">
        <v>17</v>
      </c>
      <c r="E43" s="4" t="s">
        <v>191</v>
      </c>
      <c r="F43" s="4" t="s">
        <v>18</v>
      </c>
      <c r="G43" s="4" t="s">
        <v>160</v>
      </c>
      <c r="H43" s="4" t="s">
        <v>20</v>
      </c>
      <c r="I43" s="4">
        <v>4054</v>
      </c>
      <c r="J43" s="4" t="s">
        <v>21</v>
      </c>
      <c r="K43" s="4" t="s">
        <v>22</v>
      </c>
      <c r="L43" s="6">
        <f>VLOOKUP(B43:B1347,[1]Sheet1!$B$3:$F$348,5,0)</f>
        <v>1.8</v>
      </c>
      <c r="M43" s="6">
        <f t="shared" si="2"/>
        <v>0.000216525663716814</v>
      </c>
      <c r="N43" s="6">
        <f t="shared" si="3"/>
        <v>0.991908396</v>
      </c>
      <c r="O43" s="4" t="s">
        <v>23</v>
      </c>
    </row>
    <row r="44" s="1" customFormat="1" ht="24" spans="1:15">
      <c r="A44" s="3" t="s">
        <v>204</v>
      </c>
      <c r="B44" s="4" t="s">
        <v>161</v>
      </c>
      <c r="C44" s="4" t="s">
        <v>16</v>
      </c>
      <c r="D44" s="4" t="s">
        <v>17</v>
      </c>
      <c r="E44" s="4" t="s">
        <v>191</v>
      </c>
      <c r="F44" s="4" t="s">
        <v>18</v>
      </c>
      <c r="G44" s="4" t="s">
        <v>162</v>
      </c>
      <c r="H44" s="4" t="s">
        <v>20</v>
      </c>
      <c r="I44" s="4">
        <v>4054</v>
      </c>
      <c r="J44" s="4" t="s">
        <v>21</v>
      </c>
      <c r="K44" s="4" t="s">
        <v>22</v>
      </c>
      <c r="L44" s="6">
        <f>VLOOKUP(B44:B1348,[1]Sheet1!$B$3:$F$348,5,0)</f>
        <v>2.8</v>
      </c>
      <c r="M44" s="6">
        <f t="shared" si="2"/>
        <v>0.000336817699115044</v>
      </c>
      <c r="N44" s="6">
        <f t="shared" si="3"/>
        <v>1.542968616</v>
      </c>
      <c r="O44" s="4" t="s">
        <v>23</v>
      </c>
    </row>
    <row r="45" s="1" customFormat="1" ht="24" spans="1:15">
      <c r="A45" s="3" t="s">
        <v>204</v>
      </c>
      <c r="B45" s="4" t="s">
        <v>163</v>
      </c>
      <c r="C45" s="4" t="s">
        <v>16</v>
      </c>
      <c r="D45" s="4" t="s">
        <v>17</v>
      </c>
      <c r="E45" s="4" t="s">
        <v>191</v>
      </c>
      <c r="F45" s="4" t="s">
        <v>18</v>
      </c>
      <c r="G45" s="4" t="s">
        <v>164</v>
      </c>
      <c r="H45" s="4" t="s">
        <v>37</v>
      </c>
      <c r="I45" s="4">
        <v>4054</v>
      </c>
      <c r="J45" s="4" t="s">
        <v>21</v>
      </c>
      <c r="K45" s="4" t="s">
        <v>22</v>
      </c>
      <c r="L45" s="6">
        <f>VLOOKUP(B45:B1349,[1]Sheet1!$B$3:$F$348,5,0)</f>
        <v>22</v>
      </c>
      <c r="M45" s="6">
        <f t="shared" si="2"/>
        <v>0.00264642477876106</v>
      </c>
      <c r="N45" s="6">
        <f t="shared" si="3"/>
        <v>12.12332484</v>
      </c>
      <c r="O45" s="4" t="s">
        <v>23</v>
      </c>
    </row>
    <row r="46" s="1" customFormat="1" ht="24" spans="1:15">
      <c r="A46" s="3" t="s">
        <v>204</v>
      </c>
      <c r="B46" s="4" t="s">
        <v>165</v>
      </c>
      <c r="C46" s="4" t="s">
        <v>16</v>
      </c>
      <c r="D46" s="4" t="s">
        <v>17</v>
      </c>
      <c r="E46" s="4" t="s">
        <v>191</v>
      </c>
      <c r="F46" s="4" t="s">
        <v>18</v>
      </c>
      <c r="G46" s="4" t="s">
        <v>166</v>
      </c>
      <c r="H46" s="4" t="s">
        <v>37</v>
      </c>
      <c r="I46" s="4">
        <v>4054</v>
      </c>
      <c r="J46" s="4" t="s">
        <v>21</v>
      </c>
      <c r="K46" s="4" t="s">
        <v>22</v>
      </c>
      <c r="L46" s="6">
        <f>VLOOKUP(B46:B1350,[1]Sheet1!$B$3:$F$348,5,0)</f>
        <v>20</v>
      </c>
      <c r="M46" s="6">
        <f t="shared" si="2"/>
        <v>0.0024058407079646</v>
      </c>
      <c r="N46" s="6">
        <f t="shared" si="3"/>
        <v>11.0212044</v>
      </c>
      <c r="O46" s="4" t="s">
        <v>23</v>
      </c>
    </row>
    <row r="47" s="1" customFormat="1" ht="24" spans="1:15">
      <c r="A47" s="3" t="s">
        <v>204</v>
      </c>
      <c r="B47" s="4" t="s">
        <v>167</v>
      </c>
      <c r="C47" s="4" t="s">
        <v>16</v>
      </c>
      <c r="D47" s="4" t="s">
        <v>17</v>
      </c>
      <c r="E47" s="4" t="s">
        <v>191</v>
      </c>
      <c r="F47" s="4" t="s">
        <v>18</v>
      </c>
      <c r="G47" s="4" t="s">
        <v>168</v>
      </c>
      <c r="H47" s="4" t="s">
        <v>37</v>
      </c>
      <c r="I47" s="4">
        <v>4054</v>
      </c>
      <c r="J47" s="4" t="s">
        <v>21</v>
      </c>
      <c r="K47" s="4" t="s">
        <v>22</v>
      </c>
      <c r="L47" s="6">
        <f>VLOOKUP(B47:B1351,[1]Sheet1!$B$3:$F$348,5,0)</f>
        <v>23</v>
      </c>
      <c r="M47" s="6">
        <f t="shared" si="2"/>
        <v>0.00276671681415929</v>
      </c>
      <c r="N47" s="6">
        <f t="shared" si="3"/>
        <v>12.67438506</v>
      </c>
      <c r="O47" s="4" t="s">
        <v>23</v>
      </c>
    </row>
    <row r="48" s="1" customFormat="1" ht="24" spans="1:15">
      <c r="A48" s="3" t="s">
        <v>204</v>
      </c>
      <c r="B48" s="4" t="s">
        <v>169</v>
      </c>
      <c r="C48" s="4" t="s">
        <v>16</v>
      </c>
      <c r="D48" s="4" t="s">
        <v>17</v>
      </c>
      <c r="E48" s="4" t="s">
        <v>191</v>
      </c>
      <c r="F48" s="4" t="s">
        <v>18</v>
      </c>
      <c r="G48" s="4" t="s">
        <v>170</v>
      </c>
      <c r="H48" s="4" t="s">
        <v>37</v>
      </c>
      <c r="I48" s="4">
        <v>4054</v>
      </c>
      <c r="J48" s="4" t="s">
        <v>21</v>
      </c>
      <c r="K48" s="4" t="s">
        <v>22</v>
      </c>
      <c r="L48" s="6">
        <f>VLOOKUP(B48:B1352,[1]Sheet1!$B$3:$F$348,5,0)</f>
        <v>20</v>
      </c>
      <c r="M48" s="6">
        <f t="shared" si="2"/>
        <v>0.0024058407079646</v>
      </c>
      <c r="N48" s="6">
        <f t="shared" si="3"/>
        <v>11.0212044</v>
      </c>
      <c r="O48" s="4" t="s">
        <v>23</v>
      </c>
    </row>
    <row r="49" s="1" customFormat="1" ht="24" spans="1:15">
      <c r="A49" s="3" t="s">
        <v>204</v>
      </c>
      <c r="B49" s="4" t="s">
        <v>171</v>
      </c>
      <c r="C49" s="4" t="s">
        <v>16</v>
      </c>
      <c r="D49" s="4" t="s">
        <v>17</v>
      </c>
      <c r="E49" s="4" t="s">
        <v>191</v>
      </c>
      <c r="F49" s="4" t="s">
        <v>18</v>
      </c>
      <c r="G49" s="4" t="s">
        <v>172</v>
      </c>
      <c r="H49" s="4" t="s">
        <v>37</v>
      </c>
      <c r="I49" s="4">
        <v>4054</v>
      </c>
      <c r="J49" s="4" t="s">
        <v>21</v>
      </c>
      <c r="K49" s="4" t="s">
        <v>22</v>
      </c>
      <c r="L49" s="6">
        <f>VLOOKUP(B49:B1353,[1]Sheet1!$B$3:$F$348,5,0)</f>
        <v>23</v>
      </c>
      <c r="M49" s="6">
        <f t="shared" si="2"/>
        <v>0.00276671681415929</v>
      </c>
      <c r="N49" s="6">
        <f t="shared" si="3"/>
        <v>12.67438506</v>
      </c>
      <c r="O49" s="4" t="s">
        <v>23</v>
      </c>
    </row>
    <row r="50" s="1" customFormat="1" ht="24" spans="1:15">
      <c r="A50" s="3" t="s">
        <v>204</v>
      </c>
      <c r="B50" s="4" t="s">
        <v>173</v>
      </c>
      <c r="C50" s="4" t="s">
        <v>16</v>
      </c>
      <c r="D50" s="4" t="s">
        <v>17</v>
      </c>
      <c r="E50" s="4" t="s">
        <v>191</v>
      </c>
      <c r="F50" s="4" t="s">
        <v>18</v>
      </c>
      <c r="G50" s="4" t="s">
        <v>174</v>
      </c>
      <c r="H50" s="4" t="s">
        <v>37</v>
      </c>
      <c r="I50" s="4">
        <v>4054</v>
      </c>
      <c r="J50" s="4" t="s">
        <v>21</v>
      </c>
      <c r="K50" s="4" t="s">
        <v>22</v>
      </c>
      <c r="L50" s="6">
        <f>VLOOKUP(B50:B1354,[1]Sheet1!$B$3:$F$348,5,0)</f>
        <v>31</v>
      </c>
      <c r="M50" s="6">
        <f t="shared" si="2"/>
        <v>0.00372905309734513</v>
      </c>
      <c r="N50" s="6">
        <f t="shared" si="3"/>
        <v>17.08286682</v>
      </c>
      <c r="O50" s="4" t="s">
        <v>23</v>
      </c>
    </row>
    <row r="51" s="1" customFormat="1" ht="24" spans="1:15">
      <c r="A51" s="3" t="s">
        <v>204</v>
      </c>
      <c r="B51" s="4" t="s">
        <v>175</v>
      </c>
      <c r="C51" s="4" t="s">
        <v>16</v>
      </c>
      <c r="D51" s="4" t="s">
        <v>17</v>
      </c>
      <c r="E51" s="4" t="s">
        <v>191</v>
      </c>
      <c r="F51" s="4" t="s">
        <v>18</v>
      </c>
      <c r="G51" s="4" t="s">
        <v>176</v>
      </c>
      <c r="H51" s="4" t="s">
        <v>37</v>
      </c>
      <c r="I51" s="4">
        <v>4054</v>
      </c>
      <c r="J51" s="4" t="s">
        <v>21</v>
      </c>
      <c r="K51" s="4" t="s">
        <v>22</v>
      </c>
      <c r="L51" s="6">
        <f>VLOOKUP(B51:B1355,[1]Sheet1!$B$3:$F$348,5,0)</f>
        <v>20</v>
      </c>
      <c r="M51" s="6">
        <f t="shared" si="2"/>
        <v>0.0024058407079646</v>
      </c>
      <c r="N51" s="6">
        <f t="shared" si="3"/>
        <v>11.0212044</v>
      </c>
      <c r="O51" s="4" t="s">
        <v>23</v>
      </c>
    </row>
    <row r="52" s="1" customFormat="1" ht="24" spans="1:15">
      <c r="A52" s="3" t="s">
        <v>204</v>
      </c>
      <c r="B52" s="4" t="s">
        <v>177</v>
      </c>
      <c r="C52" s="4" t="s">
        <v>16</v>
      </c>
      <c r="D52" s="4" t="s">
        <v>17</v>
      </c>
      <c r="E52" s="4" t="s">
        <v>191</v>
      </c>
      <c r="F52" s="4" t="s">
        <v>18</v>
      </c>
      <c r="G52" s="4" t="s">
        <v>178</v>
      </c>
      <c r="H52" s="4" t="s">
        <v>20</v>
      </c>
      <c r="I52" s="4">
        <v>4054</v>
      </c>
      <c r="J52" s="4" t="s">
        <v>21</v>
      </c>
      <c r="K52" s="4" t="s">
        <v>22</v>
      </c>
      <c r="L52" s="6">
        <f>VLOOKUP(B52:B1356,[1]Sheet1!$B$3:$F$348,5,0)</f>
        <v>12</v>
      </c>
      <c r="M52" s="6">
        <f t="shared" si="2"/>
        <v>0.00144350442477876</v>
      </c>
      <c r="N52" s="6">
        <f t="shared" si="3"/>
        <v>6.61272264</v>
      </c>
      <c r="O52" s="4" t="s">
        <v>23</v>
      </c>
    </row>
    <row r="53" s="1" customFormat="1" ht="24" spans="1:15">
      <c r="A53" s="3" t="s">
        <v>204</v>
      </c>
      <c r="B53" s="4" t="s">
        <v>179</v>
      </c>
      <c r="C53" s="4" t="s">
        <v>16</v>
      </c>
      <c r="D53" s="4" t="s">
        <v>17</v>
      </c>
      <c r="E53" s="4" t="s">
        <v>191</v>
      </c>
      <c r="F53" s="4" t="s">
        <v>18</v>
      </c>
      <c r="G53" s="4" t="s">
        <v>180</v>
      </c>
      <c r="H53" s="4" t="s">
        <v>20</v>
      </c>
      <c r="I53" s="4">
        <v>4054</v>
      </c>
      <c r="J53" s="4" t="s">
        <v>21</v>
      </c>
      <c r="K53" s="4" t="s">
        <v>22</v>
      </c>
      <c r="L53" s="6">
        <f>VLOOKUP(B53:B1357,[1]Sheet1!$B$3:$F$348,5,0)</f>
        <v>8.6</v>
      </c>
      <c r="M53" s="6">
        <f t="shared" si="2"/>
        <v>0.00103451150442478</v>
      </c>
      <c r="N53" s="6">
        <f t="shared" si="3"/>
        <v>4.739117892</v>
      </c>
      <c r="O53" s="4" t="s">
        <v>23</v>
      </c>
    </row>
    <row r="54" s="1" customFormat="1" ht="24" spans="1:15">
      <c r="A54" s="3" t="s">
        <v>204</v>
      </c>
      <c r="B54" s="4" t="s">
        <v>181</v>
      </c>
      <c r="C54" s="4" t="s">
        <v>16</v>
      </c>
      <c r="D54" s="4" t="s">
        <v>17</v>
      </c>
      <c r="E54" s="4" t="s">
        <v>191</v>
      </c>
      <c r="F54" s="4" t="s">
        <v>18</v>
      </c>
      <c r="G54" s="4" t="s">
        <v>182</v>
      </c>
      <c r="H54" s="4" t="s">
        <v>20</v>
      </c>
      <c r="I54" s="4">
        <v>4054</v>
      </c>
      <c r="J54" s="4" t="s">
        <v>21</v>
      </c>
      <c r="K54" s="4" t="s">
        <v>22</v>
      </c>
      <c r="L54" s="6">
        <f>VLOOKUP(B54:B1358,[1]Sheet1!$B$3:$F$348,5,0)</f>
        <v>3.1</v>
      </c>
      <c r="M54" s="6">
        <f t="shared" si="2"/>
        <v>0.000372905309734513</v>
      </c>
      <c r="N54" s="6">
        <f t="shared" si="3"/>
        <v>1.708286682</v>
      </c>
      <c r="O54" s="4" t="s">
        <v>23</v>
      </c>
    </row>
    <row r="55" s="1" customFormat="1" ht="24" spans="1:15">
      <c r="A55" s="3" t="s">
        <v>204</v>
      </c>
      <c r="B55" s="4" t="s">
        <v>183</v>
      </c>
      <c r="C55" s="4" t="s">
        <v>16</v>
      </c>
      <c r="D55" s="4" t="s">
        <v>17</v>
      </c>
      <c r="E55" s="4" t="s">
        <v>191</v>
      </c>
      <c r="F55" s="4" t="s">
        <v>18</v>
      </c>
      <c r="G55" s="4" t="s">
        <v>184</v>
      </c>
      <c r="H55" s="4" t="s">
        <v>20</v>
      </c>
      <c r="I55" s="4">
        <v>4054</v>
      </c>
      <c r="J55" s="4" t="s">
        <v>21</v>
      </c>
      <c r="K55" s="4" t="s">
        <v>22</v>
      </c>
      <c r="L55" s="6">
        <f>VLOOKUP(B55:B1359,[1]Sheet1!$B$3:$F$348,5,0)</f>
        <v>9.5</v>
      </c>
      <c r="M55" s="6">
        <f t="shared" si="2"/>
        <v>0.00114277433628319</v>
      </c>
      <c r="N55" s="6">
        <f t="shared" si="3"/>
        <v>5.23507209</v>
      </c>
      <c r="O55" s="4" t="s">
        <v>23</v>
      </c>
    </row>
    <row r="56" s="1" customFormat="1" ht="24" spans="1:15">
      <c r="A56" s="3" t="s">
        <v>204</v>
      </c>
      <c r="B56" s="4" t="s">
        <v>185</v>
      </c>
      <c r="C56" s="4" t="s">
        <v>16</v>
      </c>
      <c r="D56" s="4" t="s">
        <v>17</v>
      </c>
      <c r="E56" s="4" t="s">
        <v>191</v>
      </c>
      <c r="F56" s="4" t="s">
        <v>18</v>
      </c>
      <c r="G56" s="4" t="s">
        <v>186</v>
      </c>
      <c r="H56" s="4" t="s">
        <v>20</v>
      </c>
      <c r="I56" s="4">
        <v>4054</v>
      </c>
      <c r="J56" s="4" t="s">
        <v>21</v>
      </c>
      <c r="K56" s="4" t="s">
        <v>22</v>
      </c>
      <c r="L56" s="6">
        <f>VLOOKUP(B56:B1360,[1]Sheet1!$B$3:$F$348,5,0)</f>
        <v>5.8</v>
      </c>
      <c r="M56" s="6">
        <f t="shared" si="2"/>
        <v>0.000697693805309734</v>
      </c>
      <c r="N56" s="6">
        <f t="shared" si="3"/>
        <v>3.196149276</v>
      </c>
      <c r="O56" s="4" t="s">
        <v>23</v>
      </c>
    </row>
    <row r="57" s="1" customFormat="1" ht="24" spans="1:15">
      <c r="A57" s="3" t="s">
        <v>204</v>
      </c>
      <c r="B57" s="4" t="s">
        <v>15</v>
      </c>
      <c r="C57" s="4" t="s">
        <v>16</v>
      </c>
      <c r="D57" s="4" t="s">
        <v>17</v>
      </c>
      <c r="E57" s="4" t="s">
        <v>191</v>
      </c>
      <c r="F57" s="4" t="s">
        <v>18</v>
      </c>
      <c r="G57" s="4" t="s">
        <v>19</v>
      </c>
      <c r="H57" s="4" t="s">
        <v>20</v>
      </c>
      <c r="I57" s="4">
        <v>4054</v>
      </c>
      <c r="J57" s="4" t="s">
        <v>21</v>
      </c>
      <c r="K57" s="4" t="s">
        <v>22</v>
      </c>
      <c r="L57" s="6">
        <f>VLOOKUP(B57:B1361,[1]Sheet1!$B$3:$F$348,5,0)</f>
        <v>8.6</v>
      </c>
      <c r="M57" s="6">
        <f t="shared" si="2"/>
        <v>0.00103451150442478</v>
      </c>
      <c r="N57" s="6">
        <f t="shared" si="3"/>
        <v>4.739117892</v>
      </c>
      <c r="O57" s="4" t="s">
        <v>23</v>
      </c>
    </row>
    <row r="58" s="1" customFormat="1" ht="24" spans="1:15">
      <c r="A58" s="3" t="s">
        <v>204</v>
      </c>
      <c r="B58" s="4" t="s">
        <v>24</v>
      </c>
      <c r="C58" s="4" t="s">
        <v>16</v>
      </c>
      <c r="D58" s="4" t="s">
        <v>17</v>
      </c>
      <c r="E58" s="4" t="s">
        <v>191</v>
      </c>
      <c r="F58" s="4" t="s">
        <v>18</v>
      </c>
      <c r="G58" s="4" t="s">
        <v>25</v>
      </c>
      <c r="H58" s="4" t="s">
        <v>20</v>
      </c>
      <c r="I58" s="4">
        <v>4054</v>
      </c>
      <c r="J58" s="4" t="s">
        <v>21</v>
      </c>
      <c r="K58" s="4" t="s">
        <v>22</v>
      </c>
      <c r="L58" s="6">
        <f>VLOOKUP(B58:B1362,[1]Sheet1!$B$3:$F$348,5,0)</f>
        <v>5.8</v>
      </c>
      <c r="M58" s="6">
        <f t="shared" si="2"/>
        <v>0.000697693805309734</v>
      </c>
      <c r="N58" s="6">
        <f t="shared" si="3"/>
        <v>3.196149276</v>
      </c>
      <c r="O58" s="4" t="s">
        <v>23</v>
      </c>
    </row>
    <row r="59" s="1" customFormat="1" ht="24" spans="1:15">
      <c r="A59" s="3" t="s">
        <v>204</v>
      </c>
      <c r="B59" s="4" t="s">
        <v>26</v>
      </c>
      <c r="C59" s="4" t="s">
        <v>16</v>
      </c>
      <c r="D59" s="4" t="s">
        <v>17</v>
      </c>
      <c r="E59" s="4" t="s">
        <v>191</v>
      </c>
      <c r="F59" s="4" t="s">
        <v>18</v>
      </c>
      <c r="G59" s="4" t="s">
        <v>27</v>
      </c>
      <c r="H59" s="4" t="s">
        <v>20</v>
      </c>
      <c r="I59" s="4">
        <v>4054</v>
      </c>
      <c r="J59" s="4" t="s">
        <v>21</v>
      </c>
      <c r="K59" s="4" t="s">
        <v>22</v>
      </c>
      <c r="L59" s="6">
        <f>VLOOKUP(B59:B1363,[1]Sheet1!$B$3:$F$348,5,0)</f>
        <v>4.2</v>
      </c>
      <c r="M59" s="6">
        <f t="shared" si="2"/>
        <v>0.000505226548672566</v>
      </c>
      <c r="N59" s="6">
        <f t="shared" si="3"/>
        <v>2.314452924</v>
      </c>
      <c r="O59" s="4" t="s">
        <v>23</v>
      </c>
    </row>
    <row r="60" s="1" customFormat="1" ht="24" spans="1:15">
      <c r="A60" s="3" t="s">
        <v>204</v>
      </c>
      <c r="B60" s="4" t="s">
        <v>28</v>
      </c>
      <c r="C60" s="4" t="s">
        <v>16</v>
      </c>
      <c r="D60" s="4" t="s">
        <v>17</v>
      </c>
      <c r="E60" s="4" t="s">
        <v>191</v>
      </c>
      <c r="F60" s="4" t="s">
        <v>18</v>
      </c>
      <c r="G60" s="4" t="s">
        <v>29</v>
      </c>
      <c r="H60" s="4" t="s">
        <v>20</v>
      </c>
      <c r="I60" s="4">
        <v>4054</v>
      </c>
      <c r="J60" s="4" t="s">
        <v>21</v>
      </c>
      <c r="K60" s="4" t="s">
        <v>22</v>
      </c>
      <c r="L60" s="6">
        <f>VLOOKUP(B60:B1364,[1]Sheet1!$B$3:$F$348,5,0)</f>
        <v>5.6</v>
      </c>
      <c r="M60" s="6">
        <f t="shared" si="2"/>
        <v>0.000673635398230088</v>
      </c>
      <c r="N60" s="6">
        <f t="shared" si="3"/>
        <v>3.085937232</v>
      </c>
      <c r="O60" s="4" t="s">
        <v>23</v>
      </c>
    </row>
    <row r="61" s="1" customFormat="1" ht="24" spans="1:15">
      <c r="A61" s="3" t="s">
        <v>204</v>
      </c>
      <c r="B61" s="4" t="s">
        <v>30</v>
      </c>
      <c r="C61" s="4" t="s">
        <v>16</v>
      </c>
      <c r="D61" s="4" t="s">
        <v>17</v>
      </c>
      <c r="E61" s="4" t="s">
        <v>191</v>
      </c>
      <c r="F61" s="4" t="s">
        <v>18</v>
      </c>
      <c r="G61" s="4" t="s">
        <v>31</v>
      </c>
      <c r="H61" s="4" t="s">
        <v>20</v>
      </c>
      <c r="I61" s="4">
        <v>4054</v>
      </c>
      <c r="J61" s="4" t="s">
        <v>21</v>
      </c>
      <c r="K61" s="4" t="s">
        <v>22</v>
      </c>
      <c r="L61" s="6">
        <f>VLOOKUP(B61:B1365,[1]Sheet1!$B$3:$F$348,5,0)</f>
        <v>4.6</v>
      </c>
      <c r="M61" s="6">
        <f t="shared" si="2"/>
        <v>0.000553343362831858</v>
      </c>
      <c r="N61" s="6">
        <f t="shared" si="3"/>
        <v>2.534877012</v>
      </c>
      <c r="O61" s="4" t="s">
        <v>23</v>
      </c>
    </row>
    <row r="62" s="1" customFormat="1" ht="24" spans="1:15">
      <c r="A62" s="3" t="s">
        <v>204</v>
      </c>
      <c r="B62" s="4" t="s">
        <v>32</v>
      </c>
      <c r="C62" s="4" t="s">
        <v>16</v>
      </c>
      <c r="D62" s="4" t="s">
        <v>17</v>
      </c>
      <c r="E62" s="4" t="s">
        <v>191</v>
      </c>
      <c r="F62" s="4" t="s">
        <v>18</v>
      </c>
      <c r="G62" s="4" t="s">
        <v>33</v>
      </c>
      <c r="H62" s="4" t="s">
        <v>34</v>
      </c>
      <c r="I62" s="4">
        <v>4054</v>
      </c>
      <c r="J62" s="4" t="s">
        <v>21</v>
      </c>
      <c r="K62" s="4" t="s">
        <v>22</v>
      </c>
      <c r="L62" s="6">
        <f>VLOOKUP(B62:B1366,[1]Sheet1!$B$3:$F$348,5,0)</f>
        <v>25</v>
      </c>
      <c r="M62" s="6">
        <f t="shared" si="2"/>
        <v>0.00300730088495575</v>
      </c>
      <c r="N62" s="6">
        <f t="shared" si="3"/>
        <v>13.7765055</v>
      </c>
      <c r="O62" s="4" t="s">
        <v>23</v>
      </c>
    </row>
    <row r="63" s="1" customFormat="1" ht="24" spans="1:15">
      <c r="A63" s="3" t="s">
        <v>204</v>
      </c>
      <c r="B63" s="4" t="s">
        <v>35</v>
      </c>
      <c r="C63" s="4" t="s">
        <v>16</v>
      </c>
      <c r="D63" s="4" t="s">
        <v>17</v>
      </c>
      <c r="E63" s="4" t="s">
        <v>191</v>
      </c>
      <c r="F63" s="4" t="s">
        <v>18</v>
      </c>
      <c r="G63" s="4" t="s">
        <v>36</v>
      </c>
      <c r="H63" s="4" t="s">
        <v>37</v>
      </c>
      <c r="I63" s="4">
        <v>4054</v>
      </c>
      <c r="J63" s="4" t="s">
        <v>21</v>
      </c>
      <c r="K63" s="4" t="s">
        <v>22</v>
      </c>
      <c r="L63" s="6">
        <f>VLOOKUP(B63:B1367,[1]Sheet1!$B$3:$F$348,5,0)</f>
        <v>19</v>
      </c>
      <c r="M63" s="6">
        <f t="shared" si="2"/>
        <v>0.00228554867256637</v>
      </c>
      <c r="N63" s="6">
        <f t="shared" si="3"/>
        <v>10.47014418</v>
      </c>
      <c r="O63" s="4" t="s">
        <v>23</v>
      </c>
    </row>
    <row r="64" s="1" customFormat="1" ht="24" spans="1:15">
      <c r="A64" s="3" t="s">
        <v>204</v>
      </c>
      <c r="B64" s="4" t="s">
        <v>38</v>
      </c>
      <c r="C64" s="4" t="s">
        <v>16</v>
      </c>
      <c r="D64" s="4" t="s">
        <v>17</v>
      </c>
      <c r="E64" s="4" t="s">
        <v>191</v>
      </c>
      <c r="F64" s="4" t="s">
        <v>18</v>
      </c>
      <c r="G64" s="4" t="s">
        <v>39</v>
      </c>
      <c r="H64" s="4" t="s">
        <v>37</v>
      </c>
      <c r="I64" s="4">
        <v>4054</v>
      </c>
      <c r="J64" s="4" t="s">
        <v>21</v>
      </c>
      <c r="K64" s="4" t="s">
        <v>22</v>
      </c>
      <c r="L64" s="6">
        <f>VLOOKUP(B64:B1368,[1]Sheet1!$B$3:$F$348,5,0)</f>
        <v>7.5</v>
      </c>
      <c r="M64" s="6">
        <f t="shared" si="2"/>
        <v>0.000902190265486726</v>
      </c>
      <c r="N64" s="6">
        <f t="shared" si="3"/>
        <v>4.13295165</v>
      </c>
      <c r="O64" s="4" t="s">
        <v>23</v>
      </c>
    </row>
    <row r="65" s="1" customFormat="1" ht="24" spans="1:15">
      <c r="A65" s="3" t="s">
        <v>204</v>
      </c>
      <c r="B65" s="4" t="s">
        <v>40</v>
      </c>
      <c r="C65" s="4" t="s">
        <v>16</v>
      </c>
      <c r="D65" s="4" t="s">
        <v>17</v>
      </c>
      <c r="E65" s="4" t="s">
        <v>191</v>
      </c>
      <c r="F65" s="4" t="s">
        <v>18</v>
      </c>
      <c r="G65" s="4" t="s">
        <v>41</v>
      </c>
      <c r="H65" s="4" t="s">
        <v>37</v>
      </c>
      <c r="I65" s="4">
        <v>4054</v>
      </c>
      <c r="J65" s="4" t="s">
        <v>21</v>
      </c>
      <c r="K65" s="4" t="s">
        <v>22</v>
      </c>
      <c r="L65" s="6">
        <f>VLOOKUP(B65:B1369,[1]Sheet1!$B$3:$F$348,5,0)</f>
        <v>8.5</v>
      </c>
      <c r="M65" s="6">
        <f t="shared" si="2"/>
        <v>0.00102248230088496</v>
      </c>
      <c r="N65" s="6">
        <f t="shared" si="3"/>
        <v>4.68401187</v>
      </c>
      <c r="O65" s="4" t="s">
        <v>23</v>
      </c>
    </row>
    <row r="66" s="1" customFormat="1" ht="24" spans="1:15">
      <c r="A66" s="3" t="s">
        <v>204</v>
      </c>
      <c r="B66" s="4" t="s">
        <v>42</v>
      </c>
      <c r="C66" s="4" t="s">
        <v>16</v>
      </c>
      <c r="D66" s="4" t="s">
        <v>17</v>
      </c>
      <c r="E66" s="4" t="s">
        <v>191</v>
      </c>
      <c r="F66" s="4" t="s">
        <v>18</v>
      </c>
      <c r="G66" s="4" t="s">
        <v>43</v>
      </c>
      <c r="H66" s="4" t="s">
        <v>37</v>
      </c>
      <c r="I66" s="4">
        <v>4054</v>
      </c>
      <c r="J66" s="4" t="s">
        <v>21</v>
      </c>
      <c r="K66" s="4" t="s">
        <v>22</v>
      </c>
      <c r="L66" s="6">
        <f>VLOOKUP(B66:B1370,[1]Sheet1!$B$3:$F$348,5,0)</f>
        <v>16</v>
      </c>
      <c r="M66" s="6">
        <f t="shared" si="2"/>
        <v>0.00192467256637168</v>
      </c>
      <c r="N66" s="6">
        <f t="shared" si="3"/>
        <v>8.81696352</v>
      </c>
      <c r="O66" s="4" t="s">
        <v>23</v>
      </c>
    </row>
    <row r="67" s="1" customFormat="1" ht="24" spans="1:15">
      <c r="A67" s="3" t="s">
        <v>204</v>
      </c>
      <c r="B67" s="4" t="s">
        <v>42</v>
      </c>
      <c r="C67" s="4" t="s">
        <v>16</v>
      </c>
      <c r="D67" s="4" t="s">
        <v>17</v>
      </c>
      <c r="E67" s="4" t="s">
        <v>191</v>
      </c>
      <c r="F67" s="4" t="s">
        <v>18</v>
      </c>
      <c r="G67" s="4" t="s">
        <v>43</v>
      </c>
      <c r="H67" s="4" t="s">
        <v>37</v>
      </c>
      <c r="I67" s="4">
        <v>4054</v>
      </c>
      <c r="J67" s="4" t="s">
        <v>21</v>
      </c>
      <c r="K67" s="4" t="s">
        <v>22</v>
      </c>
      <c r="L67" s="6">
        <f>VLOOKUP(B67:B1371,[1]Sheet1!$B$3:$F$348,5,0)</f>
        <v>16</v>
      </c>
      <c r="M67" s="6">
        <f t="shared" ref="M67:M89" si="4">L67*1.3593/1.13/10000</f>
        <v>0.00192467256637168</v>
      </c>
      <c r="N67" s="6">
        <f t="shared" ref="N67:N88" si="5">M67*I67*1.13</f>
        <v>8.81696352</v>
      </c>
      <c r="O67" s="4" t="s">
        <v>23</v>
      </c>
    </row>
    <row r="68" s="1" customFormat="1" ht="24" spans="1:15">
      <c r="A68" s="3" t="s">
        <v>204</v>
      </c>
      <c r="B68" s="4" t="s">
        <v>42</v>
      </c>
      <c r="C68" s="4" t="s">
        <v>16</v>
      </c>
      <c r="D68" s="4" t="s">
        <v>17</v>
      </c>
      <c r="E68" s="4" t="s">
        <v>191</v>
      </c>
      <c r="F68" s="4" t="s">
        <v>18</v>
      </c>
      <c r="G68" s="4" t="s">
        <v>43</v>
      </c>
      <c r="H68" s="4" t="s">
        <v>37</v>
      </c>
      <c r="I68" s="4">
        <v>4054</v>
      </c>
      <c r="J68" s="4" t="s">
        <v>21</v>
      </c>
      <c r="K68" s="4" t="s">
        <v>22</v>
      </c>
      <c r="L68" s="6">
        <f>VLOOKUP(B68:B1372,[1]Sheet1!$B$3:$F$348,5,0)</f>
        <v>16</v>
      </c>
      <c r="M68" s="6">
        <f t="shared" si="4"/>
        <v>0.00192467256637168</v>
      </c>
      <c r="N68" s="6">
        <f t="shared" si="5"/>
        <v>8.81696352</v>
      </c>
      <c r="O68" s="4" t="s">
        <v>23</v>
      </c>
    </row>
    <row r="69" s="1" customFormat="1" ht="24" spans="1:15">
      <c r="A69" s="3" t="s">
        <v>204</v>
      </c>
      <c r="B69" s="4" t="s">
        <v>44</v>
      </c>
      <c r="C69" s="4" t="s">
        <v>16</v>
      </c>
      <c r="D69" s="4" t="s">
        <v>17</v>
      </c>
      <c r="E69" s="4" t="s">
        <v>191</v>
      </c>
      <c r="F69" s="4" t="s">
        <v>18</v>
      </c>
      <c r="G69" s="4" t="s">
        <v>45</v>
      </c>
      <c r="H69" s="4" t="s">
        <v>37</v>
      </c>
      <c r="I69" s="4">
        <v>4054</v>
      </c>
      <c r="J69" s="4" t="s">
        <v>21</v>
      </c>
      <c r="K69" s="4" t="s">
        <v>22</v>
      </c>
      <c r="L69" s="6">
        <f>VLOOKUP(B69:B1373,[1]Sheet1!$B$3:$F$348,5,0)</f>
        <v>27</v>
      </c>
      <c r="M69" s="6">
        <f t="shared" si="4"/>
        <v>0.00324788495575221</v>
      </c>
      <c r="N69" s="6">
        <f t="shared" si="5"/>
        <v>14.87862594</v>
      </c>
      <c r="O69" s="4" t="s">
        <v>23</v>
      </c>
    </row>
    <row r="70" s="1" customFormat="1" ht="24" spans="1:15">
      <c r="A70" s="3" t="s">
        <v>204</v>
      </c>
      <c r="B70" s="4" t="s">
        <v>46</v>
      </c>
      <c r="C70" s="4" t="s">
        <v>16</v>
      </c>
      <c r="D70" s="4" t="s">
        <v>17</v>
      </c>
      <c r="E70" s="4" t="s">
        <v>191</v>
      </c>
      <c r="F70" s="4" t="s">
        <v>18</v>
      </c>
      <c r="G70" s="4" t="s">
        <v>47</v>
      </c>
      <c r="H70" s="4" t="s">
        <v>37</v>
      </c>
      <c r="I70" s="4">
        <v>4054</v>
      </c>
      <c r="J70" s="4" t="s">
        <v>21</v>
      </c>
      <c r="K70" s="4" t="s">
        <v>22</v>
      </c>
      <c r="L70" s="6">
        <f>VLOOKUP(B70:B1374,[1]Sheet1!$B$3:$F$348,5,0)</f>
        <v>28</v>
      </c>
      <c r="M70" s="6">
        <f t="shared" si="4"/>
        <v>0.00336817699115044</v>
      </c>
      <c r="N70" s="6">
        <f t="shared" si="5"/>
        <v>15.42968616</v>
      </c>
      <c r="O70" s="4" t="s">
        <v>23</v>
      </c>
    </row>
    <row r="71" s="1" customFormat="1" ht="24" spans="1:15">
      <c r="A71" s="3" t="s">
        <v>204</v>
      </c>
      <c r="B71" s="4" t="s">
        <v>48</v>
      </c>
      <c r="C71" s="4" t="s">
        <v>16</v>
      </c>
      <c r="D71" s="4" t="s">
        <v>17</v>
      </c>
      <c r="E71" s="4" t="s">
        <v>191</v>
      </c>
      <c r="F71" s="4" t="s">
        <v>18</v>
      </c>
      <c r="G71" s="4" t="s">
        <v>49</v>
      </c>
      <c r="H71" s="4" t="s">
        <v>37</v>
      </c>
      <c r="I71" s="4">
        <v>4054</v>
      </c>
      <c r="J71" s="4" t="s">
        <v>21</v>
      </c>
      <c r="K71" s="4" t="s">
        <v>22</v>
      </c>
      <c r="L71" s="6">
        <f>VLOOKUP(B71:B1375,[1]Sheet1!$B$3:$F$348,5,0)</f>
        <v>46</v>
      </c>
      <c r="M71" s="6">
        <f t="shared" si="4"/>
        <v>0.00553343362831858</v>
      </c>
      <c r="N71" s="6">
        <f t="shared" si="5"/>
        <v>25.34877012</v>
      </c>
      <c r="O71" s="4" t="s">
        <v>23</v>
      </c>
    </row>
    <row r="72" s="1" customFormat="1" ht="24" spans="1:15">
      <c r="A72" s="3" t="s">
        <v>204</v>
      </c>
      <c r="B72" s="4" t="s">
        <v>50</v>
      </c>
      <c r="C72" s="4" t="s">
        <v>16</v>
      </c>
      <c r="D72" s="4" t="s">
        <v>17</v>
      </c>
      <c r="E72" s="4" t="s">
        <v>191</v>
      </c>
      <c r="F72" s="4" t="s">
        <v>18</v>
      </c>
      <c r="G72" s="4" t="s">
        <v>51</v>
      </c>
      <c r="H72" s="4" t="s">
        <v>37</v>
      </c>
      <c r="I72" s="4">
        <v>4054</v>
      </c>
      <c r="J72" s="4" t="s">
        <v>21</v>
      </c>
      <c r="K72" s="4" t="s">
        <v>22</v>
      </c>
      <c r="L72" s="6">
        <f>VLOOKUP(B72:B1376,[1]Sheet1!$B$3:$F$348,5,0)</f>
        <v>14</v>
      </c>
      <c r="M72" s="6">
        <f t="shared" si="4"/>
        <v>0.00168408849557522</v>
      </c>
      <c r="N72" s="6">
        <f t="shared" si="5"/>
        <v>7.71484308</v>
      </c>
      <c r="O72" s="4" t="s">
        <v>23</v>
      </c>
    </row>
    <row r="73" s="1" customFormat="1" ht="24" spans="1:15">
      <c r="A73" s="3" t="s">
        <v>204</v>
      </c>
      <c r="B73" s="4" t="s">
        <v>40</v>
      </c>
      <c r="C73" s="4" t="s">
        <v>16</v>
      </c>
      <c r="D73" s="4" t="s">
        <v>17</v>
      </c>
      <c r="E73" s="4" t="s">
        <v>191</v>
      </c>
      <c r="F73" s="4" t="s">
        <v>18</v>
      </c>
      <c r="G73" s="4" t="s">
        <v>41</v>
      </c>
      <c r="H73" s="4" t="s">
        <v>37</v>
      </c>
      <c r="I73" s="4">
        <v>4054</v>
      </c>
      <c r="J73" s="4" t="s">
        <v>21</v>
      </c>
      <c r="K73" s="4" t="s">
        <v>22</v>
      </c>
      <c r="L73" s="6">
        <f>VLOOKUP(B73:B1377,[1]Sheet1!$B$3:$F$348,5,0)</f>
        <v>8.5</v>
      </c>
      <c r="M73" s="6">
        <f t="shared" si="4"/>
        <v>0.00102248230088496</v>
      </c>
      <c r="N73" s="6">
        <f t="shared" si="5"/>
        <v>4.68401187</v>
      </c>
      <c r="O73" s="4" t="s">
        <v>23</v>
      </c>
    </row>
    <row r="74" s="1" customFormat="1" ht="24" spans="1:15">
      <c r="A74" s="3" t="s">
        <v>204</v>
      </c>
      <c r="B74" s="4" t="s">
        <v>40</v>
      </c>
      <c r="C74" s="4" t="s">
        <v>16</v>
      </c>
      <c r="D74" s="4" t="s">
        <v>17</v>
      </c>
      <c r="E74" s="4" t="s">
        <v>191</v>
      </c>
      <c r="F74" s="4" t="s">
        <v>18</v>
      </c>
      <c r="G74" s="4" t="s">
        <v>41</v>
      </c>
      <c r="H74" s="4" t="s">
        <v>37</v>
      </c>
      <c r="I74" s="4">
        <v>4054</v>
      </c>
      <c r="J74" s="4" t="s">
        <v>21</v>
      </c>
      <c r="K74" s="4" t="s">
        <v>22</v>
      </c>
      <c r="L74" s="6">
        <f>VLOOKUP(B74:B1378,[1]Sheet1!$B$3:$F$348,5,0)</f>
        <v>8.5</v>
      </c>
      <c r="M74" s="6">
        <f t="shared" si="4"/>
        <v>0.00102248230088496</v>
      </c>
      <c r="N74" s="6">
        <f t="shared" si="5"/>
        <v>4.68401187</v>
      </c>
      <c r="O74" s="4" t="s">
        <v>23</v>
      </c>
    </row>
    <row r="75" s="1" customFormat="1" ht="24" spans="1:15">
      <c r="A75" s="3" t="s">
        <v>204</v>
      </c>
      <c r="B75" s="4" t="s">
        <v>52</v>
      </c>
      <c r="C75" s="4" t="s">
        <v>16</v>
      </c>
      <c r="D75" s="4" t="s">
        <v>17</v>
      </c>
      <c r="E75" s="4" t="s">
        <v>191</v>
      </c>
      <c r="F75" s="4" t="s">
        <v>18</v>
      </c>
      <c r="G75" s="4" t="s">
        <v>53</v>
      </c>
      <c r="H75" s="4" t="s">
        <v>37</v>
      </c>
      <c r="I75" s="4">
        <v>4054</v>
      </c>
      <c r="J75" s="4" t="s">
        <v>21</v>
      </c>
      <c r="K75" s="4" t="s">
        <v>22</v>
      </c>
      <c r="L75" s="6">
        <f>VLOOKUP(B75:B1379,[1]Sheet1!$B$3:$F$348,5,0)</f>
        <v>12</v>
      </c>
      <c r="M75" s="6">
        <f t="shared" si="4"/>
        <v>0.00144350442477876</v>
      </c>
      <c r="N75" s="6">
        <f t="shared" si="5"/>
        <v>6.61272264</v>
      </c>
      <c r="O75" s="4" t="s">
        <v>23</v>
      </c>
    </row>
    <row r="76" s="1" customFormat="1" ht="24" spans="1:15">
      <c r="A76" s="3" t="s">
        <v>204</v>
      </c>
      <c r="B76" s="4" t="s">
        <v>54</v>
      </c>
      <c r="C76" s="4" t="s">
        <v>16</v>
      </c>
      <c r="D76" s="4" t="s">
        <v>17</v>
      </c>
      <c r="E76" s="4" t="s">
        <v>191</v>
      </c>
      <c r="F76" s="4" t="s">
        <v>18</v>
      </c>
      <c r="G76" s="4" t="s">
        <v>55</v>
      </c>
      <c r="H76" s="4" t="s">
        <v>37</v>
      </c>
      <c r="I76" s="4">
        <v>4054</v>
      </c>
      <c r="J76" s="4" t="s">
        <v>21</v>
      </c>
      <c r="K76" s="4" t="s">
        <v>22</v>
      </c>
      <c r="L76" s="6">
        <f>VLOOKUP(B76:B1380,[1]Sheet1!$B$3:$F$348,5,0)</f>
        <v>15</v>
      </c>
      <c r="M76" s="6">
        <f t="shared" si="4"/>
        <v>0.00180438053097345</v>
      </c>
      <c r="N76" s="6">
        <f t="shared" si="5"/>
        <v>8.2659033</v>
      </c>
      <c r="O76" s="4" t="s">
        <v>23</v>
      </c>
    </row>
    <row r="77" s="1" customFormat="1" ht="24" spans="1:15">
      <c r="A77" s="3" t="s">
        <v>204</v>
      </c>
      <c r="B77" s="4" t="s">
        <v>56</v>
      </c>
      <c r="C77" s="4" t="s">
        <v>16</v>
      </c>
      <c r="D77" s="4" t="s">
        <v>17</v>
      </c>
      <c r="E77" s="4" t="s">
        <v>191</v>
      </c>
      <c r="F77" s="4" t="s">
        <v>18</v>
      </c>
      <c r="G77" s="4" t="s">
        <v>57</v>
      </c>
      <c r="H77" s="4" t="s">
        <v>37</v>
      </c>
      <c r="I77" s="4">
        <v>4054</v>
      </c>
      <c r="J77" s="4" t="s">
        <v>21</v>
      </c>
      <c r="K77" s="4" t="s">
        <v>22</v>
      </c>
      <c r="L77" s="6">
        <f>VLOOKUP(B77:B1381,[1]Sheet1!$B$3:$F$348,5,0)</f>
        <v>20</v>
      </c>
      <c r="M77" s="6">
        <f t="shared" si="4"/>
        <v>0.0024058407079646</v>
      </c>
      <c r="N77" s="6">
        <f t="shared" si="5"/>
        <v>11.0212044</v>
      </c>
      <c r="O77" s="4" t="s">
        <v>23</v>
      </c>
    </row>
    <row r="78" s="1" customFormat="1" ht="24" spans="1:15">
      <c r="A78" s="3" t="s">
        <v>204</v>
      </c>
      <c r="B78" s="4" t="s">
        <v>58</v>
      </c>
      <c r="C78" s="4" t="s">
        <v>16</v>
      </c>
      <c r="D78" s="4" t="s">
        <v>17</v>
      </c>
      <c r="E78" s="4" t="s">
        <v>191</v>
      </c>
      <c r="F78" s="4" t="s">
        <v>18</v>
      </c>
      <c r="G78" s="4" t="s">
        <v>59</v>
      </c>
      <c r="H78" s="4" t="s">
        <v>37</v>
      </c>
      <c r="I78" s="4">
        <v>4054</v>
      </c>
      <c r="J78" s="4" t="s">
        <v>21</v>
      </c>
      <c r="K78" s="4" t="s">
        <v>22</v>
      </c>
      <c r="L78" s="6">
        <f>VLOOKUP(B78:B1382,[1]Sheet1!$B$3:$F$348,5,0)</f>
        <v>27</v>
      </c>
      <c r="M78" s="6">
        <f t="shared" si="4"/>
        <v>0.00324788495575221</v>
      </c>
      <c r="N78" s="6">
        <f t="shared" si="5"/>
        <v>14.87862594</v>
      </c>
      <c r="O78" s="4" t="s">
        <v>23</v>
      </c>
    </row>
    <row r="79" s="1" customFormat="1" ht="24" spans="1:15">
      <c r="A79" s="3" t="s">
        <v>204</v>
      </c>
      <c r="B79" s="4" t="s">
        <v>60</v>
      </c>
      <c r="C79" s="4" t="s">
        <v>16</v>
      </c>
      <c r="D79" s="4" t="s">
        <v>17</v>
      </c>
      <c r="E79" s="4" t="s">
        <v>191</v>
      </c>
      <c r="F79" s="4" t="s">
        <v>18</v>
      </c>
      <c r="G79" s="4" t="s">
        <v>61</v>
      </c>
      <c r="H79" s="4" t="s">
        <v>37</v>
      </c>
      <c r="I79" s="4">
        <v>4054</v>
      </c>
      <c r="J79" s="4" t="s">
        <v>21</v>
      </c>
      <c r="K79" s="4" t="s">
        <v>22</v>
      </c>
      <c r="L79" s="6">
        <f>VLOOKUP(B79:B1383,[1]Sheet1!$B$3:$F$348,5,0)</f>
        <v>9</v>
      </c>
      <c r="M79" s="6">
        <f t="shared" si="4"/>
        <v>0.00108262831858407</v>
      </c>
      <c r="N79" s="6">
        <f t="shared" si="5"/>
        <v>4.95954198</v>
      </c>
      <c r="O79" s="4" t="s">
        <v>23</v>
      </c>
    </row>
    <row r="80" s="1" customFormat="1" ht="24" spans="1:15">
      <c r="A80" s="3" t="s">
        <v>204</v>
      </c>
      <c r="B80" s="4" t="s">
        <v>62</v>
      </c>
      <c r="C80" s="4" t="s">
        <v>16</v>
      </c>
      <c r="D80" s="4" t="s">
        <v>17</v>
      </c>
      <c r="E80" s="4" t="s">
        <v>191</v>
      </c>
      <c r="F80" s="4" t="s">
        <v>18</v>
      </c>
      <c r="G80" s="4" t="s">
        <v>63</v>
      </c>
      <c r="H80" s="4" t="s">
        <v>37</v>
      </c>
      <c r="I80" s="4">
        <v>4054</v>
      </c>
      <c r="J80" s="4" t="s">
        <v>21</v>
      </c>
      <c r="K80" s="4" t="s">
        <v>22</v>
      </c>
      <c r="L80" s="6">
        <f>VLOOKUP(B80:B1384,[1]Sheet1!$B$3:$F$348,5,0)</f>
        <v>7</v>
      </c>
      <c r="M80" s="6">
        <f t="shared" si="4"/>
        <v>0.000842044247787611</v>
      </c>
      <c r="N80" s="6">
        <f t="shared" si="5"/>
        <v>3.85742154</v>
      </c>
      <c r="O80" s="4" t="s">
        <v>23</v>
      </c>
    </row>
    <row r="81" s="1" customFormat="1" ht="24" spans="1:15">
      <c r="A81" s="3" t="s">
        <v>204</v>
      </c>
      <c r="B81" s="4" t="s">
        <v>64</v>
      </c>
      <c r="C81" s="4" t="s">
        <v>16</v>
      </c>
      <c r="D81" s="4" t="s">
        <v>17</v>
      </c>
      <c r="E81" s="4" t="s">
        <v>191</v>
      </c>
      <c r="F81" s="4" t="s">
        <v>18</v>
      </c>
      <c r="G81" s="4" t="s">
        <v>65</v>
      </c>
      <c r="H81" s="4" t="s">
        <v>37</v>
      </c>
      <c r="I81" s="4">
        <v>4054</v>
      </c>
      <c r="J81" s="4" t="s">
        <v>21</v>
      </c>
      <c r="K81" s="4" t="s">
        <v>22</v>
      </c>
      <c r="L81" s="6">
        <f>VLOOKUP(B81:B1385,[1]Sheet1!$B$3:$F$348,5,0)</f>
        <v>15</v>
      </c>
      <c r="M81" s="6">
        <f t="shared" si="4"/>
        <v>0.00180438053097345</v>
      </c>
      <c r="N81" s="6">
        <f t="shared" si="5"/>
        <v>8.2659033</v>
      </c>
      <c r="O81" s="4" t="s">
        <v>23</v>
      </c>
    </row>
    <row r="82" s="1" customFormat="1" ht="24" spans="1:15">
      <c r="A82" s="3" t="s">
        <v>204</v>
      </c>
      <c r="B82" s="4" t="s">
        <v>42</v>
      </c>
      <c r="C82" s="4" t="s">
        <v>16</v>
      </c>
      <c r="D82" s="4" t="s">
        <v>17</v>
      </c>
      <c r="E82" s="4" t="s">
        <v>191</v>
      </c>
      <c r="F82" s="4" t="s">
        <v>18</v>
      </c>
      <c r="G82" s="4" t="s">
        <v>43</v>
      </c>
      <c r="H82" s="4" t="s">
        <v>37</v>
      </c>
      <c r="I82" s="4">
        <v>4054</v>
      </c>
      <c r="J82" s="4" t="s">
        <v>21</v>
      </c>
      <c r="K82" s="4" t="s">
        <v>22</v>
      </c>
      <c r="L82" s="6">
        <f>VLOOKUP(B82:B1386,[1]Sheet1!$B$3:$F$348,5,0)</f>
        <v>16</v>
      </c>
      <c r="M82" s="6">
        <f t="shared" si="4"/>
        <v>0.00192467256637168</v>
      </c>
      <c r="N82" s="6">
        <f t="shared" si="5"/>
        <v>8.81696352</v>
      </c>
      <c r="O82" s="4" t="s">
        <v>23</v>
      </c>
    </row>
    <row r="83" s="1" customFormat="1" ht="24" spans="1:15">
      <c r="A83" s="3" t="s">
        <v>204</v>
      </c>
      <c r="B83" s="4" t="s">
        <v>66</v>
      </c>
      <c r="C83" s="4" t="s">
        <v>16</v>
      </c>
      <c r="D83" s="4" t="s">
        <v>17</v>
      </c>
      <c r="E83" s="4" t="s">
        <v>191</v>
      </c>
      <c r="F83" s="4" t="s">
        <v>18</v>
      </c>
      <c r="G83" s="4" t="s">
        <v>67</v>
      </c>
      <c r="H83" s="4" t="s">
        <v>37</v>
      </c>
      <c r="I83" s="4">
        <v>4054</v>
      </c>
      <c r="J83" s="4" t="s">
        <v>21</v>
      </c>
      <c r="K83" s="4" t="s">
        <v>22</v>
      </c>
      <c r="L83" s="6">
        <f>VLOOKUP(B83:B1387,[1]Sheet1!$B$3:$F$348,5,0)</f>
        <v>6</v>
      </c>
      <c r="M83" s="6">
        <f t="shared" si="4"/>
        <v>0.00072175221238938</v>
      </c>
      <c r="N83" s="6">
        <f t="shared" si="5"/>
        <v>3.30636132</v>
      </c>
      <c r="O83" s="4" t="s">
        <v>23</v>
      </c>
    </row>
    <row r="84" s="1" customFormat="1" ht="24" spans="1:15">
      <c r="A84" s="3" t="s">
        <v>204</v>
      </c>
      <c r="B84" s="4" t="s">
        <v>68</v>
      </c>
      <c r="C84" s="4" t="s">
        <v>16</v>
      </c>
      <c r="D84" s="4" t="s">
        <v>17</v>
      </c>
      <c r="E84" s="4" t="s">
        <v>191</v>
      </c>
      <c r="F84" s="4" t="s">
        <v>18</v>
      </c>
      <c r="G84" s="4" t="s">
        <v>69</v>
      </c>
      <c r="H84" s="4" t="s">
        <v>37</v>
      </c>
      <c r="I84" s="4">
        <v>4054</v>
      </c>
      <c r="J84" s="4" t="s">
        <v>21</v>
      </c>
      <c r="K84" s="4" t="s">
        <v>22</v>
      </c>
      <c r="L84" s="6">
        <f>VLOOKUP(B84:B1388,[1]Sheet1!$B$3:$F$348,5,0)</f>
        <v>4.5</v>
      </c>
      <c r="M84" s="6">
        <f t="shared" si="4"/>
        <v>0.000541314159292035</v>
      </c>
      <c r="N84" s="6">
        <f t="shared" si="5"/>
        <v>2.47977099</v>
      </c>
      <c r="O84" s="4" t="s">
        <v>23</v>
      </c>
    </row>
    <row r="85" s="1" customFormat="1" ht="24" spans="1:15">
      <c r="A85" s="3" t="s">
        <v>204</v>
      </c>
      <c r="B85" s="4" t="s">
        <v>70</v>
      </c>
      <c r="C85" s="4" t="s">
        <v>16</v>
      </c>
      <c r="D85" s="4" t="s">
        <v>17</v>
      </c>
      <c r="E85" s="4" t="s">
        <v>191</v>
      </c>
      <c r="F85" s="4" t="s">
        <v>18</v>
      </c>
      <c r="G85" s="4" t="s">
        <v>71</v>
      </c>
      <c r="H85" s="4" t="s">
        <v>37</v>
      </c>
      <c r="I85" s="4">
        <v>4054</v>
      </c>
      <c r="J85" s="4" t="s">
        <v>21</v>
      </c>
      <c r="K85" s="4" t="s">
        <v>22</v>
      </c>
      <c r="L85" s="6">
        <f>VLOOKUP(B85:B1389,[1]Sheet1!$B$3:$F$348,5,0)</f>
        <v>6</v>
      </c>
      <c r="M85" s="6">
        <f t="shared" si="4"/>
        <v>0.00072175221238938</v>
      </c>
      <c r="N85" s="6">
        <f t="shared" si="5"/>
        <v>3.30636132</v>
      </c>
      <c r="O85" s="4" t="s">
        <v>23</v>
      </c>
    </row>
    <row r="86" s="1" customFormat="1" ht="24" spans="1:15">
      <c r="A86" s="3" t="s">
        <v>204</v>
      </c>
      <c r="B86" s="4" t="s">
        <v>72</v>
      </c>
      <c r="C86" s="4" t="s">
        <v>16</v>
      </c>
      <c r="D86" s="4" t="s">
        <v>17</v>
      </c>
      <c r="E86" s="4" t="s">
        <v>191</v>
      </c>
      <c r="F86" s="4" t="s">
        <v>18</v>
      </c>
      <c r="G86" s="4" t="s">
        <v>73</v>
      </c>
      <c r="H86" s="4" t="s">
        <v>37</v>
      </c>
      <c r="I86" s="4">
        <v>4054</v>
      </c>
      <c r="J86" s="4" t="s">
        <v>21</v>
      </c>
      <c r="K86" s="4" t="s">
        <v>22</v>
      </c>
      <c r="L86" s="6">
        <f>VLOOKUP(B86:B1390,[1]Sheet1!$B$3:$F$348,5,0)</f>
        <v>4.5</v>
      </c>
      <c r="M86" s="6">
        <f t="shared" si="4"/>
        <v>0.000541314159292035</v>
      </c>
      <c r="N86" s="6">
        <f t="shared" si="5"/>
        <v>2.47977099</v>
      </c>
      <c r="O86" s="4" t="s">
        <v>23</v>
      </c>
    </row>
    <row r="87" s="1" customFormat="1" ht="24" spans="1:15">
      <c r="A87" s="3" t="s">
        <v>204</v>
      </c>
      <c r="B87" s="4" t="s">
        <v>74</v>
      </c>
      <c r="C87" s="4" t="s">
        <v>16</v>
      </c>
      <c r="D87" s="4" t="s">
        <v>17</v>
      </c>
      <c r="E87" s="4" t="s">
        <v>191</v>
      </c>
      <c r="F87" s="4" t="s">
        <v>18</v>
      </c>
      <c r="G87" s="4" t="s">
        <v>75</v>
      </c>
      <c r="H87" s="4" t="s">
        <v>37</v>
      </c>
      <c r="I87" s="4">
        <v>4054</v>
      </c>
      <c r="J87" s="4" t="s">
        <v>21</v>
      </c>
      <c r="K87" s="4" t="s">
        <v>22</v>
      </c>
      <c r="L87" s="6">
        <f>VLOOKUP(B87:B1391,[1]Sheet1!$B$3:$F$348,5,0)</f>
        <v>4</v>
      </c>
      <c r="M87" s="6">
        <f t="shared" si="4"/>
        <v>0.00048116814159292</v>
      </c>
      <c r="N87" s="6">
        <f t="shared" si="5"/>
        <v>2.20424088</v>
      </c>
      <c r="O87" s="4" t="s">
        <v>23</v>
      </c>
    </row>
    <row r="88" s="1" customFormat="1" ht="24.75" spans="1:15">
      <c r="A88" s="7" t="s">
        <v>204</v>
      </c>
      <c r="B88" s="8" t="s">
        <v>76</v>
      </c>
      <c r="C88" s="8" t="s">
        <v>16</v>
      </c>
      <c r="D88" s="8" t="s">
        <v>17</v>
      </c>
      <c r="E88" s="8" t="s">
        <v>191</v>
      </c>
      <c r="F88" s="8" t="s">
        <v>18</v>
      </c>
      <c r="G88" s="8" t="s">
        <v>77</v>
      </c>
      <c r="H88" s="8" t="s">
        <v>37</v>
      </c>
      <c r="I88" s="8">
        <v>4054</v>
      </c>
      <c r="J88" s="8" t="s">
        <v>21</v>
      </c>
      <c r="K88" s="8" t="s">
        <v>22</v>
      </c>
      <c r="L88" s="6">
        <f>VLOOKUP(B88:B1392,[1]Sheet1!$B$3:$F$348,5,0)</f>
        <v>7</v>
      </c>
      <c r="M88" s="6">
        <f t="shared" si="4"/>
        <v>0.000842044247787611</v>
      </c>
      <c r="N88" s="6">
        <f t="shared" si="5"/>
        <v>3.85742154</v>
      </c>
      <c r="O88" s="8" t="s">
        <v>23</v>
      </c>
    </row>
    <row r="89" s="1" customFormat="1" ht="13.5" spans="9:14">
      <c r="I89" s="1">
        <f>SUM(I2:I88)</f>
        <v>352698</v>
      </c>
      <c r="M89" s="6">
        <f t="shared" si="4"/>
        <v>0</v>
      </c>
      <c r="N89" s="6">
        <f>SUM(N2:N88)</f>
        <v>620.383595676</v>
      </c>
    </row>
  </sheetData>
  <mergeCells count="960">
    <mergeCell ref="G64318:J64318"/>
    <mergeCell ref="JD64318:JG64318"/>
    <mergeCell ref="SZ64318:TC64318"/>
    <mergeCell ref="ACV64318:ACY64318"/>
    <mergeCell ref="AMR64318:AMU64318"/>
    <mergeCell ref="AWN64318:AWQ64318"/>
    <mergeCell ref="BGJ64318:BGM64318"/>
    <mergeCell ref="BQF64318:BQI64318"/>
    <mergeCell ref="CAB64318:CAE64318"/>
    <mergeCell ref="CJX64318:CKA64318"/>
    <mergeCell ref="CTT64318:CTW64318"/>
    <mergeCell ref="DDP64318:DDS64318"/>
    <mergeCell ref="DNL64318:DNO64318"/>
    <mergeCell ref="DXH64318:DXK64318"/>
    <mergeCell ref="EHD64318:EHG64318"/>
    <mergeCell ref="EQZ64318:ERC64318"/>
    <mergeCell ref="FAV64318:FAY64318"/>
    <mergeCell ref="FKR64318:FKU64318"/>
    <mergeCell ref="FUN64318:FUQ64318"/>
    <mergeCell ref="GEJ64318:GEM64318"/>
    <mergeCell ref="GOF64318:GOI64318"/>
    <mergeCell ref="GYB64318:GYE64318"/>
    <mergeCell ref="HHX64318:HIA64318"/>
    <mergeCell ref="HRT64318:HRW64318"/>
    <mergeCell ref="IBP64318:IBS64318"/>
    <mergeCell ref="ILL64318:ILO64318"/>
    <mergeCell ref="IVH64318:IVK64318"/>
    <mergeCell ref="JFD64318:JFG64318"/>
    <mergeCell ref="JOZ64318:JPC64318"/>
    <mergeCell ref="JYV64318:JYY64318"/>
    <mergeCell ref="KIR64318:KIU64318"/>
    <mergeCell ref="KSN64318:KSQ64318"/>
    <mergeCell ref="LCJ64318:LCM64318"/>
    <mergeCell ref="LMF64318:LMI64318"/>
    <mergeCell ref="LWB64318:LWE64318"/>
    <mergeCell ref="MFX64318:MGA64318"/>
    <mergeCell ref="MPT64318:MPW64318"/>
    <mergeCell ref="MZP64318:MZS64318"/>
    <mergeCell ref="NJL64318:NJO64318"/>
    <mergeCell ref="NTH64318:NTK64318"/>
    <mergeCell ref="ODD64318:ODG64318"/>
    <mergeCell ref="OMZ64318:ONC64318"/>
    <mergeCell ref="OWV64318:OWY64318"/>
    <mergeCell ref="PGR64318:PGU64318"/>
    <mergeCell ref="PQN64318:PQQ64318"/>
    <mergeCell ref="QAJ64318:QAM64318"/>
    <mergeCell ref="QKF64318:QKI64318"/>
    <mergeCell ref="QUB64318:QUE64318"/>
    <mergeCell ref="RDX64318:REA64318"/>
    <mergeCell ref="RNT64318:RNW64318"/>
    <mergeCell ref="RXP64318:RXS64318"/>
    <mergeCell ref="SHL64318:SHO64318"/>
    <mergeCell ref="SRH64318:SRK64318"/>
    <mergeCell ref="TBD64318:TBG64318"/>
    <mergeCell ref="TKZ64318:TLC64318"/>
    <mergeCell ref="TUV64318:TUY64318"/>
    <mergeCell ref="UER64318:UEU64318"/>
    <mergeCell ref="UON64318:UOQ64318"/>
    <mergeCell ref="UYJ64318:UYM64318"/>
    <mergeCell ref="VIF64318:VII64318"/>
    <mergeCell ref="VSB64318:VSE64318"/>
    <mergeCell ref="WBX64318:WCA64318"/>
    <mergeCell ref="WLT64318:WLW64318"/>
    <mergeCell ref="WVP64318:WVS64318"/>
    <mergeCell ref="G129854:J129854"/>
    <mergeCell ref="JD129854:JG129854"/>
    <mergeCell ref="SZ129854:TC129854"/>
    <mergeCell ref="ACV129854:ACY129854"/>
    <mergeCell ref="AMR129854:AMU129854"/>
    <mergeCell ref="AWN129854:AWQ129854"/>
    <mergeCell ref="BGJ129854:BGM129854"/>
    <mergeCell ref="BQF129854:BQI129854"/>
    <mergeCell ref="CAB129854:CAE129854"/>
    <mergeCell ref="CJX129854:CKA129854"/>
    <mergeCell ref="CTT129854:CTW129854"/>
    <mergeCell ref="DDP129854:DDS129854"/>
    <mergeCell ref="DNL129854:DNO129854"/>
    <mergeCell ref="DXH129854:DXK129854"/>
    <mergeCell ref="EHD129854:EHG129854"/>
    <mergeCell ref="EQZ129854:ERC129854"/>
    <mergeCell ref="FAV129854:FAY129854"/>
    <mergeCell ref="FKR129854:FKU129854"/>
    <mergeCell ref="FUN129854:FUQ129854"/>
    <mergeCell ref="GEJ129854:GEM129854"/>
    <mergeCell ref="GOF129854:GOI129854"/>
    <mergeCell ref="GYB129854:GYE129854"/>
    <mergeCell ref="HHX129854:HIA129854"/>
    <mergeCell ref="HRT129854:HRW129854"/>
    <mergeCell ref="IBP129854:IBS129854"/>
    <mergeCell ref="ILL129854:ILO129854"/>
    <mergeCell ref="IVH129854:IVK129854"/>
    <mergeCell ref="JFD129854:JFG129854"/>
    <mergeCell ref="JOZ129854:JPC129854"/>
    <mergeCell ref="JYV129854:JYY129854"/>
    <mergeCell ref="KIR129854:KIU129854"/>
    <mergeCell ref="KSN129854:KSQ129854"/>
    <mergeCell ref="LCJ129854:LCM129854"/>
    <mergeCell ref="LMF129854:LMI129854"/>
    <mergeCell ref="LWB129854:LWE129854"/>
    <mergeCell ref="MFX129854:MGA129854"/>
    <mergeCell ref="MPT129854:MPW129854"/>
    <mergeCell ref="MZP129854:MZS129854"/>
    <mergeCell ref="NJL129854:NJO129854"/>
    <mergeCell ref="NTH129854:NTK129854"/>
    <mergeCell ref="ODD129854:ODG129854"/>
    <mergeCell ref="OMZ129854:ONC129854"/>
    <mergeCell ref="OWV129854:OWY129854"/>
    <mergeCell ref="PGR129854:PGU129854"/>
    <mergeCell ref="PQN129854:PQQ129854"/>
    <mergeCell ref="QAJ129854:QAM129854"/>
    <mergeCell ref="QKF129854:QKI129854"/>
    <mergeCell ref="QUB129854:QUE129854"/>
    <mergeCell ref="RDX129854:REA129854"/>
    <mergeCell ref="RNT129854:RNW129854"/>
    <mergeCell ref="RXP129854:RXS129854"/>
    <mergeCell ref="SHL129854:SHO129854"/>
    <mergeCell ref="SRH129854:SRK129854"/>
    <mergeCell ref="TBD129854:TBG129854"/>
    <mergeCell ref="TKZ129854:TLC129854"/>
    <mergeCell ref="TUV129854:TUY129854"/>
    <mergeCell ref="UER129854:UEU129854"/>
    <mergeCell ref="UON129854:UOQ129854"/>
    <mergeCell ref="UYJ129854:UYM129854"/>
    <mergeCell ref="VIF129854:VII129854"/>
    <mergeCell ref="VSB129854:VSE129854"/>
    <mergeCell ref="WBX129854:WCA129854"/>
    <mergeCell ref="WLT129854:WLW129854"/>
    <mergeCell ref="WVP129854:WVS129854"/>
    <mergeCell ref="G195390:J195390"/>
    <mergeCell ref="JD195390:JG195390"/>
    <mergeCell ref="SZ195390:TC195390"/>
    <mergeCell ref="ACV195390:ACY195390"/>
    <mergeCell ref="AMR195390:AMU195390"/>
    <mergeCell ref="AWN195390:AWQ195390"/>
    <mergeCell ref="BGJ195390:BGM195390"/>
    <mergeCell ref="BQF195390:BQI195390"/>
    <mergeCell ref="CAB195390:CAE195390"/>
    <mergeCell ref="CJX195390:CKA195390"/>
    <mergeCell ref="CTT195390:CTW195390"/>
    <mergeCell ref="DDP195390:DDS195390"/>
    <mergeCell ref="DNL195390:DNO195390"/>
    <mergeCell ref="DXH195390:DXK195390"/>
    <mergeCell ref="EHD195390:EHG195390"/>
    <mergeCell ref="EQZ195390:ERC195390"/>
    <mergeCell ref="FAV195390:FAY195390"/>
    <mergeCell ref="FKR195390:FKU195390"/>
    <mergeCell ref="FUN195390:FUQ195390"/>
    <mergeCell ref="GEJ195390:GEM195390"/>
    <mergeCell ref="GOF195390:GOI195390"/>
    <mergeCell ref="GYB195390:GYE195390"/>
    <mergeCell ref="HHX195390:HIA195390"/>
    <mergeCell ref="HRT195390:HRW195390"/>
    <mergeCell ref="IBP195390:IBS195390"/>
    <mergeCell ref="ILL195390:ILO195390"/>
    <mergeCell ref="IVH195390:IVK195390"/>
    <mergeCell ref="JFD195390:JFG195390"/>
    <mergeCell ref="JOZ195390:JPC195390"/>
    <mergeCell ref="JYV195390:JYY195390"/>
    <mergeCell ref="KIR195390:KIU195390"/>
    <mergeCell ref="KSN195390:KSQ195390"/>
    <mergeCell ref="LCJ195390:LCM195390"/>
    <mergeCell ref="LMF195390:LMI195390"/>
    <mergeCell ref="LWB195390:LWE195390"/>
    <mergeCell ref="MFX195390:MGA195390"/>
    <mergeCell ref="MPT195390:MPW195390"/>
    <mergeCell ref="MZP195390:MZS195390"/>
    <mergeCell ref="NJL195390:NJO195390"/>
    <mergeCell ref="NTH195390:NTK195390"/>
    <mergeCell ref="ODD195390:ODG195390"/>
    <mergeCell ref="OMZ195390:ONC195390"/>
    <mergeCell ref="OWV195390:OWY195390"/>
    <mergeCell ref="PGR195390:PGU195390"/>
    <mergeCell ref="PQN195390:PQQ195390"/>
    <mergeCell ref="QAJ195390:QAM195390"/>
    <mergeCell ref="QKF195390:QKI195390"/>
    <mergeCell ref="QUB195390:QUE195390"/>
    <mergeCell ref="RDX195390:REA195390"/>
    <mergeCell ref="RNT195390:RNW195390"/>
    <mergeCell ref="RXP195390:RXS195390"/>
    <mergeCell ref="SHL195390:SHO195390"/>
    <mergeCell ref="SRH195390:SRK195390"/>
    <mergeCell ref="TBD195390:TBG195390"/>
    <mergeCell ref="TKZ195390:TLC195390"/>
    <mergeCell ref="TUV195390:TUY195390"/>
    <mergeCell ref="UER195390:UEU195390"/>
    <mergeCell ref="UON195390:UOQ195390"/>
    <mergeCell ref="UYJ195390:UYM195390"/>
    <mergeCell ref="VIF195390:VII195390"/>
    <mergeCell ref="VSB195390:VSE195390"/>
    <mergeCell ref="WBX195390:WCA195390"/>
    <mergeCell ref="WLT195390:WLW195390"/>
    <mergeCell ref="WVP195390:WVS195390"/>
    <mergeCell ref="G260926:J260926"/>
    <mergeCell ref="JD260926:JG260926"/>
    <mergeCell ref="SZ260926:TC260926"/>
    <mergeCell ref="ACV260926:ACY260926"/>
    <mergeCell ref="AMR260926:AMU260926"/>
    <mergeCell ref="AWN260926:AWQ260926"/>
    <mergeCell ref="BGJ260926:BGM260926"/>
    <mergeCell ref="BQF260926:BQI260926"/>
    <mergeCell ref="CAB260926:CAE260926"/>
    <mergeCell ref="CJX260926:CKA260926"/>
    <mergeCell ref="CTT260926:CTW260926"/>
    <mergeCell ref="DDP260926:DDS260926"/>
    <mergeCell ref="DNL260926:DNO260926"/>
    <mergeCell ref="DXH260926:DXK260926"/>
    <mergeCell ref="EHD260926:EHG260926"/>
    <mergeCell ref="EQZ260926:ERC260926"/>
    <mergeCell ref="FAV260926:FAY260926"/>
    <mergeCell ref="FKR260926:FKU260926"/>
    <mergeCell ref="FUN260926:FUQ260926"/>
    <mergeCell ref="GEJ260926:GEM260926"/>
    <mergeCell ref="GOF260926:GOI260926"/>
    <mergeCell ref="GYB260926:GYE260926"/>
    <mergeCell ref="HHX260926:HIA260926"/>
    <mergeCell ref="HRT260926:HRW260926"/>
    <mergeCell ref="IBP260926:IBS260926"/>
    <mergeCell ref="ILL260926:ILO260926"/>
    <mergeCell ref="IVH260926:IVK260926"/>
    <mergeCell ref="JFD260926:JFG260926"/>
    <mergeCell ref="JOZ260926:JPC260926"/>
    <mergeCell ref="JYV260926:JYY260926"/>
    <mergeCell ref="KIR260926:KIU260926"/>
    <mergeCell ref="KSN260926:KSQ260926"/>
    <mergeCell ref="LCJ260926:LCM260926"/>
    <mergeCell ref="LMF260926:LMI260926"/>
    <mergeCell ref="LWB260926:LWE260926"/>
    <mergeCell ref="MFX260926:MGA260926"/>
    <mergeCell ref="MPT260926:MPW260926"/>
    <mergeCell ref="MZP260926:MZS260926"/>
    <mergeCell ref="NJL260926:NJO260926"/>
    <mergeCell ref="NTH260926:NTK260926"/>
    <mergeCell ref="ODD260926:ODG260926"/>
    <mergeCell ref="OMZ260926:ONC260926"/>
    <mergeCell ref="OWV260926:OWY260926"/>
    <mergeCell ref="PGR260926:PGU260926"/>
    <mergeCell ref="PQN260926:PQQ260926"/>
    <mergeCell ref="QAJ260926:QAM260926"/>
    <mergeCell ref="QKF260926:QKI260926"/>
    <mergeCell ref="QUB260926:QUE260926"/>
    <mergeCell ref="RDX260926:REA260926"/>
    <mergeCell ref="RNT260926:RNW260926"/>
    <mergeCell ref="RXP260926:RXS260926"/>
    <mergeCell ref="SHL260926:SHO260926"/>
    <mergeCell ref="SRH260926:SRK260926"/>
    <mergeCell ref="TBD260926:TBG260926"/>
    <mergeCell ref="TKZ260926:TLC260926"/>
    <mergeCell ref="TUV260926:TUY260926"/>
    <mergeCell ref="UER260926:UEU260926"/>
    <mergeCell ref="UON260926:UOQ260926"/>
    <mergeCell ref="UYJ260926:UYM260926"/>
    <mergeCell ref="VIF260926:VII260926"/>
    <mergeCell ref="VSB260926:VSE260926"/>
    <mergeCell ref="WBX260926:WCA260926"/>
    <mergeCell ref="WLT260926:WLW260926"/>
    <mergeCell ref="WVP260926:WVS260926"/>
    <mergeCell ref="G326462:J326462"/>
    <mergeCell ref="JD326462:JG326462"/>
    <mergeCell ref="SZ326462:TC326462"/>
    <mergeCell ref="ACV326462:ACY326462"/>
    <mergeCell ref="AMR326462:AMU326462"/>
    <mergeCell ref="AWN326462:AWQ326462"/>
    <mergeCell ref="BGJ326462:BGM326462"/>
    <mergeCell ref="BQF326462:BQI326462"/>
    <mergeCell ref="CAB326462:CAE326462"/>
    <mergeCell ref="CJX326462:CKA326462"/>
    <mergeCell ref="CTT326462:CTW326462"/>
    <mergeCell ref="DDP326462:DDS326462"/>
    <mergeCell ref="DNL326462:DNO326462"/>
    <mergeCell ref="DXH326462:DXK326462"/>
    <mergeCell ref="EHD326462:EHG326462"/>
    <mergeCell ref="EQZ326462:ERC326462"/>
    <mergeCell ref="FAV326462:FAY326462"/>
    <mergeCell ref="FKR326462:FKU326462"/>
    <mergeCell ref="FUN326462:FUQ326462"/>
    <mergeCell ref="GEJ326462:GEM326462"/>
    <mergeCell ref="GOF326462:GOI326462"/>
    <mergeCell ref="GYB326462:GYE326462"/>
    <mergeCell ref="HHX326462:HIA326462"/>
    <mergeCell ref="HRT326462:HRW326462"/>
    <mergeCell ref="IBP326462:IBS326462"/>
    <mergeCell ref="ILL326462:ILO326462"/>
    <mergeCell ref="IVH326462:IVK326462"/>
    <mergeCell ref="JFD326462:JFG326462"/>
    <mergeCell ref="JOZ326462:JPC326462"/>
    <mergeCell ref="JYV326462:JYY326462"/>
    <mergeCell ref="KIR326462:KIU326462"/>
    <mergeCell ref="KSN326462:KSQ326462"/>
    <mergeCell ref="LCJ326462:LCM326462"/>
    <mergeCell ref="LMF326462:LMI326462"/>
    <mergeCell ref="LWB326462:LWE326462"/>
    <mergeCell ref="MFX326462:MGA326462"/>
    <mergeCell ref="MPT326462:MPW326462"/>
    <mergeCell ref="MZP326462:MZS326462"/>
    <mergeCell ref="NJL326462:NJO326462"/>
    <mergeCell ref="NTH326462:NTK326462"/>
    <mergeCell ref="ODD326462:ODG326462"/>
    <mergeCell ref="OMZ326462:ONC326462"/>
    <mergeCell ref="OWV326462:OWY326462"/>
    <mergeCell ref="PGR326462:PGU326462"/>
    <mergeCell ref="PQN326462:PQQ326462"/>
    <mergeCell ref="QAJ326462:QAM326462"/>
    <mergeCell ref="QKF326462:QKI326462"/>
    <mergeCell ref="QUB326462:QUE326462"/>
    <mergeCell ref="RDX326462:REA326462"/>
    <mergeCell ref="RNT326462:RNW326462"/>
    <mergeCell ref="RXP326462:RXS326462"/>
    <mergeCell ref="SHL326462:SHO326462"/>
    <mergeCell ref="SRH326462:SRK326462"/>
    <mergeCell ref="TBD326462:TBG326462"/>
    <mergeCell ref="TKZ326462:TLC326462"/>
    <mergeCell ref="TUV326462:TUY326462"/>
    <mergeCell ref="UER326462:UEU326462"/>
    <mergeCell ref="UON326462:UOQ326462"/>
    <mergeCell ref="UYJ326462:UYM326462"/>
    <mergeCell ref="VIF326462:VII326462"/>
    <mergeCell ref="VSB326462:VSE326462"/>
    <mergeCell ref="WBX326462:WCA326462"/>
    <mergeCell ref="WLT326462:WLW326462"/>
    <mergeCell ref="WVP326462:WVS326462"/>
    <mergeCell ref="G391998:J391998"/>
    <mergeCell ref="JD391998:JG391998"/>
    <mergeCell ref="SZ391998:TC391998"/>
    <mergeCell ref="ACV391998:ACY391998"/>
    <mergeCell ref="AMR391998:AMU391998"/>
    <mergeCell ref="AWN391998:AWQ391998"/>
    <mergeCell ref="BGJ391998:BGM391998"/>
    <mergeCell ref="BQF391998:BQI391998"/>
    <mergeCell ref="CAB391998:CAE391998"/>
    <mergeCell ref="CJX391998:CKA391998"/>
    <mergeCell ref="CTT391998:CTW391998"/>
    <mergeCell ref="DDP391998:DDS391998"/>
    <mergeCell ref="DNL391998:DNO391998"/>
    <mergeCell ref="DXH391998:DXK391998"/>
    <mergeCell ref="EHD391998:EHG391998"/>
    <mergeCell ref="EQZ391998:ERC391998"/>
    <mergeCell ref="FAV391998:FAY391998"/>
    <mergeCell ref="FKR391998:FKU391998"/>
    <mergeCell ref="FUN391998:FUQ391998"/>
    <mergeCell ref="GEJ391998:GEM391998"/>
    <mergeCell ref="GOF391998:GOI391998"/>
    <mergeCell ref="GYB391998:GYE391998"/>
    <mergeCell ref="HHX391998:HIA391998"/>
    <mergeCell ref="HRT391998:HRW391998"/>
    <mergeCell ref="IBP391998:IBS391998"/>
    <mergeCell ref="ILL391998:ILO391998"/>
    <mergeCell ref="IVH391998:IVK391998"/>
    <mergeCell ref="JFD391998:JFG391998"/>
    <mergeCell ref="JOZ391998:JPC391998"/>
    <mergeCell ref="JYV391998:JYY391998"/>
    <mergeCell ref="KIR391998:KIU391998"/>
    <mergeCell ref="KSN391998:KSQ391998"/>
    <mergeCell ref="LCJ391998:LCM391998"/>
    <mergeCell ref="LMF391998:LMI391998"/>
    <mergeCell ref="LWB391998:LWE391998"/>
    <mergeCell ref="MFX391998:MGA391998"/>
    <mergeCell ref="MPT391998:MPW391998"/>
    <mergeCell ref="MZP391998:MZS391998"/>
    <mergeCell ref="NJL391998:NJO391998"/>
    <mergeCell ref="NTH391998:NTK391998"/>
    <mergeCell ref="ODD391998:ODG391998"/>
    <mergeCell ref="OMZ391998:ONC391998"/>
    <mergeCell ref="OWV391998:OWY391998"/>
    <mergeCell ref="PGR391998:PGU391998"/>
    <mergeCell ref="PQN391998:PQQ391998"/>
    <mergeCell ref="QAJ391998:QAM391998"/>
    <mergeCell ref="QKF391998:QKI391998"/>
    <mergeCell ref="QUB391998:QUE391998"/>
    <mergeCell ref="RDX391998:REA391998"/>
    <mergeCell ref="RNT391998:RNW391998"/>
    <mergeCell ref="RXP391998:RXS391998"/>
    <mergeCell ref="SHL391998:SHO391998"/>
    <mergeCell ref="SRH391998:SRK391998"/>
    <mergeCell ref="TBD391998:TBG391998"/>
    <mergeCell ref="TKZ391998:TLC391998"/>
    <mergeCell ref="TUV391998:TUY391998"/>
    <mergeCell ref="UER391998:UEU391998"/>
    <mergeCell ref="UON391998:UOQ391998"/>
    <mergeCell ref="UYJ391998:UYM391998"/>
    <mergeCell ref="VIF391998:VII391998"/>
    <mergeCell ref="VSB391998:VSE391998"/>
    <mergeCell ref="WBX391998:WCA391998"/>
    <mergeCell ref="WLT391998:WLW391998"/>
    <mergeCell ref="WVP391998:WVS391998"/>
    <mergeCell ref="G457534:J457534"/>
    <mergeCell ref="JD457534:JG457534"/>
    <mergeCell ref="SZ457534:TC457534"/>
    <mergeCell ref="ACV457534:ACY457534"/>
    <mergeCell ref="AMR457534:AMU457534"/>
    <mergeCell ref="AWN457534:AWQ457534"/>
    <mergeCell ref="BGJ457534:BGM457534"/>
    <mergeCell ref="BQF457534:BQI457534"/>
    <mergeCell ref="CAB457534:CAE457534"/>
    <mergeCell ref="CJX457534:CKA457534"/>
    <mergeCell ref="CTT457534:CTW457534"/>
    <mergeCell ref="DDP457534:DDS457534"/>
    <mergeCell ref="DNL457534:DNO457534"/>
    <mergeCell ref="DXH457534:DXK457534"/>
    <mergeCell ref="EHD457534:EHG457534"/>
    <mergeCell ref="EQZ457534:ERC457534"/>
    <mergeCell ref="FAV457534:FAY457534"/>
    <mergeCell ref="FKR457534:FKU457534"/>
    <mergeCell ref="FUN457534:FUQ457534"/>
    <mergeCell ref="GEJ457534:GEM457534"/>
    <mergeCell ref="GOF457534:GOI457534"/>
    <mergeCell ref="GYB457534:GYE457534"/>
    <mergeCell ref="HHX457534:HIA457534"/>
    <mergeCell ref="HRT457534:HRW457534"/>
    <mergeCell ref="IBP457534:IBS457534"/>
    <mergeCell ref="ILL457534:ILO457534"/>
    <mergeCell ref="IVH457534:IVK457534"/>
    <mergeCell ref="JFD457534:JFG457534"/>
    <mergeCell ref="JOZ457534:JPC457534"/>
    <mergeCell ref="JYV457534:JYY457534"/>
    <mergeCell ref="KIR457534:KIU457534"/>
    <mergeCell ref="KSN457534:KSQ457534"/>
    <mergeCell ref="LCJ457534:LCM457534"/>
    <mergeCell ref="LMF457534:LMI457534"/>
    <mergeCell ref="LWB457534:LWE457534"/>
    <mergeCell ref="MFX457534:MGA457534"/>
    <mergeCell ref="MPT457534:MPW457534"/>
    <mergeCell ref="MZP457534:MZS457534"/>
    <mergeCell ref="NJL457534:NJO457534"/>
    <mergeCell ref="NTH457534:NTK457534"/>
    <mergeCell ref="ODD457534:ODG457534"/>
    <mergeCell ref="OMZ457534:ONC457534"/>
    <mergeCell ref="OWV457534:OWY457534"/>
    <mergeCell ref="PGR457534:PGU457534"/>
    <mergeCell ref="PQN457534:PQQ457534"/>
    <mergeCell ref="QAJ457534:QAM457534"/>
    <mergeCell ref="QKF457534:QKI457534"/>
    <mergeCell ref="QUB457534:QUE457534"/>
    <mergeCell ref="RDX457534:REA457534"/>
    <mergeCell ref="RNT457534:RNW457534"/>
    <mergeCell ref="RXP457534:RXS457534"/>
    <mergeCell ref="SHL457534:SHO457534"/>
    <mergeCell ref="SRH457534:SRK457534"/>
    <mergeCell ref="TBD457534:TBG457534"/>
    <mergeCell ref="TKZ457534:TLC457534"/>
    <mergeCell ref="TUV457534:TUY457534"/>
    <mergeCell ref="UER457534:UEU457534"/>
    <mergeCell ref="UON457534:UOQ457534"/>
    <mergeCell ref="UYJ457534:UYM457534"/>
    <mergeCell ref="VIF457534:VII457534"/>
    <mergeCell ref="VSB457534:VSE457534"/>
    <mergeCell ref="WBX457534:WCA457534"/>
    <mergeCell ref="WLT457534:WLW457534"/>
    <mergeCell ref="WVP457534:WVS457534"/>
    <mergeCell ref="G523070:J523070"/>
    <mergeCell ref="JD523070:JG523070"/>
    <mergeCell ref="SZ523070:TC523070"/>
    <mergeCell ref="ACV523070:ACY523070"/>
    <mergeCell ref="AMR523070:AMU523070"/>
    <mergeCell ref="AWN523070:AWQ523070"/>
    <mergeCell ref="BGJ523070:BGM523070"/>
    <mergeCell ref="BQF523070:BQI523070"/>
    <mergeCell ref="CAB523070:CAE523070"/>
    <mergeCell ref="CJX523070:CKA523070"/>
    <mergeCell ref="CTT523070:CTW523070"/>
    <mergeCell ref="DDP523070:DDS523070"/>
    <mergeCell ref="DNL523070:DNO523070"/>
    <mergeCell ref="DXH523070:DXK523070"/>
    <mergeCell ref="EHD523070:EHG523070"/>
    <mergeCell ref="EQZ523070:ERC523070"/>
    <mergeCell ref="FAV523070:FAY523070"/>
    <mergeCell ref="FKR523070:FKU523070"/>
    <mergeCell ref="FUN523070:FUQ523070"/>
    <mergeCell ref="GEJ523070:GEM523070"/>
    <mergeCell ref="GOF523070:GOI523070"/>
    <mergeCell ref="GYB523070:GYE523070"/>
    <mergeCell ref="HHX523070:HIA523070"/>
    <mergeCell ref="HRT523070:HRW523070"/>
    <mergeCell ref="IBP523070:IBS523070"/>
    <mergeCell ref="ILL523070:ILO523070"/>
    <mergeCell ref="IVH523070:IVK523070"/>
    <mergeCell ref="JFD523070:JFG523070"/>
    <mergeCell ref="JOZ523070:JPC523070"/>
    <mergeCell ref="JYV523070:JYY523070"/>
    <mergeCell ref="KIR523070:KIU523070"/>
    <mergeCell ref="KSN523070:KSQ523070"/>
    <mergeCell ref="LCJ523070:LCM523070"/>
    <mergeCell ref="LMF523070:LMI523070"/>
    <mergeCell ref="LWB523070:LWE523070"/>
    <mergeCell ref="MFX523070:MGA523070"/>
    <mergeCell ref="MPT523070:MPW523070"/>
    <mergeCell ref="MZP523070:MZS523070"/>
    <mergeCell ref="NJL523070:NJO523070"/>
    <mergeCell ref="NTH523070:NTK523070"/>
    <mergeCell ref="ODD523070:ODG523070"/>
    <mergeCell ref="OMZ523070:ONC523070"/>
    <mergeCell ref="OWV523070:OWY523070"/>
    <mergeCell ref="PGR523070:PGU523070"/>
    <mergeCell ref="PQN523070:PQQ523070"/>
    <mergeCell ref="QAJ523070:QAM523070"/>
    <mergeCell ref="QKF523070:QKI523070"/>
    <mergeCell ref="QUB523070:QUE523070"/>
    <mergeCell ref="RDX523070:REA523070"/>
    <mergeCell ref="RNT523070:RNW523070"/>
    <mergeCell ref="RXP523070:RXS523070"/>
    <mergeCell ref="SHL523070:SHO523070"/>
    <mergeCell ref="SRH523070:SRK523070"/>
    <mergeCell ref="TBD523070:TBG523070"/>
    <mergeCell ref="TKZ523070:TLC523070"/>
    <mergeCell ref="TUV523070:TUY523070"/>
    <mergeCell ref="UER523070:UEU523070"/>
    <mergeCell ref="UON523070:UOQ523070"/>
    <mergeCell ref="UYJ523070:UYM523070"/>
    <mergeCell ref="VIF523070:VII523070"/>
    <mergeCell ref="VSB523070:VSE523070"/>
    <mergeCell ref="WBX523070:WCA523070"/>
    <mergeCell ref="WLT523070:WLW523070"/>
    <mergeCell ref="WVP523070:WVS523070"/>
    <mergeCell ref="G588606:J588606"/>
    <mergeCell ref="JD588606:JG588606"/>
    <mergeCell ref="SZ588606:TC588606"/>
    <mergeCell ref="ACV588606:ACY588606"/>
    <mergeCell ref="AMR588606:AMU588606"/>
    <mergeCell ref="AWN588606:AWQ588606"/>
    <mergeCell ref="BGJ588606:BGM588606"/>
    <mergeCell ref="BQF588606:BQI588606"/>
    <mergeCell ref="CAB588606:CAE588606"/>
    <mergeCell ref="CJX588606:CKA588606"/>
    <mergeCell ref="CTT588606:CTW588606"/>
    <mergeCell ref="DDP588606:DDS588606"/>
    <mergeCell ref="DNL588606:DNO588606"/>
    <mergeCell ref="DXH588606:DXK588606"/>
    <mergeCell ref="EHD588606:EHG588606"/>
    <mergeCell ref="EQZ588606:ERC588606"/>
    <mergeCell ref="FAV588606:FAY588606"/>
    <mergeCell ref="FKR588606:FKU588606"/>
    <mergeCell ref="FUN588606:FUQ588606"/>
    <mergeCell ref="GEJ588606:GEM588606"/>
    <mergeCell ref="GOF588606:GOI588606"/>
    <mergeCell ref="GYB588606:GYE588606"/>
    <mergeCell ref="HHX588606:HIA588606"/>
    <mergeCell ref="HRT588606:HRW588606"/>
    <mergeCell ref="IBP588606:IBS588606"/>
    <mergeCell ref="ILL588606:ILO588606"/>
    <mergeCell ref="IVH588606:IVK588606"/>
    <mergeCell ref="JFD588606:JFG588606"/>
    <mergeCell ref="JOZ588606:JPC588606"/>
    <mergeCell ref="JYV588606:JYY588606"/>
    <mergeCell ref="KIR588606:KIU588606"/>
    <mergeCell ref="KSN588606:KSQ588606"/>
    <mergeCell ref="LCJ588606:LCM588606"/>
    <mergeCell ref="LMF588606:LMI588606"/>
    <mergeCell ref="LWB588606:LWE588606"/>
    <mergeCell ref="MFX588606:MGA588606"/>
    <mergeCell ref="MPT588606:MPW588606"/>
    <mergeCell ref="MZP588606:MZS588606"/>
    <mergeCell ref="NJL588606:NJO588606"/>
    <mergeCell ref="NTH588606:NTK588606"/>
    <mergeCell ref="ODD588606:ODG588606"/>
    <mergeCell ref="OMZ588606:ONC588606"/>
    <mergeCell ref="OWV588606:OWY588606"/>
    <mergeCell ref="PGR588606:PGU588606"/>
    <mergeCell ref="PQN588606:PQQ588606"/>
    <mergeCell ref="QAJ588606:QAM588606"/>
    <mergeCell ref="QKF588606:QKI588606"/>
    <mergeCell ref="QUB588606:QUE588606"/>
    <mergeCell ref="RDX588606:REA588606"/>
    <mergeCell ref="RNT588606:RNW588606"/>
    <mergeCell ref="RXP588606:RXS588606"/>
    <mergeCell ref="SHL588606:SHO588606"/>
    <mergeCell ref="SRH588606:SRK588606"/>
    <mergeCell ref="TBD588606:TBG588606"/>
    <mergeCell ref="TKZ588606:TLC588606"/>
    <mergeCell ref="TUV588606:TUY588606"/>
    <mergeCell ref="UER588606:UEU588606"/>
    <mergeCell ref="UON588606:UOQ588606"/>
    <mergeCell ref="UYJ588606:UYM588606"/>
    <mergeCell ref="VIF588606:VII588606"/>
    <mergeCell ref="VSB588606:VSE588606"/>
    <mergeCell ref="WBX588606:WCA588606"/>
    <mergeCell ref="WLT588606:WLW588606"/>
    <mergeCell ref="WVP588606:WVS588606"/>
    <mergeCell ref="G654142:J654142"/>
    <mergeCell ref="JD654142:JG654142"/>
    <mergeCell ref="SZ654142:TC654142"/>
    <mergeCell ref="ACV654142:ACY654142"/>
    <mergeCell ref="AMR654142:AMU654142"/>
    <mergeCell ref="AWN654142:AWQ654142"/>
    <mergeCell ref="BGJ654142:BGM654142"/>
    <mergeCell ref="BQF654142:BQI654142"/>
    <mergeCell ref="CAB654142:CAE654142"/>
    <mergeCell ref="CJX654142:CKA654142"/>
    <mergeCell ref="CTT654142:CTW654142"/>
    <mergeCell ref="DDP654142:DDS654142"/>
    <mergeCell ref="DNL654142:DNO654142"/>
    <mergeCell ref="DXH654142:DXK654142"/>
    <mergeCell ref="EHD654142:EHG654142"/>
    <mergeCell ref="EQZ654142:ERC654142"/>
    <mergeCell ref="FAV654142:FAY654142"/>
    <mergeCell ref="FKR654142:FKU654142"/>
    <mergeCell ref="FUN654142:FUQ654142"/>
    <mergeCell ref="GEJ654142:GEM654142"/>
    <mergeCell ref="GOF654142:GOI654142"/>
    <mergeCell ref="GYB654142:GYE654142"/>
    <mergeCell ref="HHX654142:HIA654142"/>
    <mergeCell ref="HRT654142:HRW654142"/>
    <mergeCell ref="IBP654142:IBS654142"/>
    <mergeCell ref="ILL654142:ILO654142"/>
    <mergeCell ref="IVH654142:IVK654142"/>
    <mergeCell ref="JFD654142:JFG654142"/>
    <mergeCell ref="JOZ654142:JPC654142"/>
    <mergeCell ref="JYV654142:JYY654142"/>
    <mergeCell ref="KIR654142:KIU654142"/>
    <mergeCell ref="KSN654142:KSQ654142"/>
    <mergeCell ref="LCJ654142:LCM654142"/>
    <mergeCell ref="LMF654142:LMI654142"/>
    <mergeCell ref="LWB654142:LWE654142"/>
    <mergeCell ref="MFX654142:MGA654142"/>
    <mergeCell ref="MPT654142:MPW654142"/>
    <mergeCell ref="MZP654142:MZS654142"/>
    <mergeCell ref="NJL654142:NJO654142"/>
    <mergeCell ref="NTH654142:NTK654142"/>
    <mergeCell ref="ODD654142:ODG654142"/>
    <mergeCell ref="OMZ654142:ONC654142"/>
    <mergeCell ref="OWV654142:OWY654142"/>
    <mergeCell ref="PGR654142:PGU654142"/>
    <mergeCell ref="PQN654142:PQQ654142"/>
    <mergeCell ref="QAJ654142:QAM654142"/>
    <mergeCell ref="QKF654142:QKI654142"/>
    <mergeCell ref="QUB654142:QUE654142"/>
    <mergeCell ref="RDX654142:REA654142"/>
    <mergeCell ref="RNT654142:RNW654142"/>
    <mergeCell ref="RXP654142:RXS654142"/>
    <mergeCell ref="SHL654142:SHO654142"/>
    <mergeCell ref="SRH654142:SRK654142"/>
    <mergeCell ref="TBD654142:TBG654142"/>
    <mergeCell ref="TKZ654142:TLC654142"/>
    <mergeCell ref="TUV654142:TUY654142"/>
    <mergeCell ref="UER654142:UEU654142"/>
    <mergeCell ref="UON654142:UOQ654142"/>
    <mergeCell ref="UYJ654142:UYM654142"/>
    <mergeCell ref="VIF654142:VII654142"/>
    <mergeCell ref="VSB654142:VSE654142"/>
    <mergeCell ref="WBX654142:WCA654142"/>
    <mergeCell ref="WLT654142:WLW654142"/>
    <mergeCell ref="WVP654142:WVS654142"/>
    <mergeCell ref="G719678:J719678"/>
    <mergeCell ref="JD719678:JG719678"/>
    <mergeCell ref="SZ719678:TC719678"/>
    <mergeCell ref="ACV719678:ACY719678"/>
    <mergeCell ref="AMR719678:AMU719678"/>
    <mergeCell ref="AWN719678:AWQ719678"/>
    <mergeCell ref="BGJ719678:BGM719678"/>
    <mergeCell ref="BQF719678:BQI719678"/>
    <mergeCell ref="CAB719678:CAE719678"/>
    <mergeCell ref="CJX719678:CKA719678"/>
    <mergeCell ref="CTT719678:CTW719678"/>
    <mergeCell ref="DDP719678:DDS719678"/>
    <mergeCell ref="DNL719678:DNO719678"/>
    <mergeCell ref="DXH719678:DXK719678"/>
    <mergeCell ref="EHD719678:EHG719678"/>
    <mergeCell ref="EQZ719678:ERC719678"/>
    <mergeCell ref="FAV719678:FAY719678"/>
    <mergeCell ref="FKR719678:FKU719678"/>
    <mergeCell ref="FUN719678:FUQ719678"/>
    <mergeCell ref="GEJ719678:GEM719678"/>
    <mergeCell ref="GOF719678:GOI719678"/>
    <mergeCell ref="GYB719678:GYE719678"/>
    <mergeCell ref="HHX719678:HIA719678"/>
    <mergeCell ref="HRT719678:HRW719678"/>
    <mergeCell ref="IBP719678:IBS719678"/>
    <mergeCell ref="ILL719678:ILO719678"/>
    <mergeCell ref="IVH719678:IVK719678"/>
    <mergeCell ref="JFD719678:JFG719678"/>
    <mergeCell ref="JOZ719678:JPC719678"/>
    <mergeCell ref="JYV719678:JYY719678"/>
    <mergeCell ref="KIR719678:KIU719678"/>
    <mergeCell ref="KSN719678:KSQ719678"/>
    <mergeCell ref="LCJ719678:LCM719678"/>
    <mergeCell ref="LMF719678:LMI719678"/>
    <mergeCell ref="LWB719678:LWE719678"/>
    <mergeCell ref="MFX719678:MGA719678"/>
    <mergeCell ref="MPT719678:MPW719678"/>
    <mergeCell ref="MZP719678:MZS719678"/>
    <mergeCell ref="NJL719678:NJO719678"/>
    <mergeCell ref="NTH719678:NTK719678"/>
    <mergeCell ref="ODD719678:ODG719678"/>
    <mergeCell ref="OMZ719678:ONC719678"/>
    <mergeCell ref="OWV719678:OWY719678"/>
    <mergeCell ref="PGR719678:PGU719678"/>
    <mergeCell ref="PQN719678:PQQ719678"/>
    <mergeCell ref="QAJ719678:QAM719678"/>
    <mergeCell ref="QKF719678:QKI719678"/>
    <mergeCell ref="QUB719678:QUE719678"/>
    <mergeCell ref="RDX719678:REA719678"/>
    <mergeCell ref="RNT719678:RNW719678"/>
    <mergeCell ref="RXP719678:RXS719678"/>
    <mergeCell ref="SHL719678:SHO719678"/>
    <mergeCell ref="SRH719678:SRK719678"/>
    <mergeCell ref="TBD719678:TBG719678"/>
    <mergeCell ref="TKZ719678:TLC719678"/>
    <mergeCell ref="TUV719678:TUY719678"/>
    <mergeCell ref="UER719678:UEU719678"/>
    <mergeCell ref="UON719678:UOQ719678"/>
    <mergeCell ref="UYJ719678:UYM719678"/>
    <mergeCell ref="VIF719678:VII719678"/>
    <mergeCell ref="VSB719678:VSE719678"/>
    <mergeCell ref="WBX719678:WCA719678"/>
    <mergeCell ref="WLT719678:WLW719678"/>
    <mergeCell ref="WVP719678:WVS719678"/>
    <mergeCell ref="G785214:J785214"/>
    <mergeCell ref="JD785214:JG785214"/>
    <mergeCell ref="SZ785214:TC785214"/>
    <mergeCell ref="ACV785214:ACY785214"/>
    <mergeCell ref="AMR785214:AMU785214"/>
    <mergeCell ref="AWN785214:AWQ785214"/>
    <mergeCell ref="BGJ785214:BGM785214"/>
    <mergeCell ref="BQF785214:BQI785214"/>
    <mergeCell ref="CAB785214:CAE785214"/>
    <mergeCell ref="CJX785214:CKA785214"/>
    <mergeCell ref="CTT785214:CTW785214"/>
    <mergeCell ref="DDP785214:DDS785214"/>
    <mergeCell ref="DNL785214:DNO785214"/>
    <mergeCell ref="DXH785214:DXK785214"/>
    <mergeCell ref="EHD785214:EHG785214"/>
    <mergeCell ref="EQZ785214:ERC785214"/>
    <mergeCell ref="FAV785214:FAY785214"/>
    <mergeCell ref="FKR785214:FKU785214"/>
    <mergeCell ref="FUN785214:FUQ785214"/>
    <mergeCell ref="GEJ785214:GEM785214"/>
    <mergeCell ref="GOF785214:GOI785214"/>
    <mergeCell ref="GYB785214:GYE785214"/>
    <mergeCell ref="HHX785214:HIA785214"/>
    <mergeCell ref="HRT785214:HRW785214"/>
    <mergeCell ref="IBP785214:IBS785214"/>
    <mergeCell ref="ILL785214:ILO785214"/>
    <mergeCell ref="IVH785214:IVK785214"/>
    <mergeCell ref="JFD785214:JFG785214"/>
    <mergeCell ref="JOZ785214:JPC785214"/>
    <mergeCell ref="JYV785214:JYY785214"/>
    <mergeCell ref="KIR785214:KIU785214"/>
    <mergeCell ref="KSN785214:KSQ785214"/>
    <mergeCell ref="LCJ785214:LCM785214"/>
    <mergeCell ref="LMF785214:LMI785214"/>
    <mergeCell ref="LWB785214:LWE785214"/>
    <mergeCell ref="MFX785214:MGA785214"/>
    <mergeCell ref="MPT785214:MPW785214"/>
    <mergeCell ref="MZP785214:MZS785214"/>
    <mergeCell ref="NJL785214:NJO785214"/>
    <mergeCell ref="NTH785214:NTK785214"/>
    <mergeCell ref="ODD785214:ODG785214"/>
    <mergeCell ref="OMZ785214:ONC785214"/>
    <mergeCell ref="OWV785214:OWY785214"/>
    <mergeCell ref="PGR785214:PGU785214"/>
    <mergeCell ref="PQN785214:PQQ785214"/>
    <mergeCell ref="QAJ785214:QAM785214"/>
    <mergeCell ref="QKF785214:QKI785214"/>
    <mergeCell ref="QUB785214:QUE785214"/>
    <mergeCell ref="RDX785214:REA785214"/>
    <mergeCell ref="RNT785214:RNW785214"/>
    <mergeCell ref="RXP785214:RXS785214"/>
    <mergeCell ref="SHL785214:SHO785214"/>
    <mergeCell ref="SRH785214:SRK785214"/>
    <mergeCell ref="TBD785214:TBG785214"/>
    <mergeCell ref="TKZ785214:TLC785214"/>
    <mergeCell ref="TUV785214:TUY785214"/>
    <mergeCell ref="UER785214:UEU785214"/>
    <mergeCell ref="UON785214:UOQ785214"/>
    <mergeCell ref="UYJ785214:UYM785214"/>
    <mergeCell ref="VIF785214:VII785214"/>
    <mergeCell ref="VSB785214:VSE785214"/>
    <mergeCell ref="WBX785214:WCA785214"/>
    <mergeCell ref="WLT785214:WLW785214"/>
    <mergeCell ref="WVP785214:WVS785214"/>
    <mergeCell ref="G850750:J850750"/>
    <mergeCell ref="JD850750:JG850750"/>
    <mergeCell ref="SZ850750:TC850750"/>
    <mergeCell ref="ACV850750:ACY850750"/>
    <mergeCell ref="AMR850750:AMU850750"/>
    <mergeCell ref="AWN850750:AWQ850750"/>
    <mergeCell ref="BGJ850750:BGM850750"/>
    <mergeCell ref="BQF850750:BQI850750"/>
    <mergeCell ref="CAB850750:CAE850750"/>
    <mergeCell ref="CJX850750:CKA850750"/>
    <mergeCell ref="CTT850750:CTW850750"/>
    <mergeCell ref="DDP850750:DDS850750"/>
    <mergeCell ref="DNL850750:DNO850750"/>
    <mergeCell ref="DXH850750:DXK850750"/>
    <mergeCell ref="EHD850750:EHG850750"/>
    <mergeCell ref="EQZ850750:ERC850750"/>
    <mergeCell ref="FAV850750:FAY850750"/>
    <mergeCell ref="FKR850750:FKU850750"/>
    <mergeCell ref="FUN850750:FUQ850750"/>
    <mergeCell ref="GEJ850750:GEM850750"/>
    <mergeCell ref="GOF850750:GOI850750"/>
    <mergeCell ref="GYB850750:GYE850750"/>
    <mergeCell ref="HHX850750:HIA850750"/>
    <mergeCell ref="HRT850750:HRW850750"/>
    <mergeCell ref="IBP850750:IBS850750"/>
    <mergeCell ref="ILL850750:ILO850750"/>
    <mergeCell ref="IVH850750:IVK850750"/>
    <mergeCell ref="JFD850750:JFG850750"/>
    <mergeCell ref="JOZ850750:JPC850750"/>
    <mergeCell ref="JYV850750:JYY850750"/>
    <mergeCell ref="KIR850750:KIU850750"/>
    <mergeCell ref="KSN850750:KSQ850750"/>
    <mergeCell ref="LCJ850750:LCM850750"/>
    <mergeCell ref="LMF850750:LMI850750"/>
    <mergeCell ref="LWB850750:LWE850750"/>
    <mergeCell ref="MFX850750:MGA850750"/>
    <mergeCell ref="MPT850750:MPW850750"/>
    <mergeCell ref="MZP850750:MZS850750"/>
    <mergeCell ref="NJL850750:NJO850750"/>
    <mergeCell ref="NTH850750:NTK850750"/>
    <mergeCell ref="ODD850750:ODG850750"/>
    <mergeCell ref="OMZ850750:ONC850750"/>
    <mergeCell ref="OWV850750:OWY850750"/>
    <mergeCell ref="PGR850750:PGU850750"/>
    <mergeCell ref="PQN850750:PQQ850750"/>
    <mergeCell ref="QAJ850750:QAM850750"/>
    <mergeCell ref="QKF850750:QKI850750"/>
    <mergeCell ref="QUB850750:QUE850750"/>
    <mergeCell ref="RDX850750:REA850750"/>
    <mergeCell ref="RNT850750:RNW850750"/>
    <mergeCell ref="RXP850750:RXS850750"/>
    <mergeCell ref="SHL850750:SHO850750"/>
    <mergeCell ref="SRH850750:SRK850750"/>
    <mergeCell ref="TBD850750:TBG850750"/>
    <mergeCell ref="TKZ850750:TLC850750"/>
    <mergeCell ref="TUV850750:TUY850750"/>
    <mergeCell ref="UER850750:UEU850750"/>
    <mergeCell ref="UON850750:UOQ850750"/>
    <mergeCell ref="UYJ850750:UYM850750"/>
    <mergeCell ref="VIF850750:VII850750"/>
    <mergeCell ref="VSB850750:VSE850750"/>
    <mergeCell ref="WBX850750:WCA850750"/>
    <mergeCell ref="WLT850750:WLW850750"/>
    <mergeCell ref="WVP850750:WVS850750"/>
    <mergeCell ref="G916286:J916286"/>
    <mergeCell ref="JD916286:JG916286"/>
    <mergeCell ref="SZ916286:TC916286"/>
    <mergeCell ref="ACV916286:ACY916286"/>
    <mergeCell ref="AMR916286:AMU916286"/>
    <mergeCell ref="AWN916286:AWQ916286"/>
    <mergeCell ref="BGJ916286:BGM916286"/>
    <mergeCell ref="BQF916286:BQI916286"/>
    <mergeCell ref="CAB916286:CAE916286"/>
    <mergeCell ref="CJX916286:CKA916286"/>
    <mergeCell ref="CTT916286:CTW916286"/>
    <mergeCell ref="DDP916286:DDS916286"/>
    <mergeCell ref="DNL916286:DNO916286"/>
    <mergeCell ref="DXH916286:DXK916286"/>
    <mergeCell ref="EHD916286:EHG916286"/>
    <mergeCell ref="EQZ916286:ERC916286"/>
    <mergeCell ref="FAV916286:FAY916286"/>
    <mergeCell ref="FKR916286:FKU916286"/>
    <mergeCell ref="FUN916286:FUQ916286"/>
    <mergeCell ref="GEJ916286:GEM916286"/>
    <mergeCell ref="GOF916286:GOI916286"/>
    <mergeCell ref="GYB916286:GYE916286"/>
    <mergeCell ref="HHX916286:HIA916286"/>
    <mergeCell ref="HRT916286:HRW916286"/>
    <mergeCell ref="IBP916286:IBS916286"/>
    <mergeCell ref="ILL916286:ILO916286"/>
    <mergeCell ref="IVH916286:IVK916286"/>
    <mergeCell ref="JFD916286:JFG916286"/>
    <mergeCell ref="JOZ916286:JPC916286"/>
    <mergeCell ref="JYV916286:JYY916286"/>
    <mergeCell ref="KIR916286:KIU916286"/>
    <mergeCell ref="KSN916286:KSQ916286"/>
    <mergeCell ref="LCJ916286:LCM916286"/>
    <mergeCell ref="LMF916286:LMI916286"/>
    <mergeCell ref="LWB916286:LWE916286"/>
    <mergeCell ref="MFX916286:MGA916286"/>
    <mergeCell ref="MPT916286:MPW916286"/>
    <mergeCell ref="MZP916286:MZS916286"/>
    <mergeCell ref="NJL916286:NJO916286"/>
    <mergeCell ref="NTH916286:NTK916286"/>
    <mergeCell ref="ODD916286:ODG916286"/>
    <mergeCell ref="OMZ916286:ONC916286"/>
    <mergeCell ref="OWV916286:OWY916286"/>
    <mergeCell ref="PGR916286:PGU916286"/>
    <mergeCell ref="PQN916286:PQQ916286"/>
    <mergeCell ref="QAJ916286:QAM916286"/>
    <mergeCell ref="QKF916286:QKI916286"/>
    <mergeCell ref="QUB916286:QUE916286"/>
    <mergeCell ref="RDX916286:REA916286"/>
    <mergeCell ref="RNT916286:RNW916286"/>
    <mergeCell ref="RXP916286:RXS916286"/>
    <mergeCell ref="SHL916286:SHO916286"/>
    <mergeCell ref="SRH916286:SRK916286"/>
    <mergeCell ref="TBD916286:TBG916286"/>
    <mergeCell ref="TKZ916286:TLC916286"/>
    <mergeCell ref="TUV916286:TUY916286"/>
    <mergeCell ref="UER916286:UEU916286"/>
    <mergeCell ref="UON916286:UOQ916286"/>
    <mergeCell ref="UYJ916286:UYM916286"/>
    <mergeCell ref="VIF916286:VII916286"/>
    <mergeCell ref="VSB916286:VSE916286"/>
    <mergeCell ref="WBX916286:WCA916286"/>
    <mergeCell ref="WLT916286:WLW916286"/>
    <mergeCell ref="WVP916286:WVS916286"/>
    <mergeCell ref="G981822:J981822"/>
    <mergeCell ref="JD981822:JG981822"/>
    <mergeCell ref="SZ981822:TC981822"/>
    <mergeCell ref="ACV981822:ACY981822"/>
    <mergeCell ref="AMR981822:AMU981822"/>
    <mergeCell ref="AWN981822:AWQ981822"/>
    <mergeCell ref="BGJ981822:BGM981822"/>
    <mergeCell ref="BQF981822:BQI981822"/>
    <mergeCell ref="CAB981822:CAE981822"/>
    <mergeCell ref="CJX981822:CKA981822"/>
    <mergeCell ref="CTT981822:CTW981822"/>
    <mergeCell ref="DDP981822:DDS981822"/>
    <mergeCell ref="DNL981822:DNO981822"/>
    <mergeCell ref="DXH981822:DXK981822"/>
    <mergeCell ref="EHD981822:EHG981822"/>
    <mergeCell ref="EQZ981822:ERC981822"/>
    <mergeCell ref="FAV981822:FAY981822"/>
    <mergeCell ref="FKR981822:FKU981822"/>
    <mergeCell ref="FUN981822:FUQ981822"/>
    <mergeCell ref="GEJ981822:GEM981822"/>
    <mergeCell ref="GOF981822:GOI981822"/>
    <mergeCell ref="GYB981822:GYE981822"/>
    <mergeCell ref="HHX981822:HIA981822"/>
    <mergeCell ref="HRT981822:HRW981822"/>
    <mergeCell ref="IBP981822:IBS981822"/>
    <mergeCell ref="ILL981822:ILO981822"/>
    <mergeCell ref="IVH981822:IVK981822"/>
    <mergeCell ref="JFD981822:JFG981822"/>
    <mergeCell ref="JOZ981822:JPC981822"/>
    <mergeCell ref="JYV981822:JYY981822"/>
    <mergeCell ref="KIR981822:KIU981822"/>
    <mergeCell ref="KSN981822:KSQ981822"/>
    <mergeCell ref="LCJ981822:LCM981822"/>
    <mergeCell ref="LMF981822:LMI981822"/>
    <mergeCell ref="LWB981822:LWE981822"/>
    <mergeCell ref="MFX981822:MGA981822"/>
    <mergeCell ref="MPT981822:MPW981822"/>
    <mergeCell ref="MZP981822:MZS981822"/>
    <mergeCell ref="NJL981822:NJO981822"/>
    <mergeCell ref="NTH981822:NTK981822"/>
    <mergeCell ref="ODD981822:ODG981822"/>
    <mergeCell ref="OMZ981822:ONC981822"/>
    <mergeCell ref="OWV981822:OWY981822"/>
    <mergeCell ref="PGR981822:PGU981822"/>
    <mergeCell ref="PQN981822:PQQ981822"/>
    <mergeCell ref="QAJ981822:QAM981822"/>
    <mergeCell ref="QKF981822:QKI981822"/>
    <mergeCell ref="QUB981822:QUE981822"/>
    <mergeCell ref="RDX981822:REA981822"/>
    <mergeCell ref="RNT981822:RNW981822"/>
    <mergeCell ref="RXP981822:RXS981822"/>
    <mergeCell ref="SHL981822:SHO981822"/>
    <mergeCell ref="SRH981822:SRK981822"/>
    <mergeCell ref="TBD981822:TBG981822"/>
    <mergeCell ref="TKZ981822:TLC981822"/>
    <mergeCell ref="TUV981822:TUY981822"/>
    <mergeCell ref="UER981822:UEU981822"/>
    <mergeCell ref="UON981822:UOQ981822"/>
    <mergeCell ref="UYJ981822:UYM981822"/>
    <mergeCell ref="VIF981822:VII981822"/>
    <mergeCell ref="VSB981822:VSE981822"/>
    <mergeCell ref="WBX981822:WCA981822"/>
    <mergeCell ref="WLT981822:WLW981822"/>
    <mergeCell ref="WVP981822:WVS9818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包1</vt:lpstr>
      <vt:lpstr>包2</vt:lpstr>
      <vt:lpstr>包3</vt:lpstr>
      <vt:lpstr>包4</vt:lpstr>
      <vt:lpstr>包5</vt:lpstr>
      <vt:lpstr>包6</vt:lpstr>
      <vt:lpstr>包7</vt:lpstr>
      <vt:lpstr>包8</vt:lpstr>
      <vt:lpstr>包9</vt:lpstr>
      <vt:lpstr>包10</vt:lpstr>
      <vt:lpstr>包11</vt:lpstr>
      <vt:lpstr>包12</vt:lpstr>
      <vt:lpstr>包13</vt:lpstr>
      <vt:lpstr>包14</vt:lpstr>
      <vt:lpstr>包15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limitup</cp:lastModifiedBy>
  <dcterms:created xsi:type="dcterms:W3CDTF">2019-04-03T07:55:00Z</dcterms:created>
  <dcterms:modified xsi:type="dcterms:W3CDTF">2019-04-05T12:20:54Z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