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CHISOM\Desktop\BudgetCalculator\BudgetCalculator\"/>
    </mc:Choice>
  </mc:AlternateContent>
  <xr:revisionPtr revIDLastSave="0" documentId="13_ncr:1_{6F7A8C55-4F90-441B-A504-D3C5285152E6}" xr6:coauthVersionLast="47" xr6:coauthVersionMax="47" xr10:uidLastSave="{00000000-0000-0000-0000-000000000000}"/>
  <bookViews>
    <workbookView xWindow="-120" yWindow="-120" windowWidth="20730" windowHeight="11160" xr2:uid="{00000000-000D-0000-FFFF-FFFF00000000}"/>
  </bookViews>
  <sheets>
    <sheet name="SOPHIA'S BUDGET" sheetId="2" r:id="rId1"/>
    <sheet name="BUDGET VISUALIZATION" sheetId="5" r:id="rId2"/>
  </sheets>
  <definedNames>
    <definedName name="Slicer_Category">#N/A</definedName>
    <definedName name="Slicer_Feb">#N/A</definedName>
    <definedName name="Slicer_Month">#N/A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5" i="2" l="1"/>
  <c r="A54" i="2"/>
  <c r="A53" i="2"/>
  <c r="A52" i="2"/>
  <c r="A45" i="2"/>
  <c r="A56" i="2"/>
  <c r="A46" i="2"/>
  <c r="A47" i="2"/>
  <c r="A48" i="2"/>
  <c r="A49" i="2"/>
  <c r="A50" i="2"/>
  <c r="A51" i="2"/>
  <c r="J4" i="2"/>
  <c r="J5" i="2"/>
  <c r="J6" i="2"/>
  <c r="J7" i="2"/>
  <c r="J8" i="2"/>
  <c r="J9" i="2"/>
  <c r="J10" i="2"/>
  <c r="J11" i="2"/>
  <c r="J3" i="2"/>
  <c r="J2" i="2"/>
  <c r="A44" i="2"/>
  <c r="A43" i="2"/>
  <c r="A42" i="2"/>
  <c r="A41" i="2"/>
  <c r="A40" i="2"/>
  <c r="A38" i="2"/>
  <c r="A37" i="2"/>
  <c r="A36" i="2"/>
  <c r="A35" i="2"/>
  <c r="A34" i="2"/>
  <c r="A33" i="2"/>
  <c r="A32" i="2"/>
  <c r="A31" i="2"/>
  <c r="A30" i="2"/>
  <c r="A29" i="2"/>
  <c r="A28" i="2"/>
  <c r="F3" i="2"/>
  <c r="F4" i="2" s="1"/>
  <c r="F5" i="2" s="1"/>
  <c r="F6" i="2" s="1"/>
  <c r="F7" i="2" s="1"/>
  <c r="F8" i="2" s="1"/>
  <c r="A3" i="2"/>
  <c r="A4" i="2"/>
  <c r="A5" i="2"/>
  <c r="A6" i="2"/>
  <c r="A7" i="2"/>
  <c r="A8" i="2"/>
  <c r="A9" i="2"/>
  <c r="A10" i="2"/>
  <c r="A11" i="2"/>
  <c r="A12" i="2"/>
  <c r="A13" i="2"/>
  <c r="A14" i="2"/>
  <c r="A15" i="2"/>
  <c r="A16" i="2"/>
  <c r="A17" i="2"/>
  <c r="A18" i="2"/>
  <c r="A19" i="2"/>
  <c r="A20" i="2"/>
  <c r="A21" i="2"/>
  <c r="A22" i="2"/>
  <c r="A23" i="2"/>
  <c r="A24" i="2"/>
  <c r="A25" i="2"/>
  <c r="A26" i="2"/>
  <c r="A27" i="2"/>
  <c r="A39" i="2"/>
  <c r="A2" i="2"/>
  <c r="F9" i="2" l="1"/>
  <c r="F10" i="2" s="1"/>
  <c r="F11" i="2" s="1"/>
  <c r="C13" i="5"/>
  <c r="C10" i="5"/>
  <c r="C14" i="5"/>
  <c r="C17" i="5"/>
  <c r="C12" i="5"/>
  <c r="C8" i="5"/>
  <c r="C16" i="5"/>
  <c r="C11" i="5"/>
  <c r="C9" i="5"/>
  <c r="C15" i="5"/>
  <c r="F12" i="2" l="1"/>
  <c r="F13" i="2" s="1"/>
  <c r="F14" i="2" s="1"/>
  <c r="F15" i="2" s="1"/>
  <c r="F16" i="2" s="1"/>
  <c r="F17" i="2" s="1"/>
  <c r="F18" i="2" l="1"/>
  <c r="F19" i="2" s="1"/>
  <c r="F20" i="2" s="1"/>
  <c r="F21" i="2" s="1"/>
  <c r="F22" i="2" s="1"/>
  <c r="F23" i="2" s="1"/>
  <c r="F24" i="2" s="1"/>
  <c r="F25" i="2" s="1"/>
  <c r="F26" i="2" l="1"/>
  <c r="F27" i="2" s="1"/>
  <c r="F28" i="2" s="1"/>
  <c r="F29" i="2" s="1"/>
  <c r="F30" i="2" s="1"/>
  <c r="F31" i="2" s="1"/>
  <c r="F32" i="2" s="1"/>
  <c r="F33" i="2" s="1"/>
  <c r="F34" i="2" s="1"/>
  <c r="F35" i="2" s="1"/>
  <c r="F36" i="2" s="1"/>
  <c r="F37" i="2" s="1"/>
  <c r="F38" i="2" s="1"/>
  <c r="F39" i="2" l="1"/>
  <c r="F40" i="2" s="1"/>
  <c r="F41" i="2" s="1"/>
  <c r="F42" i="2" s="1"/>
  <c r="F43" i="2" s="1"/>
  <c r="F44" i="2" s="1"/>
  <c r="F45" i="2" s="1"/>
  <c r="F46" i="2" l="1"/>
  <c r="F47" i="2" s="1"/>
  <c r="F48" i="2" s="1"/>
  <c r="F49" i="2" s="1"/>
  <c r="F50" i="2" s="1"/>
  <c r="F51" i="2" s="1"/>
  <c r="F52" i="2" s="1"/>
  <c r="F53" i="2" s="1"/>
  <c r="F54" i="2" s="1"/>
  <c r="F55" i="2" s="1"/>
  <c r="F56" i="2" s="1"/>
</calcChain>
</file>

<file path=xl/sharedStrings.xml><?xml version="1.0" encoding="utf-8"?>
<sst xmlns="http://schemas.openxmlformats.org/spreadsheetml/2006/main" count="88" uniqueCount="22">
  <si>
    <t>Date</t>
  </si>
  <si>
    <t>Rent</t>
  </si>
  <si>
    <t>Utilities</t>
  </si>
  <si>
    <t>Food</t>
  </si>
  <si>
    <t>Data</t>
  </si>
  <si>
    <t>Lifestyle</t>
  </si>
  <si>
    <t>Education</t>
  </si>
  <si>
    <t>Miscellaneous</t>
  </si>
  <si>
    <t>Category</t>
  </si>
  <si>
    <t>Month</t>
  </si>
  <si>
    <t>Income</t>
  </si>
  <si>
    <t>Balance</t>
  </si>
  <si>
    <t>Salary</t>
  </si>
  <si>
    <t>Transportation</t>
  </si>
  <si>
    <t>Healthcare</t>
  </si>
  <si>
    <t>Debit</t>
  </si>
  <si>
    <t>CATEGORY</t>
  </si>
  <si>
    <t>INCOME/DEBIT</t>
  </si>
  <si>
    <t>TOTAL</t>
  </si>
  <si>
    <t>BUDGET  CALCULATOR  VISUALIZATION</t>
  </si>
  <si>
    <t>Average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</si>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</sst>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70]#,##0"/>
    <numFmt numFmtId="166" formatCode="[$₦-47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48"/>
      <color theme="1"/>
      <name val="Calibri"/>
      <family val="2"/>
      <scheme val="minor"/>
    </font>
  </fonts>
  <fills count="3">
    <fill>
      <patternFill patternType="none"/>
    </fill>
    <fill>
      <patternFill patternType="gray125"/>
    </fill>
    <fill>
      <patternFill patternType="solid">
        <fgColor theme="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14" fontId="0" fillId="0" borderId="0" xfId="0" applyNumberFormat="1"/>
    <xf numFmtId="165" fontId="0" fillId="0" borderId="0" xfId="0" applyNumberFormat="1"/>
    <xf numFmtId="0" fontId="3" fillId="2" borderId="1" xfId="0" applyFont="1" applyFill="1" applyBorder="1"/>
    <xf numFmtId="0" fontId="3" fillId="2" borderId="2" xfId="0" applyFont="1" applyFill="1" applyBorder="1"/>
    <xf numFmtId="166" fontId="0" fillId="0" borderId="0" xfId="0" applyNumberFormat="1"/>
    <xf numFmtId="0" fontId="0" fillId="2" borderId="0" xfId="0" applyFill="1" applyAlignment="1">
      <alignment horizontal="center"/>
    </xf>
    <xf numFmtId="0" fontId="0" fillId="2" borderId="0" xfId="0" applyFill="1"/>
    <xf numFmtId="166" fontId="0" fillId="2" borderId="0" xfId="0" applyNumberFormat="1" applyFill="1"/>
    <xf numFmtId="0" fontId="2" fillId="2" borderId="0" xfId="0" applyFont="1" applyFill="1" applyAlignment="1">
      <alignment horizontal="center"/>
    </xf>
    <xf numFmtId="166" fontId="2" fillId="2" borderId="0" xfId="0" applyNumberFormat="1" applyFont="1" applyFill="1"/>
    <xf numFmtId="165" fontId="0" fillId="2" borderId="0" xfId="0" applyNumberFormat="1" applyFill="1"/>
    <xf numFmtId="166" fontId="3" fillId="2" borderId="0" xfId="0" applyNumberFormat="1" applyFont="1" applyFill="1"/>
    <xf numFmtId="0" fontId="1" fillId="2" borderId="3" xfId="0" applyFont="1" applyFill="1" applyBorder="1"/>
    <xf numFmtId="0" fontId="1" fillId="2" borderId="4" xfId="0" applyFont="1" applyFill="1" applyBorder="1"/>
    <xf numFmtId="166" fontId="1" fillId="2" borderId="0" xfId="0" applyNumberFormat="1" applyFont="1" applyFill="1"/>
    <xf numFmtId="0" fontId="1" fillId="2" borderId="5" xfId="0" applyFont="1" applyFill="1" applyBorder="1"/>
    <xf numFmtId="0" fontId="1" fillId="2" borderId="6" xfId="0" applyFont="1" applyFill="1" applyBorder="1"/>
    <xf numFmtId="0" fontId="0" fillId="2" borderId="0" xfId="0" applyFill="1" applyAlignment="1">
      <alignment horizontal="center"/>
    </xf>
    <xf numFmtId="0" fontId="4" fillId="2" borderId="0" xfId="0" applyFont="1" applyFill="1" applyAlignment="1">
      <alignment horizontal="center"/>
    </xf>
  </cellXfs>
  <cellStyles count="1">
    <cellStyle name="Normal" xfId="0" builtinId="0"/>
  </cellStyles>
  <dxfs count="11">
    <dxf>
      <numFmt numFmtId="166" formatCode="[$₦-470]#,##0.00"/>
    </dxf>
    <dxf>
      <numFmt numFmtId="166" formatCode="[$₦-470]#,##0.00"/>
      <fill>
        <patternFill>
          <fgColor indexed="64"/>
          <bgColor theme="5"/>
        </patternFill>
      </fill>
    </dxf>
    <dxf>
      <fill>
        <patternFill>
          <fgColor indexed="64"/>
          <bgColor theme="5"/>
        </patternFill>
      </fill>
    </dxf>
    <dxf>
      <fill>
        <patternFill>
          <fgColor indexed="64"/>
          <bgColor theme="5"/>
        </patternFill>
      </fill>
    </dxf>
    <dxf>
      <fill>
        <patternFill>
          <fgColor indexed="64"/>
          <bgColor theme="5"/>
        </patternFill>
      </fill>
    </dxf>
    <dxf>
      <fill>
        <patternFill>
          <fgColor indexed="64"/>
          <bgColor theme="5"/>
        </patternFill>
      </fill>
    </dxf>
    <dxf>
      <numFmt numFmtId="165" formatCode="[$₦-470]#,##0"/>
    </dxf>
    <dxf>
      <numFmt numFmtId="165" formatCode="[$₦-470]#,##0"/>
    </dxf>
    <dxf>
      <numFmt numFmtId="165" formatCode="[$₦-470]#,##0"/>
    </dxf>
    <dxf>
      <numFmt numFmtId="0" formatCode="General"/>
    </dxf>
    <dxf>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AMOUNT</a:t>
            </a:r>
            <a:r>
              <a:rPr lang="en-US" sz="1050" baseline="0"/>
              <a:t> SPENT ON BUDGET EACH MONTH BY CATEGORY</a:t>
            </a:r>
          </a:p>
        </c:rich>
      </c:tx>
      <c:layout>
        <c:manualLayout>
          <c:xMode val="edge"/>
          <c:yMode val="edge"/>
          <c:x val="1.5652668416447944E-2"/>
          <c:y val="8.658008658008658E-3"/>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2061574074074074"/>
          <c:w val="0.88888888888888884"/>
          <c:h val="0.55657298046077575"/>
        </c:manualLayout>
      </c:layout>
      <c:pie3DChart>
        <c:varyColors val="1"/>
        <c:ser>
          <c:idx val="0"/>
          <c:order val="0"/>
          <c:tx>
            <c:strRef>
              <c:f>'BUDGET VISUALIZATION'!$C$7</c:f>
              <c:strCache>
                <c:ptCount val="1"/>
                <c:pt idx="0">
                  <c:v>TOTAL</c:v>
                </c:pt>
              </c:strCache>
            </c:strRef>
          </c:tx>
          <c:dPt>
            <c:idx val="0"/>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1-4395-4C48-AA08-79ADA1B97FBE}"/>
              </c:ext>
            </c:extLst>
          </c:dPt>
          <c:dPt>
            <c:idx val="1"/>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4395-4C48-AA08-79ADA1B97FBE}"/>
              </c:ext>
            </c:extLst>
          </c:dPt>
          <c:dPt>
            <c:idx val="2"/>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4395-4C48-AA08-79ADA1B97FBE}"/>
              </c:ext>
            </c:extLst>
          </c:dPt>
          <c:dPt>
            <c:idx val="3"/>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4395-4C48-AA08-79ADA1B97FBE}"/>
              </c:ext>
            </c:extLst>
          </c:dPt>
          <c:dPt>
            <c:idx val="4"/>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4395-4C48-AA08-79ADA1B97FBE}"/>
              </c:ext>
            </c:extLst>
          </c:dPt>
          <c:dPt>
            <c:idx val="5"/>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4395-4C48-AA08-79ADA1B97FBE}"/>
              </c:ext>
            </c:extLst>
          </c:dPt>
          <c:dPt>
            <c:idx val="6"/>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D-4395-4C48-AA08-79ADA1B97FBE}"/>
              </c:ext>
            </c:extLst>
          </c:dPt>
          <c:dPt>
            <c:idx val="7"/>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F-4395-4C48-AA08-79ADA1B97FBE}"/>
              </c:ext>
            </c:extLst>
          </c:dPt>
          <c:dPt>
            <c:idx val="8"/>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1-4395-4C48-AA08-79ADA1B97FBE}"/>
              </c:ext>
            </c:extLst>
          </c:dPt>
          <c:dPt>
            <c:idx val="9"/>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3-4395-4C48-AA08-79ADA1B97FB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3175">
                  <a:solidFill>
                    <a:schemeClr val="bg1"/>
                  </a:solidFill>
                </a:ln>
                <a:effectLst/>
              </c:spPr>
            </c:leaderLines>
            <c:extLst>
              <c:ext xmlns:c15="http://schemas.microsoft.com/office/drawing/2012/chart" uri="{CE6537A1-D6FC-4f65-9D91-7224C49458BB}"/>
            </c:extLst>
          </c:dLbls>
          <c:cat>
            <c:strRef>
              <c:f>'BUDGET VISUALIZATION'!$B$8:$B$17</c:f>
              <c:strCache>
                <c:ptCount val="10"/>
                <c:pt idx="0">
                  <c:v>Salary</c:v>
                </c:pt>
                <c:pt idx="1">
                  <c:v>Utilities</c:v>
                </c:pt>
                <c:pt idx="2">
                  <c:v>Data</c:v>
                </c:pt>
                <c:pt idx="3">
                  <c:v>Food</c:v>
                </c:pt>
                <c:pt idx="4">
                  <c:v>Lifestyle</c:v>
                </c:pt>
                <c:pt idx="5">
                  <c:v>Rent</c:v>
                </c:pt>
                <c:pt idx="6">
                  <c:v>Education</c:v>
                </c:pt>
                <c:pt idx="7">
                  <c:v>Miscellaneous</c:v>
                </c:pt>
                <c:pt idx="8">
                  <c:v>Healthcare</c:v>
                </c:pt>
                <c:pt idx="9">
                  <c:v>Transportation</c:v>
                </c:pt>
              </c:strCache>
            </c:strRef>
          </c:cat>
          <c:val>
            <c:numRef>
              <c:f>'BUDGET VISUALIZATION'!$C$8:$C$17</c:f>
              <c:numCache>
                <c:formatCode>[$₦-470]#,##0.00</c:formatCode>
                <c:ptCount val="10"/>
                <c:pt idx="0">
                  <c:v>1200000</c:v>
                </c:pt>
                <c:pt idx="1">
                  <c:v>20000</c:v>
                </c:pt>
                <c:pt idx="2">
                  <c:v>15000</c:v>
                </c:pt>
                <c:pt idx="3">
                  <c:v>22900</c:v>
                </c:pt>
                <c:pt idx="4">
                  <c:v>188100</c:v>
                </c:pt>
                <c:pt idx="5">
                  <c:v>300000</c:v>
                </c:pt>
                <c:pt idx="6">
                  <c:v>6500</c:v>
                </c:pt>
                <c:pt idx="7">
                  <c:v>12000</c:v>
                </c:pt>
                <c:pt idx="8">
                  <c:v>4800</c:v>
                </c:pt>
                <c:pt idx="9">
                  <c:v>3850</c:v>
                </c:pt>
              </c:numCache>
            </c:numRef>
          </c:val>
          <c:extLst>
            <c:ext xmlns:c16="http://schemas.microsoft.com/office/drawing/2014/chart" uri="{C3380CC4-5D6E-409C-BE32-E72D297353CC}">
              <c16:uniqueId val="{00000000-F76A-4546-99F7-642C468EB8A1}"/>
            </c:ext>
          </c:extLst>
        </c:ser>
        <c:dLbls>
          <c:dLblPos val="bestFit"/>
          <c:showLegendKey val="0"/>
          <c:showVal val="1"/>
          <c:showCatName val="0"/>
          <c:showSerName val="0"/>
          <c:showPercent val="0"/>
          <c:showBubbleSize val="0"/>
          <c:showLeaderLines val="1"/>
        </c:dLbls>
      </c:pie3DChart>
      <c:spPr>
        <a:noFill/>
        <a:ln w="25400">
          <a:noFill/>
        </a:ln>
        <a:effectLst/>
      </c:spPr>
    </c:plotArea>
    <c:legend>
      <c:legendPos val="b"/>
      <c:layout>
        <c:manualLayout>
          <c:xMode val="edge"/>
          <c:yMode val="edge"/>
          <c:x val="3.564741907261592E-2"/>
          <c:y val="0.80844053584211062"/>
          <c:w val="0.89537182852143482"/>
          <c:h val="0.13961141220983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93000"/>
      </a:schemeClr>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57150</xdr:colOff>
      <xdr:row>0</xdr:row>
      <xdr:rowOff>0</xdr:rowOff>
    </xdr:from>
    <xdr:to>
      <xdr:col>13</xdr:col>
      <xdr:colOff>419100</xdr:colOff>
      <xdr:row>13</xdr:row>
      <xdr:rowOff>47625</xdr:rowOff>
    </xdr:to>
    <mc:AlternateContent xmlns:mc="http://schemas.openxmlformats.org/markup-compatibility/2006" xmlns:sle15="http://schemas.microsoft.com/office/drawing/2012/slicer">
      <mc:Choice Requires="sle15">
        <xdr:graphicFrame macro="">
          <xdr:nvGraphicFramePr>
            <xdr:cNvPr id="4" name="Category 2">
              <a:extLst>
                <a:ext uri="{FF2B5EF4-FFF2-40B4-BE49-F238E27FC236}">
                  <a16:creationId xmlns:a16="http://schemas.microsoft.com/office/drawing/2014/main" id="{BDA614A2-AB08-4E10-A34E-A963E04CC06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85153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76200</xdr:colOff>
      <xdr:row>0</xdr:row>
      <xdr:rowOff>0</xdr:rowOff>
    </xdr:from>
    <xdr:to>
      <xdr:col>16</xdr:col>
      <xdr:colOff>685800</xdr:colOff>
      <xdr:row>13</xdr:row>
      <xdr:rowOff>47625</xdr:rowOff>
    </xdr:to>
    <mc:AlternateContent xmlns:mc="http://schemas.openxmlformats.org/markup-compatibility/2006" xmlns:sle15="http://schemas.microsoft.com/office/drawing/2012/slicer">
      <mc:Choice Requires="sle15">
        <xdr:graphicFrame macro="">
          <xdr:nvGraphicFramePr>
            <xdr:cNvPr id="7" name="Month 1">
              <a:extLst>
                <a:ext uri="{FF2B5EF4-FFF2-40B4-BE49-F238E27FC236}">
                  <a16:creationId xmlns:a16="http://schemas.microsoft.com/office/drawing/2014/main" id="{9CA49BC2-D3D2-5905-C7D5-A4F1C358B34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67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19050</xdr:colOff>
      <xdr:row>5</xdr:row>
      <xdr:rowOff>104775</xdr:rowOff>
    </xdr:from>
    <xdr:to>
      <xdr:col>6</xdr:col>
      <xdr:colOff>323850</xdr:colOff>
      <xdr:row>18</xdr:row>
      <xdr:rowOff>152400</xdr:rowOff>
    </xdr:to>
    <mc:AlternateContent xmlns:mc="http://schemas.openxmlformats.org/markup-compatibility/2006" xmlns:sle15="http://schemas.microsoft.com/office/drawing/2012/slicer">
      <mc:Choice Requires="sle15">
        <xdr:graphicFrame macro="">
          <xdr:nvGraphicFramePr>
            <xdr:cNvPr id="4" name="Feb">
              <a:extLst>
                <a:ext uri="{FF2B5EF4-FFF2-40B4-BE49-F238E27FC236}">
                  <a16:creationId xmlns:a16="http://schemas.microsoft.com/office/drawing/2014/main" id="{09F7A4E1-6A04-96FB-F76E-98A69D6DF632}"/>
                </a:ext>
              </a:extLst>
            </xdr:cNvPr>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mlns="">
        <xdr:sp macro="" textlink="">
          <xdr:nvSpPr>
            <xdr:cNvPr id="0" name=""/>
            <xdr:cNvSpPr>
              <a:spLocks noTextEdit="1"/>
            </xdr:cNvSpPr>
          </xdr:nvSpPr>
          <xdr:spPr>
            <a:xfrm>
              <a:off x="304800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371475</xdr:colOff>
      <xdr:row>5</xdr:row>
      <xdr:rowOff>71437</xdr:rowOff>
    </xdr:from>
    <xdr:to>
      <xdr:col>13</xdr:col>
      <xdr:colOff>504825</xdr:colOff>
      <xdr:row>20</xdr:row>
      <xdr:rowOff>147637</xdr:rowOff>
    </xdr:to>
    <xdr:graphicFrame macro="">
      <xdr:nvGraphicFramePr>
        <xdr:cNvPr id="8" name="Chart 7">
          <a:extLst>
            <a:ext uri="{FF2B5EF4-FFF2-40B4-BE49-F238E27FC236}">
              <a16:creationId xmlns:a16="http://schemas.microsoft.com/office/drawing/2014/main" id="{C3937531-B881-CD64-1DFA-0070FC556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A2837-955C-4E03-99AE-27A744A532DF}" sourceName="Month">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AA6399-212C-4A8D-AA9D-79933087008E}" sourceName="Categor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 xr10:uid="{78BF8775-F4FD-4AD3-91D4-083D619A55A0}" sourceName="jan">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FC4F17-05C4-4147-A3BC-276846463BB1}" cache="Slicer_Month" caption="Month" style="SlicerStyleLight2" rowHeight="241300"/>
  <slicer name="Category 2" xr10:uid="{5CFC9BFF-6FD6-49D8-94CC-E1771CC408F8}" cache="Slicer_Category" caption="Category" startItem="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b" xr10:uid="{6F594000-6E0A-4718-BB9A-375B9B3BEFA7}" cache="Slicer_Feb" caption="jan" startItem="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9886A-ABD5-45E8-9BD5-BE4732FEB955}" name="budget_table" displayName="budget_table" ref="A1:F56" totalsRowShown="0" headerRowDxfId="10">
  <autoFilter ref="A1:F56" xr:uid="{3B49886A-ABD5-45E8-9BD5-BE4732FEB955}"/>
  <tableColumns count="6">
    <tableColumn id="1" xr3:uid="{0ED7F93D-51C8-4C29-8F2E-B64AD84754CD}" name="Month" dataDxfId="9">
      <calculatedColumnFormula>TEXT(budget_table[[#This Row],[Date]], "mmm")</calculatedColumnFormula>
    </tableColumn>
    <tableColumn id="2" xr3:uid="{E8102F59-9FD6-425C-A71A-58695656BF63}" name="Date"/>
    <tableColumn id="3" xr3:uid="{B5FF10B1-A693-49AC-AD80-C717AC513EC5}" name="Category"/>
    <tableColumn id="6" xr3:uid="{7A52F96C-ED8D-42E8-B620-962BF8308A02}" name="Debit" dataDxfId="8"/>
    <tableColumn id="4" xr3:uid="{1CF766AD-9759-43D3-9DC5-482E4A2DF757}" name="Income" dataDxfId="7"/>
    <tableColumn id="5" xr3:uid="{E33F8B0C-435F-43C1-A44B-6F2378E59C53}" name="Balance" dataDxfId="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7C2D3-59A6-4859-9B8E-7039CD5139A9}" name="Average_table" displayName="Average_table" ref="H1:J14" totalsRowShown="0" headerRowDxfId="5" dataDxfId="4">
  <autoFilter ref="H1:J14" xr:uid="{D807C2D3-59A6-4859-9B8E-7039CD5139A9}">
    <filterColumn colId="0">
      <customFilters>
        <customFilter operator="notEqual" val=" "/>
      </customFilters>
    </filterColumn>
  </autoFilter>
  <tableColumns count="3">
    <tableColumn id="1" xr3:uid="{09F7C087-D024-4DAE-B665-FD92710FEAA4}" name="CATEGORY" dataDxfId="3"/>
    <tableColumn id="2" xr3:uid="{38B81D70-610A-48EE-BE11-29724C2A746A}" name="INCOME/DEBIT" dataDxfId="2"/>
    <tableColumn id="3" xr3:uid="{CE95018F-0263-4900-892B-25AADC59AD6C}" name="Average" dataDxfId="1"/>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123DD-D4D1-481F-A6B8-31AF2ADCBD6F}" name="visualization_table" displayName="visualization_table" ref="B7:C17" totalsRowShown="0">
  <autoFilter ref="B7:C17" xr:uid="{727123DD-D4D1-481F-A6B8-31AF2ADCBD6F}"/>
  <tableColumns count="2">
    <tableColumn id="1" xr3:uid="{49CF9A7D-83D0-4852-9E3B-FD5D4CBC0D60}" name="jan"/>
    <tableColumn id="2" xr3:uid="{1A216962-9960-42A2-A859-D75C40FFEF89}" name="TOTAL" dataDxfId="0">
      <calculatedColumnFormula>SUMIFS(budget_table[Debit],budget_table[Month],'BUDGET VISUALIZATION'!$B$7,budget_table[Category],'BUDGET VISUALIZATION'!B8)</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7F59-3512-49E4-825D-DB9E6B38293C}">
  <dimension ref="A1:S91"/>
  <sheetViews>
    <sheetView showRowColHeaders="0" tabSelected="1" topLeftCell="A36" workbookViewId="0">
      <selection activeCell="E45" sqref="E45"/>
    </sheetView>
  </sheetViews>
  <sheetFormatPr defaultRowHeight="15" x14ac:dyDescent="0.25"/>
  <cols>
    <col min="1" max="3" width="12.5703125" customWidth="1"/>
    <col min="4" max="6" width="12.5703125" style="2" customWidth="1"/>
    <col min="7" max="7" width="2" customWidth="1"/>
    <col min="8" max="8" width="14.140625" bestFit="1" customWidth="1"/>
    <col min="9" max="9" width="16.28515625" customWidth="1"/>
    <col min="10" max="10" width="16.28515625" style="5" customWidth="1"/>
    <col min="11" max="11" width="2.7109375" customWidth="1"/>
    <col min="13" max="13" width="12.85546875" customWidth="1"/>
    <col min="14" max="14" width="7" customWidth="1"/>
    <col min="17" max="17" width="11.5703125" customWidth="1"/>
  </cols>
  <sheetData>
    <row r="1" spans="1:19" x14ac:dyDescent="0.25">
      <c r="A1" s="7" t="s">
        <v>9</v>
      </c>
      <c r="B1" s="7" t="s">
        <v>0</v>
      </c>
      <c r="C1" s="7" t="s">
        <v>8</v>
      </c>
      <c r="D1" s="11" t="s">
        <v>15</v>
      </c>
      <c r="E1" s="11" t="s">
        <v>10</v>
      </c>
      <c r="F1" s="11" t="s">
        <v>11</v>
      </c>
      <c r="G1" s="7"/>
      <c r="H1" s="3" t="s">
        <v>16</v>
      </c>
      <c r="I1" s="4" t="s">
        <v>17</v>
      </c>
      <c r="J1" s="12" t="s">
        <v>20</v>
      </c>
      <c r="K1" s="7"/>
      <c r="L1" s="18"/>
      <c r="M1" s="18"/>
      <c r="N1" s="18"/>
      <c r="O1" s="18"/>
      <c r="P1" s="18"/>
      <c r="Q1" s="18"/>
      <c r="R1" s="7"/>
      <c r="S1" s="7"/>
    </row>
    <row r="2" spans="1:19" x14ac:dyDescent="0.25">
      <c r="A2" t="str">
        <f>TEXT(budget_table[[#This Row],[Date]], "mmm")</f>
        <v>Jan</v>
      </c>
      <c r="B2" s="1">
        <v>44562</v>
      </c>
      <c r="C2" t="s">
        <v>12</v>
      </c>
      <c r="E2" s="2">
        <v>1200000</v>
      </c>
      <c r="F2" s="2">
        <v>1200000</v>
      </c>
      <c r="G2" s="7"/>
      <c r="H2" s="13" t="s">
        <v>12</v>
      </c>
      <c r="I2" s="14" t="s">
        <v>10</v>
      </c>
      <c r="J2" s="15">
        <f>AVERAGEIF(budget_table[Category],H2,budget_table[Income])</f>
        <v>1200000</v>
      </c>
      <c r="K2" s="7"/>
      <c r="L2" s="18"/>
      <c r="M2" s="18"/>
      <c r="N2" s="18"/>
      <c r="O2" s="18"/>
      <c r="P2" s="18"/>
      <c r="Q2" s="18"/>
      <c r="R2" s="7"/>
      <c r="S2" s="7"/>
    </row>
    <row r="3" spans="1:19" x14ac:dyDescent="0.25">
      <c r="A3" t="str">
        <f>TEXT(budget_table[[#This Row],[Date]], "mmm")</f>
        <v>Jan</v>
      </c>
      <c r="B3" s="1">
        <v>44563</v>
      </c>
      <c r="C3" t="s">
        <v>2</v>
      </c>
      <c r="D3" s="2">
        <v>20000</v>
      </c>
      <c r="F3" s="2">
        <f>SUM(F2+(budget_table[[#This Row],[Income]]-budget_table[[#This Row],[Debit]]))</f>
        <v>1180000</v>
      </c>
      <c r="G3" s="7"/>
      <c r="H3" s="13" t="s">
        <v>2</v>
      </c>
      <c r="I3" s="14" t="s">
        <v>15</v>
      </c>
      <c r="J3" s="15">
        <f>AVERAGEIF(budget_table[Category],H3,budget_table[Debit])</f>
        <v>37825</v>
      </c>
      <c r="K3" s="7"/>
      <c r="L3" s="18"/>
      <c r="M3" s="18"/>
      <c r="N3" s="18"/>
      <c r="O3" s="18"/>
      <c r="P3" s="18"/>
      <c r="Q3" s="18"/>
      <c r="R3" s="7"/>
      <c r="S3" s="7"/>
    </row>
    <row r="4" spans="1:19" ht="15" customHeight="1" x14ac:dyDescent="0.25">
      <c r="A4" t="str">
        <f>TEXT(budget_table[[#This Row],[Date]], "mmm")</f>
        <v>Jan</v>
      </c>
      <c r="B4" s="1">
        <v>44564</v>
      </c>
      <c r="C4" t="s">
        <v>4</v>
      </c>
      <c r="D4" s="2">
        <v>5000</v>
      </c>
      <c r="F4" s="2">
        <f>SUM(F3+(budget_table[[#This Row],[Income]]-budget_table[[#This Row],[Debit]]))</f>
        <v>1175000</v>
      </c>
      <c r="G4" s="7"/>
      <c r="H4" s="13" t="s">
        <v>13</v>
      </c>
      <c r="I4" s="14" t="s">
        <v>15</v>
      </c>
      <c r="J4" s="15">
        <f>AVERAGEIF(budget_table[Category],H4,budget_table[Debit])</f>
        <v>3043.75</v>
      </c>
      <c r="K4" s="7"/>
      <c r="L4" s="18"/>
      <c r="M4" s="18"/>
      <c r="N4" s="18"/>
      <c r="O4" s="18"/>
      <c r="P4" s="18"/>
      <c r="Q4" s="18"/>
      <c r="R4" s="7"/>
      <c r="S4" s="7"/>
    </row>
    <row r="5" spans="1:19" x14ac:dyDescent="0.25">
      <c r="A5" t="str">
        <f>TEXT(budget_table[[#This Row],[Date]], "mmm")</f>
        <v>Jan</v>
      </c>
      <c r="B5" s="1">
        <v>44565</v>
      </c>
      <c r="C5" t="s">
        <v>13</v>
      </c>
      <c r="D5" s="2">
        <v>650</v>
      </c>
      <c r="F5" s="2">
        <f>SUM(F4+(budget_table[[#This Row],[Income]]-budget_table[[#This Row],[Debit]]))</f>
        <v>1174350</v>
      </c>
      <c r="G5" s="7"/>
      <c r="H5" s="13" t="s">
        <v>4</v>
      </c>
      <c r="I5" s="14" t="s">
        <v>15</v>
      </c>
      <c r="J5" s="15">
        <f>AVERAGEIF(budget_table[Category],H5,budget_table[Debit])</f>
        <v>10000</v>
      </c>
      <c r="K5" s="7"/>
      <c r="L5" s="18"/>
      <c r="M5" s="18"/>
      <c r="N5" s="18"/>
      <c r="O5" s="18"/>
      <c r="P5" s="18"/>
      <c r="Q5" s="18"/>
      <c r="R5" s="7"/>
      <c r="S5" s="7"/>
    </row>
    <row r="6" spans="1:19" x14ac:dyDescent="0.25">
      <c r="A6" t="str">
        <f>TEXT(budget_table[[#This Row],[Date]], "mmm")</f>
        <v>Jan</v>
      </c>
      <c r="B6" s="1">
        <v>44565</v>
      </c>
      <c r="C6" t="s">
        <v>3</v>
      </c>
      <c r="D6" s="2">
        <v>2500</v>
      </c>
      <c r="F6" s="2">
        <f>SUM(F5+(budget_table[[#This Row],[Income]]-budget_table[[#This Row],[Debit]]))</f>
        <v>1171850</v>
      </c>
      <c r="G6" s="7"/>
      <c r="H6" s="13" t="s">
        <v>3</v>
      </c>
      <c r="I6" s="14" t="s">
        <v>15</v>
      </c>
      <c r="J6" s="15">
        <f>AVERAGEIF(budget_table[Category],H6,budget_table[Debit])</f>
        <v>10823.076923076924</v>
      </c>
      <c r="K6" s="7"/>
      <c r="L6" s="18"/>
      <c r="M6" s="18"/>
      <c r="N6" s="18"/>
      <c r="O6" s="18"/>
      <c r="P6" s="18"/>
      <c r="Q6" s="18"/>
      <c r="R6" s="7"/>
      <c r="S6" s="7"/>
    </row>
    <row r="7" spans="1:19" x14ac:dyDescent="0.25">
      <c r="A7" t="str">
        <f>TEXT(budget_table[[#This Row],[Date]], "mmm")</f>
        <v>Jan</v>
      </c>
      <c r="B7" s="1">
        <v>44567</v>
      </c>
      <c r="C7" t="s">
        <v>5</v>
      </c>
      <c r="D7" s="2">
        <v>3450</v>
      </c>
      <c r="F7" s="2">
        <f>SUM(F6+(budget_table[[#This Row],[Income]]-budget_table[[#This Row],[Debit]]))</f>
        <v>1168400</v>
      </c>
      <c r="G7" s="7"/>
      <c r="H7" s="13" t="s">
        <v>5</v>
      </c>
      <c r="I7" s="14" t="s">
        <v>15</v>
      </c>
      <c r="J7" s="15">
        <f>AVERAGEIF(budget_table[Category],H7,budget_table[Debit])</f>
        <v>97400</v>
      </c>
      <c r="K7" s="7"/>
      <c r="L7" s="18"/>
      <c r="M7" s="18"/>
      <c r="N7" s="18"/>
      <c r="O7" s="18"/>
      <c r="P7" s="18"/>
      <c r="Q7" s="18"/>
      <c r="R7" s="7"/>
      <c r="S7" s="7"/>
    </row>
    <row r="8" spans="1:19" x14ac:dyDescent="0.25">
      <c r="A8" t="str">
        <f>TEXT(budget_table[[#This Row],[Date]], "mmm")</f>
        <v>Jan</v>
      </c>
      <c r="B8" s="1">
        <v>44576</v>
      </c>
      <c r="C8" t="s">
        <v>1</v>
      </c>
      <c r="D8" s="2">
        <v>300000</v>
      </c>
      <c r="F8" s="2">
        <f>SUM(F7+(budget_table[[#This Row],[Income]]-budget_table[[#This Row],[Debit]]))</f>
        <v>868400</v>
      </c>
      <c r="G8" s="7"/>
      <c r="H8" s="13" t="s">
        <v>1</v>
      </c>
      <c r="I8" s="14" t="s">
        <v>15</v>
      </c>
      <c r="J8" s="15">
        <f>AVERAGEIF(budget_table[Category],H8,budget_table[Debit])</f>
        <v>300000</v>
      </c>
      <c r="K8" s="7"/>
      <c r="L8" s="18"/>
      <c r="M8" s="18"/>
      <c r="N8" s="18"/>
      <c r="O8" s="18"/>
      <c r="P8" s="18"/>
      <c r="Q8" s="18"/>
      <c r="R8" s="7"/>
      <c r="S8" s="7"/>
    </row>
    <row r="9" spans="1:19" ht="15" customHeight="1" x14ac:dyDescent="0.25">
      <c r="A9" t="str">
        <f>TEXT(budget_table[[#This Row],[Date]], "mmm")</f>
        <v>Jan</v>
      </c>
      <c r="B9" s="1">
        <v>44577</v>
      </c>
      <c r="C9" t="s">
        <v>6</v>
      </c>
      <c r="D9" s="2">
        <v>6500</v>
      </c>
      <c r="F9" s="2">
        <f>SUM(F8+(budget_table[[#This Row],[Income]]-budget_table[[#This Row],[Debit]]))</f>
        <v>861900</v>
      </c>
      <c r="G9" s="7"/>
      <c r="H9" s="13" t="s">
        <v>6</v>
      </c>
      <c r="I9" s="14" t="s">
        <v>15</v>
      </c>
      <c r="J9" s="15">
        <f>AVERAGEIF(budget_table[Category],H9,budget_table[Debit])</f>
        <v>78250</v>
      </c>
      <c r="K9" s="7"/>
      <c r="L9" s="18"/>
      <c r="M9" s="18"/>
      <c r="N9" s="18"/>
      <c r="O9" s="18"/>
      <c r="P9" s="18"/>
      <c r="Q9" s="18"/>
      <c r="R9" s="7"/>
      <c r="S9" s="7"/>
    </row>
    <row r="10" spans="1:19" x14ac:dyDescent="0.25">
      <c r="A10" t="str">
        <f>TEXT(budget_table[[#This Row],[Date]], "mmm")</f>
        <v>Jan</v>
      </c>
      <c r="B10" s="1">
        <v>44578</v>
      </c>
      <c r="C10" t="s">
        <v>7</v>
      </c>
      <c r="D10" s="2">
        <v>12000</v>
      </c>
      <c r="F10" s="2">
        <f>SUM(F9+(budget_table[[#This Row],[Income]]-budget_table[[#This Row],[Debit]]))</f>
        <v>849900</v>
      </c>
      <c r="G10" s="7"/>
      <c r="H10" s="13" t="s">
        <v>7</v>
      </c>
      <c r="I10" s="14" t="s">
        <v>15</v>
      </c>
      <c r="J10" s="15">
        <f>AVERAGEIF(budget_table[Category],H10,budget_table[Debit])</f>
        <v>8000</v>
      </c>
      <c r="K10" s="7"/>
      <c r="L10" s="18"/>
      <c r="M10" s="18"/>
      <c r="N10" s="18"/>
      <c r="O10" s="18"/>
      <c r="P10" s="18"/>
      <c r="Q10" s="18"/>
      <c r="R10" s="7"/>
      <c r="S10" s="7"/>
    </row>
    <row r="11" spans="1:19" x14ac:dyDescent="0.25">
      <c r="A11" t="str">
        <f>TEXT(budget_table[[#This Row],[Date]], "mmm")</f>
        <v>Jan</v>
      </c>
      <c r="B11" s="1">
        <v>44579</v>
      </c>
      <c r="C11" t="s">
        <v>3</v>
      </c>
      <c r="D11" s="2">
        <v>7500</v>
      </c>
      <c r="F11" s="2">
        <f>SUM(F10+(budget_table[[#This Row],[Income]]-budget_table[[#This Row],[Debit]]))</f>
        <v>842400</v>
      </c>
      <c r="G11" s="7"/>
      <c r="H11" s="16" t="s">
        <v>14</v>
      </c>
      <c r="I11" s="17" t="s">
        <v>15</v>
      </c>
      <c r="J11" s="15">
        <f>AVERAGEIF(budget_table[Category],H11,budget_table[Debit])</f>
        <v>47400</v>
      </c>
      <c r="K11" s="7"/>
      <c r="L11" s="18"/>
      <c r="M11" s="18"/>
      <c r="N11" s="18"/>
      <c r="O11" s="18"/>
      <c r="P11" s="18"/>
      <c r="Q11" s="18"/>
      <c r="R11" s="7"/>
      <c r="S11" s="7"/>
    </row>
    <row r="12" spans="1:19" ht="15" customHeight="1" x14ac:dyDescent="0.25">
      <c r="A12" t="str">
        <f>TEXT(budget_table[[#This Row],[Date]], "mmm")</f>
        <v>Jan</v>
      </c>
      <c r="B12" s="1">
        <v>44580</v>
      </c>
      <c r="C12" t="s">
        <v>4</v>
      </c>
      <c r="D12" s="2">
        <v>5000</v>
      </c>
      <c r="F12" s="2">
        <f>SUM(F11+(budget_table[[#This Row],[Income]]-budget_table[[#This Row],[Debit]]))</f>
        <v>837400</v>
      </c>
      <c r="G12" s="7"/>
      <c r="H12" s="7"/>
      <c r="I12" s="7"/>
      <c r="J12" s="8"/>
      <c r="K12" s="7"/>
      <c r="L12" s="18"/>
      <c r="M12" s="18"/>
      <c r="N12" s="18"/>
      <c r="O12" s="18"/>
      <c r="P12" s="18"/>
      <c r="Q12" s="18"/>
      <c r="R12" s="7"/>
      <c r="S12" s="7"/>
    </row>
    <row r="13" spans="1:19" x14ac:dyDescent="0.25">
      <c r="A13" t="str">
        <f>TEXT(budget_table[[#This Row],[Date]], "mmm")</f>
        <v>Jan</v>
      </c>
      <c r="B13" s="1">
        <v>44581</v>
      </c>
      <c r="C13" t="s">
        <v>3</v>
      </c>
      <c r="D13" s="2">
        <v>3200</v>
      </c>
      <c r="F13" s="2">
        <f>SUM(F12+(budget_table[[#This Row],[Income]]-budget_table[[#This Row],[Debit]]))</f>
        <v>834200</v>
      </c>
      <c r="G13" s="7"/>
      <c r="H13" s="7"/>
      <c r="I13" s="7"/>
      <c r="J13" s="8"/>
      <c r="K13" s="7"/>
      <c r="L13" s="18"/>
      <c r="M13" s="18"/>
      <c r="N13" s="18"/>
      <c r="O13" s="18"/>
      <c r="P13" s="18"/>
      <c r="Q13" s="18"/>
      <c r="R13" s="7"/>
      <c r="S13" s="7"/>
    </row>
    <row r="14" spans="1:19" x14ac:dyDescent="0.25">
      <c r="A14" t="str">
        <f>TEXT(budget_table[[#This Row],[Date]], "mmm")</f>
        <v>Jan</v>
      </c>
      <c r="B14" s="1">
        <v>44582</v>
      </c>
      <c r="C14" t="s">
        <v>14</v>
      </c>
      <c r="D14" s="2">
        <v>4800</v>
      </c>
      <c r="F14" s="2">
        <f>SUM(F13+(budget_table[[#This Row],[Income]]-budget_table[[#This Row],[Debit]]))</f>
        <v>829400</v>
      </c>
      <c r="G14" s="7"/>
      <c r="H14" s="7"/>
      <c r="I14" s="7"/>
      <c r="J14" s="8"/>
      <c r="K14" s="7"/>
      <c r="L14" s="18"/>
      <c r="M14" s="18"/>
      <c r="N14" s="18"/>
      <c r="O14" s="18"/>
      <c r="P14" s="18"/>
      <c r="Q14" s="18"/>
      <c r="R14" s="7"/>
      <c r="S14" s="7"/>
    </row>
    <row r="15" spans="1:19" x14ac:dyDescent="0.25">
      <c r="A15" t="str">
        <f>TEXT(budget_table[[#This Row],[Date]], "mmm")</f>
        <v>Jan</v>
      </c>
      <c r="B15" s="1">
        <v>44582</v>
      </c>
      <c r="C15" t="s">
        <v>13</v>
      </c>
      <c r="D15" s="2">
        <v>2000</v>
      </c>
      <c r="F15" s="2">
        <f>SUM(F14+(budget_table[[#This Row],[Income]]-budget_table[[#This Row],[Debit]]))</f>
        <v>827400</v>
      </c>
      <c r="G15" s="7"/>
      <c r="H15" s="7"/>
      <c r="I15" s="7"/>
      <c r="J15" s="8"/>
      <c r="K15" s="7"/>
      <c r="L15" s="18"/>
      <c r="M15" s="18"/>
      <c r="N15" s="18"/>
      <c r="O15" s="18"/>
      <c r="P15" s="18"/>
      <c r="Q15" s="18"/>
      <c r="R15" s="7"/>
      <c r="S15" s="7"/>
    </row>
    <row r="16" spans="1:19" x14ac:dyDescent="0.25">
      <c r="A16" t="str">
        <f>TEXT(budget_table[[#This Row],[Date]], "mmm")</f>
        <v>Jan</v>
      </c>
      <c r="B16" s="1">
        <v>44584</v>
      </c>
      <c r="C16" t="s">
        <v>5</v>
      </c>
      <c r="D16" s="2">
        <v>30000</v>
      </c>
      <c r="F16" s="2">
        <f>SUM(F15+(budget_table[[#This Row],[Income]]-budget_table[[#This Row],[Debit]]))</f>
        <v>797400</v>
      </c>
      <c r="G16" s="7"/>
      <c r="H16" s="7"/>
      <c r="I16" s="7"/>
      <c r="J16" s="8"/>
      <c r="K16" s="7"/>
      <c r="L16" s="18"/>
      <c r="M16" s="18"/>
      <c r="N16" s="18"/>
      <c r="O16" s="18"/>
      <c r="P16" s="18"/>
      <c r="Q16" s="18"/>
      <c r="R16" s="7"/>
      <c r="S16" s="7"/>
    </row>
    <row r="17" spans="1:19" x14ac:dyDescent="0.25">
      <c r="A17" t="str">
        <f>TEXT(budget_table[[#This Row],[Date]], "mmm")</f>
        <v>Jan</v>
      </c>
      <c r="B17" s="1">
        <v>44587</v>
      </c>
      <c r="C17" t="s">
        <v>3</v>
      </c>
      <c r="D17" s="2">
        <v>4000</v>
      </c>
      <c r="F17" s="2">
        <f>SUM(F16+(budget_table[[#This Row],[Income]]-budget_table[[#This Row],[Debit]]))</f>
        <v>793400</v>
      </c>
      <c r="G17" s="7"/>
      <c r="H17" s="7"/>
      <c r="I17" s="7"/>
      <c r="J17" s="8"/>
      <c r="K17" s="7"/>
      <c r="L17" s="18"/>
      <c r="M17" s="18"/>
      <c r="N17" s="18"/>
      <c r="O17" s="18"/>
      <c r="P17" s="18"/>
      <c r="Q17" s="18"/>
      <c r="R17" s="7"/>
      <c r="S17" s="7"/>
    </row>
    <row r="18" spans="1:19" ht="15" customHeight="1" x14ac:dyDescent="0.25">
      <c r="A18" t="str">
        <f>TEXT(budget_table[[#This Row],[Date]], "mmm")</f>
        <v>Jan</v>
      </c>
      <c r="B18" s="1">
        <v>44588</v>
      </c>
      <c r="C18" t="s">
        <v>4</v>
      </c>
      <c r="D18" s="2">
        <v>5000</v>
      </c>
      <c r="F18" s="2">
        <f>SUM(F17+(budget_table[[#This Row],[Income]]-budget_table[[#This Row],[Debit]]))</f>
        <v>788400</v>
      </c>
      <c r="G18" s="7"/>
      <c r="H18" s="7"/>
      <c r="I18" s="7"/>
      <c r="J18" s="8"/>
      <c r="K18" s="7"/>
      <c r="L18" s="18"/>
      <c r="M18" s="18"/>
      <c r="N18" s="18"/>
      <c r="O18" s="7"/>
      <c r="P18" s="7"/>
      <c r="Q18" s="7"/>
      <c r="R18" s="7"/>
      <c r="S18" s="7"/>
    </row>
    <row r="19" spans="1:19" x14ac:dyDescent="0.25">
      <c r="A19" t="str">
        <f>TEXT(budget_table[[#This Row],[Date]], "mmm")</f>
        <v>Jan</v>
      </c>
      <c r="B19" s="1">
        <v>44589</v>
      </c>
      <c r="C19" t="s">
        <v>13</v>
      </c>
      <c r="D19" s="2">
        <v>1200</v>
      </c>
      <c r="F19" s="2">
        <f>SUM(F18+(budget_table[[#This Row],[Income]]-budget_table[[#This Row],[Debit]]))</f>
        <v>787200</v>
      </c>
      <c r="G19" s="7"/>
      <c r="H19" s="7"/>
      <c r="I19" s="7"/>
      <c r="J19" s="8"/>
      <c r="K19" s="7"/>
      <c r="L19" s="18"/>
      <c r="M19" s="18"/>
      <c r="N19" s="18"/>
      <c r="O19" s="7"/>
      <c r="P19" s="7"/>
      <c r="Q19" s="7"/>
      <c r="R19" s="7"/>
      <c r="S19" s="7"/>
    </row>
    <row r="20" spans="1:19" x14ac:dyDescent="0.25">
      <c r="A20" t="str">
        <f>TEXT(budget_table[[#This Row],[Date]], "mmm")</f>
        <v>Jan</v>
      </c>
      <c r="B20" s="1">
        <v>44590</v>
      </c>
      <c r="C20" t="s">
        <v>5</v>
      </c>
      <c r="D20" s="2">
        <v>154650</v>
      </c>
      <c r="F20" s="2">
        <f>SUM(F19+(budget_table[[#This Row],[Income]]-budget_table[[#This Row],[Debit]]))</f>
        <v>632550</v>
      </c>
      <c r="G20" s="7"/>
      <c r="H20" s="7"/>
      <c r="I20" s="7"/>
      <c r="J20" s="8"/>
      <c r="K20" s="7"/>
      <c r="L20" s="7"/>
      <c r="M20" s="7"/>
      <c r="N20" s="7"/>
      <c r="O20" s="7"/>
      <c r="P20" s="7"/>
      <c r="Q20" s="7"/>
      <c r="R20" s="7"/>
      <c r="S20" s="7"/>
    </row>
    <row r="21" spans="1:19" x14ac:dyDescent="0.25">
      <c r="A21" t="str">
        <f>TEXT(budget_table[[#This Row],[Date]], "mmm")</f>
        <v>Jan</v>
      </c>
      <c r="B21" s="1">
        <v>44591</v>
      </c>
      <c r="C21" t="s">
        <v>3</v>
      </c>
      <c r="D21" s="2">
        <v>5700</v>
      </c>
      <c r="F21" s="2">
        <f>SUM(F20+(budget_table[[#This Row],[Income]]-budget_table[[#This Row],[Debit]]))</f>
        <v>626850</v>
      </c>
      <c r="G21" s="7"/>
      <c r="H21" s="7"/>
      <c r="I21" s="7"/>
      <c r="J21" s="8"/>
      <c r="K21" s="7"/>
      <c r="L21" s="7"/>
      <c r="M21" s="7"/>
      <c r="N21" s="7"/>
      <c r="O21" s="7"/>
      <c r="P21" s="7"/>
      <c r="Q21" s="7"/>
      <c r="R21" s="7"/>
      <c r="S21" s="7"/>
    </row>
    <row r="22" spans="1:19" x14ac:dyDescent="0.25">
      <c r="A22" t="str">
        <f>TEXT(budget_table[[#This Row],[Date]], "mmm")</f>
        <v>Feb</v>
      </c>
      <c r="B22" s="1">
        <v>44593</v>
      </c>
      <c r="C22" t="s">
        <v>12</v>
      </c>
      <c r="E22" s="2">
        <v>1200000</v>
      </c>
      <c r="F22" s="2">
        <f>SUM(F21+(budget_table[[#This Row],[Income]]-budget_table[[#This Row],[Debit]]))</f>
        <v>1826850</v>
      </c>
      <c r="G22" s="7"/>
      <c r="H22" s="7"/>
      <c r="I22" s="7"/>
      <c r="J22" s="8"/>
      <c r="K22" s="7"/>
      <c r="L22" s="7"/>
      <c r="M22" s="7"/>
      <c r="N22" s="7"/>
      <c r="O22" s="7"/>
      <c r="P22" s="7"/>
      <c r="Q22" s="7"/>
      <c r="R22" s="7"/>
      <c r="S22" s="7"/>
    </row>
    <row r="23" spans="1:19" x14ac:dyDescent="0.25">
      <c r="A23" t="str">
        <f>TEXT(budget_table[[#This Row],[Date]], "mmm")</f>
        <v>Feb</v>
      </c>
      <c r="B23" s="1">
        <v>44594</v>
      </c>
      <c r="C23" t="s">
        <v>2</v>
      </c>
      <c r="D23" s="2">
        <v>35000</v>
      </c>
      <c r="F23" s="2">
        <f>SUM(F22+(budget_table[[#This Row],[Income]]-budget_table[[#This Row],[Debit]]))</f>
        <v>1791850</v>
      </c>
      <c r="G23" s="7"/>
      <c r="H23" s="7"/>
      <c r="I23" s="7"/>
      <c r="J23" s="8"/>
      <c r="K23" s="7"/>
      <c r="L23" s="7"/>
      <c r="M23" s="7"/>
      <c r="N23" s="7"/>
      <c r="O23" s="7"/>
      <c r="P23" s="7"/>
      <c r="Q23" s="7"/>
      <c r="R23" s="7"/>
      <c r="S23" s="7"/>
    </row>
    <row r="24" spans="1:19" x14ac:dyDescent="0.25">
      <c r="A24" t="str">
        <f>TEXT(budget_table[[#This Row],[Date]], "mmm")</f>
        <v>Feb</v>
      </c>
      <c r="B24" s="1">
        <v>44594</v>
      </c>
      <c r="C24" t="s">
        <v>13</v>
      </c>
      <c r="D24" s="2">
        <v>5000</v>
      </c>
      <c r="F24" s="2">
        <f>SUM(F23+(budget_table[[#This Row],[Income]]-budget_table[[#This Row],[Debit]]))</f>
        <v>1786850</v>
      </c>
      <c r="G24" s="7"/>
      <c r="H24" s="7"/>
      <c r="I24" s="7"/>
      <c r="J24" s="8"/>
      <c r="K24" s="7"/>
      <c r="L24" s="7"/>
      <c r="M24" s="7"/>
      <c r="N24" s="7"/>
      <c r="O24" s="7"/>
      <c r="P24" s="7"/>
      <c r="Q24" s="7"/>
      <c r="R24" s="7"/>
      <c r="S24" s="7"/>
    </row>
    <row r="25" spans="1:19" x14ac:dyDescent="0.25">
      <c r="A25" t="str">
        <f>TEXT(budget_table[[#This Row],[Date]], "mmm")</f>
        <v>Feb</v>
      </c>
      <c r="B25" s="1">
        <v>44594</v>
      </c>
      <c r="C25" t="s">
        <v>3</v>
      </c>
      <c r="D25" s="2">
        <v>15000</v>
      </c>
      <c r="F25" s="2">
        <f>SUM(F24+(budget_table[[#This Row],[Income]]-budget_table[[#This Row],[Debit]]))</f>
        <v>1771850</v>
      </c>
      <c r="G25" s="7"/>
      <c r="H25" s="7"/>
      <c r="I25" s="7"/>
      <c r="J25" s="8"/>
      <c r="K25" s="7"/>
      <c r="L25" s="7"/>
      <c r="M25" s="7"/>
      <c r="N25" s="7"/>
      <c r="O25" s="7"/>
      <c r="P25" s="7"/>
      <c r="Q25" s="7"/>
      <c r="R25" s="7"/>
      <c r="S25" s="7"/>
    </row>
    <row r="26" spans="1:19" x14ac:dyDescent="0.25">
      <c r="A26" t="str">
        <f>TEXT(budget_table[[#This Row],[Date]], "mmm")</f>
        <v>Feb</v>
      </c>
      <c r="B26" s="1">
        <v>44597</v>
      </c>
      <c r="C26" t="s">
        <v>4</v>
      </c>
      <c r="D26" s="2">
        <v>10000</v>
      </c>
      <c r="F26" s="2">
        <f>SUM(F25+(budget_table[[#This Row],[Income]]-budget_table[[#This Row],[Debit]]))</f>
        <v>1761850</v>
      </c>
      <c r="G26" s="7"/>
      <c r="H26" s="7"/>
      <c r="I26" s="7"/>
      <c r="J26" s="8"/>
      <c r="K26" s="7"/>
      <c r="L26" s="7"/>
      <c r="M26" s="7"/>
      <c r="N26" s="7"/>
      <c r="O26" s="7"/>
      <c r="P26" s="7"/>
      <c r="Q26" s="7"/>
      <c r="R26" s="7"/>
      <c r="S26" s="7"/>
    </row>
    <row r="27" spans="1:19" x14ac:dyDescent="0.25">
      <c r="A27" t="str">
        <f>TEXT(budget_table[[#This Row],[Date]], "mmm")</f>
        <v>Feb</v>
      </c>
      <c r="B27" s="1">
        <v>44598</v>
      </c>
      <c r="C27" t="s">
        <v>6</v>
      </c>
      <c r="D27" s="2">
        <v>150000</v>
      </c>
      <c r="F27" s="2">
        <f>SUM(F26+(budget_table[[#This Row],[Income]]-budget_table[[#This Row],[Debit]]))</f>
        <v>1611850</v>
      </c>
      <c r="G27" s="7"/>
      <c r="H27" s="7"/>
      <c r="I27" s="7"/>
      <c r="J27" s="8"/>
      <c r="K27" s="7"/>
      <c r="L27" s="7"/>
      <c r="M27" s="7"/>
      <c r="N27" s="7"/>
      <c r="O27" s="7"/>
      <c r="P27" s="7"/>
      <c r="Q27" s="7"/>
      <c r="R27" s="7"/>
      <c r="S27" s="7"/>
    </row>
    <row r="28" spans="1:19" x14ac:dyDescent="0.25">
      <c r="A28" t="str">
        <f>TEXT(budget_table[[#This Row],[Date]], "mmm")</f>
        <v>Feb</v>
      </c>
      <c r="B28" s="1">
        <v>44600</v>
      </c>
      <c r="C28" t="s">
        <v>13</v>
      </c>
      <c r="D28" s="2">
        <v>3700</v>
      </c>
      <c r="F28" s="2">
        <f>SUM(F27+(budget_table[[#This Row],[Income]]-budget_table[[#This Row],[Debit]]))</f>
        <v>1608150</v>
      </c>
      <c r="G28" s="7"/>
      <c r="H28" s="7"/>
      <c r="I28" s="7"/>
      <c r="J28" s="8"/>
      <c r="K28" s="7"/>
      <c r="L28" s="7"/>
      <c r="M28" s="7"/>
      <c r="N28" s="7"/>
      <c r="O28" s="7"/>
      <c r="P28" s="7"/>
      <c r="Q28" s="7"/>
      <c r="R28" s="7"/>
      <c r="S28" s="7"/>
    </row>
    <row r="29" spans="1:19" x14ac:dyDescent="0.25">
      <c r="A29" t="str">
        <f>TEXT(budget_table[[#This Row],[Date]], "mmm")</f>
        <v>Feb</v>
      </c>
      <c r="B29" s="1">
        <v>44600</v>
      </c>
      <c r="C29" t="s">
        <v>3</v>
      </c>
      <c r="D29" s="2">
        <v>9000</v>
      </c>
      <c r="F29" s="2">
        <f>SUM(F28+(budget_table[[#This Row],[Income]]-budget_table[[#This Row],[Debit]]))</f>
        <v>1599150</v>
      </c>
      <c r="G29" s="7"/>
      <c r="H29" s="7"/>
      <c r="I29" s="7"/>
      <c r="J29" s="8"/>
      <c r="K29" s="7"/>
      <c r="L29" s="7"/>
      <c r="M29" s="7"/>
      <c r="N29" s="7"/>
      <c r="O29" s="7"/>
      <c r="P29" s="7"/>
      <c r="Q29" s="7"/>
      <c r="R29" s="7"/>
      <c r="S29" s="7"/>
    </row>
    <row r="30" spans="1:19" x14ac:dyDescent="0.25">
      <c r="A30" t="str">
        <f>TEXT(budget_table[[#This Row],[Date]], "mmm")</f>
        <v>Feb</v>
      </c>
      <c r="B30" s="1">
        <v>44600</v>
      </c>
      <c r="C30" t="s">
        <v>5</v>
      </c>
      <c r="D30" s="2">
        <v>188000</v>
      </c>
      <c r="F30" s="2">
        <f>SUM(F29+(budget_table[[#This Row],[Income]]-budget_table[[#This Row],[Debit]]))</f>
        <v>1411150</v>
      </c>
      <c r="G30" s="7"/>
      <c r="H30" s="7"/>
      <c r="I30" s="7"/>
      <c r="J30" s="8"/>
      <c r="K30" s="7"/>
      <c r="L30" s="7"/>
      <c r="M30" s="7"/>
      <c r="N30" s="7"/>
      <c r="O30" s="7"/>
      <c r="P30" s="7"/>
      <c r="Q30" s="7"/>
      <c r="R30" s="7"/>
      <c r="S30" s="7"/>
    </row>
    <row r="31" spans="1:19" x14ac:dyDescent="0.25">
      <c r="A31" t="str">
        <f>TEXT(budget_table[[#This Row],[Date]], "mmm")</f>
        <v>Feb</v>
      </c>
      <c r="B31" s="1">
        <v>44600</v>
      </c>
      <c r="C31" t="s">
        <v>13</v>
      </c>
      <c r="D31" s="2">
        <v>4200</v>
      </c>
      <c r="F31" s="2">
        <f>SUM(F30+(budget_table[[#This Row],[Income]]-budget_table[[#This Row],[Debit]]))</f>
        <v>1406950</v>
      </c>
      <c r="G31" s="7"/>
      <c r="H31" s="7"/>
      <c r="I31" s="7"/>
      <c r="J31" s="8"/>
      <c r="K31" s="7"/>
      <c r="L31" s="7"/>
      <c r="M31" s="7"/>
      <c r="N31" s="7"/>
      <c r="O31" s="7"/>
      <c r="P31" s="7"/>
      <c r="Q31" s="7"/>
      <c r="R31" s="7"/>
      <c r="S31" s="7"/>
    </row>
    <row r="32" spans="1:19" x14ac:dyDescent="0.25">
      <c r="A32" t="str">
        <f>TEXT(budget_table[[#This Row],[Date]], "mmm")</f>
        <v>Feb</v>
      </c>
      <c r="B32" s="1">
        <v>44602</v>
      </c>
      <c r="C32" t="s">
        <v>3</v>
      </c>
      <c r="D32" s="2">
        <v>3100</v>
      </c>
      <c r="F32" s="2">
        <f>SUM(F31+(budget_table[[#This Row],[Income]]-budget_table[[#This Row],[Debit]]))</f>
        <v>1403850</v>
      </c>
      <c r="G32" s="7"/>
      <c r="H32" s="7"/>
      <c r="I32" s="7"/>
      <c r="J32" s="8"/>
      <c r="K32" s="7"/>
      <c r="L32" s="7"/>
      <c r="M32" s="7"/>
      <c r="N32" s="7"/>
      <c r="O32" s="7"/>
      <c r="P32" s="7"/>
      <c r="Q32" s="7"/>
      <c r="R32" s="7"/>
      <c r="S32" s="7"/>
    </row>
    <row r="33" spans="1:19" x14ac:dyDescent="0.25">
      <c r="A33" t="str">
        <f>TEXT(budget_table[[#This Row],[Date]], "mmm")</f>
        <v>Feb</v>
      </c>
      <c r="B33" s="1">
        <v>44603</v>
      </c>
      <c r="C33" t="s">
        <v>14</v>
      </c>
      <c r="D33" s="2">
        <v>90000</v>
      </c>
      <c r="F33" s="2">
        <f>SUM(F32+(budget_table[[#This Row],[Income]]-budget_table[[#This Row],[Debit]]))</f>
        <v>1313850</v>
      </c>
      <c r="G33" s="7"/>
      <c r="H33" s="7"/>
      <c r="I33" s="7"/>
      <c r="J33" s="8"/>
      <c r="K33" s="7"/>
      <c r="L33" s="7"/>
      <c r="M33" s="7"/>
      <c r="N33" s="7"/>
      <c r="O33" s="7"/>
      <c r="P33" s="7"/>
      <c r="Q33" s="7"/>
      <c r="R33" s="7"/>
      <c r="S33" s="7"/>
    </row>
    <row r="34" spans="1:19" x14ac:dyDescent="0.25">
      <c r="A34" t="str">
        <f>TEXT(budget_table[[#This Row],[Date]], "mmm")</f>
        <v>Feb</v>
      </c>
      <c r="B34" s="1">
        <v>44604</v>
      </c>
      <c r="C34" t="s">
        <v>3</v>
      </c>
      <c r="D34" s="2">
        <v>15000</v>
      </c>
      <c r="F34" s="2">
        <f>SUM(F33+(budget_table[[#This Row],[Income]]-budget_table[[#This Row],[Debit]]))</f>
        <v>1298850</v>
      </c>
      <c r="G34" s="7"/>
      <c r="H34" s="7"/>
      <c r="I34" s="7"/>
      <c r="J34" s="8"/>
      <c r="K34" s="7"/>
      <c r="L34" s="7"/>
      <c r="M34" s="7"/>
      <c r="N34" s="7"/>
      <c r="O34" s="7"/>
      <c r="P34" s="7"/>
      <c r="Q34" s="7"/>
      <c r="R34" s="7"/>
      <c r="S34" s="7"/>
    </row>
    <row r="35" spans="1:19" x14ac:dyDescent="0.25">
      <c r="A35" t="str">
        <f>TEXT(budget_table[[#This Row],[Date]], "mmm")</f>
        <v>Feb</v>
      </c>
      <c r="B35" s="1">
        <v>44606</v>
      </c>
      <c r="C35" t="s">
        <v>13</v>
      </c>
      <c r="D35" s="2">
        <v>4500</v>
      </c>
      <c r="F35" s="2">
        <f>SUM(F34+(budget_table[[#This Row],[Income]]-budget_table[[#This Row],[Debit]]))</f>
        <v>1294350</v>
      </c>
      <c r="G35" s="7"/>
      <c r="H35" s="7"/>
      <c r="I35" s="7"/>
      <c r="J35" s="8"/>
      <c r="K35" s="7"/>
      <c r="L35" s="7"/>
      <c r="M35" s="7"/>
      <c r="N35" s="7"/>
      <c r="O35" s="7"/>
      <c r="P35" s="7"/>
      <c r="Q35" s="7"/>
      <c r="R35" s="7"/>
      <c r="S35" s="7"/>
    </row>
    <row r="36" spans="1:19" x14ac:dyDescent="0.25">
      <c r="A36" t="str">
        <f>TEXT(budget_table[[#This Row],[Date]], "mmm")</f>
        <v>Feb</v>
      </c>
      <c r="B36" s="1">
        <v>44606</v>
      </c>
      <c r="C36" t="s">
        <v>5</v>
      </c>
      <c r="D36" s="2">
        <v>110900</v>
      </c>
      <c r="F36" s="2">
        <f>SUM(F35+(budget_table[[#This Row],[Income]]-budget_table[[#This Row],[Debit]]))</f>
        <v>1183450</v>
      </c>
      <c r="G36" s="7"/>
      <c r="H36" s="7"/>
      <c r="I36" s="7"/>
      <c r="J36" s="8"/>
      <c r="K36" s="7"/>
      <c r="L36" s="7"/>
      <c r="M36" s="7"/>
      <c r="N36" s="7"/>
      <c r="O36" s="7"/>
      <c r="P36" s="7"/>
      <c r="Q36" s="7"/>
      <c r="R36" s="7"/>
      <c r="S36" s="7"/>
    </row>
    <row r="37" spans="1:19" x14ac:dyDescent="0.25">
      <c r="A37" t="str">
        <f>TEXT(budget_table[[#This Row],[Date]], "mmm")</f>
        <v>Feb</v>
      </c>
      <c r="B37" s="1">
        <v>44609</v>
      </c>
      <c r="C37" t="s">
        <v>3</v>
      </c>
      <c r="D37" s="2">
        <v>1200</v>
      </c>
      <c r="F37" s="2">
        <f>SUM(F36+(budget_table[[#This Row],[Income]]-budget_table[[#This Row],[Debit]]))</f>
        <v>1182250</v>
      </c>
      <c r="G37" s="7"/>
      <c r="H37" s="7"/>
      <c r="I37" s="7"/>
      <c r="J37" s="8"/>
      <c r="K37" s="7"/>
      <c r="L37" s="7"/>
      <c r="M37" s="7"/>
      <c r="N37" s="7"/>
      <c r="O37" s="7"/>
      <c r="P37" s="7"/>
      <c r="Q37" s="7"/>
      <c r="R37" s="7"/>
      <c r="S37" s="7"/>
    </row>
    <row r="38" spans="1:19" x14ac:dyDescent="0.25">
      <c r="A38" t="str">
        <f>TEXT(budget_table[[#This Row],[Date]], "mmm")</f>
        <v>Feb</v>
      </c>
      <c r="B38" s="1">
        <v>44611</v>
      </c>
      <c r="C38" t="s">
        <v>3</v>
      </c>
      <c r="D38" s="2">
        <v>2700</v>
      </c>
      <c r="F38" s="2">
        <f>SUM(F37+(budget_table[[#This Row],[Income]]-budget_table[[#This Row],[Debit]]))</f>
        <v>1179550</v>
      </c>
      <c r="G38" s="7"/>
      <c r="H38" s="7"/>
      <c r="I38" s="7"/>
      <c r="J38" s="8"/>
      <c r="K38" s="7"/>
      <c r="L38" s="7"/>
      <c r="M38" s="7"/>
      <c r="N38" s="7"/>
      <c r="O38" s="7"/>
      <c r="P38" s="7"/>
      <c r="Q38" s="7"/>
      <c r="R38" s="7"/>
      <c r="S38" s="7"/>
    </row>
    <row r="39" spans="1:19" x14ac:dyDescent="0.25">
      <c r="A39" t="str">
        <f>TEXT(budget_table[[#This Row],[Date]], "mmm")</f>
        <v>Feb</v>
      </c>
      <c r="B39" s="1">
        <v>44612</v>
      </c>
      <c r="C39" t="s">
        <v>4</v>
      </c>
      <c r="D39" s="2">
        <v>15000</v>
      </c>
      <c r="F39" s="2">
        <f>SUM(F38+(budget_table[[#This Row],[Income]]-budget_table[[#This Row],[Debit]]))</f>
        <v>1164550</v>
      </c>
      <c r="G39" s="7"/>
      <c r="H39" s="7"/>
      <c r="I39" s="7"/>
      <c r="J39" s="8"/>
      <c r="K39" s="7"/>
      <c r="L39" s="7"/>
      <c r="M39" s="7"/>
      <c r="N39" s="7"/>
      <c r="O39" s="7"/>
      <c r="P39" s="7"/>
      <c r="Q39" s="7"/>
      <c r="R39" s="7"/>
      <c r="S39" s="7"/>
    </row>
    <row r="40" spans="1:19" x14ac:dyDescent="0.25">
      <c r="A40" t="str">
        <f>TEXT(budget_table[[#This Row],[Date]], "mmm")</f>
        <v>Feb</v>
      </c>
      <c r="B40" s="1">
        <v>44615</v>
      </c>
      <c r="C40" t="s">
        <v>7</v>
      </c>
      <c r="D40" s="2">
        <v>4000</v>
      </c>
      <c r="F40" s="2">
        <f>SUM(F39+(budget_table[[#This Row],[Income]]-budget_table[[#This Row],[Debit]]))</f>
        <v>1160550</v>
      </c>
      <c r="G40" s="7"/>
      <c r="H40" s="7"/>
      <c r="I40" s="7"/>
      <c r="J40" s="8"/>
      <c r="K40" s="7"/>
      <c r="L40" s="7"/>
      <c r="M40" s="7"/>
      <c r="N40" s="7"/>
      <c r="O40" s="7"/>
      <c r="P40" s="7"/>
      <c r="Q40" s="7"/>
      <c r="R40" s="7"/>
      <c r="S40" s="7"/>
    </row>
    <row r="41" spans="1:19" x14ac:dyDescent="0.25">
      <c r="A41" t="str">
        <f>TEXT(budget_table[[#This Row],[Date]], "mmm")</f>
        <v>Feb</v>
      </c>
      <c r="B41" s="1">
        <v>44617</v>
      </c>
      <c r="C41" t="s">
        <v>13</v>
      </c>
      <c r="D41" s="2">
        <v>3100</v>
      </c>
      <c r="F41" s="2">
        <f>SUM(F40+(budget_table[[#This Row],[Income]]-budget_table[[#This Row],[Debit]]))</f>
        <v>1157450</v>
      </c>
      <c r="G41" s="7"/>
      <c r="H41" s="7"/>
      <c r="I41" s="7"/>
      <c r="J41" s="8"/>
      <c r="K41" s="7"/>
      <c r="L41" s="7"/>
      <c r="M41" s="7"/>
      <c r="N41" s="7"/>
      <c r="O41" s="7"/>
      <c r="P41" s="7"/>
      <c r="Q41" s="7"/>
      <c r="R41" s="7"/>
      <c r="S41" s="7"/>
    </row>
    <row r="42" spans="1:19" ht="15" customHeight="1" x14ac:dyDescent="0.25">
      <c r="A42" t="str">
        <f>TEXT(budget_table[[#This Row],[Date]], "mmm")</f>
        <v>Feb</v>
      </c>
      <c r="B42" s="1">
        <v>44617</v>
      </c>
      <c r="C42" t="s">
        <v>2</v>
      </c>
      <c r="D42" s="2">
        <v>6300</v>
      </c>
      <c r="F42" s="2">
        <f>SUM(F41+(budget_table[[#This Row],[Income]]-budget_table[[#This Row],[Debit]]))</f>
        <v>1151150</v>
      </c>
      <c r="G42" s="7"/>
      <c r="H42" s="7"/>
      <c r="I42" s="7"/>
      <c r="J42" s="8"/>
      <c r="K42" s="7"/>
      <c r="L42" s="7"/>
      <c r="M42" s="7"/>
      <c r="N42" s="7"/>
      <c r="O42" s="7"/>
      <c r="P42" s="7"/>
      <c r="Q42" s="7"/>
      <c r="R42" s="7"/>
      <c r="S42" s="7"/>
    </row>
    <row r="43" spans="1:19" x14ac:dyDescent="0.25">
      <c r="A43" t="str">
        <f>TEXT(budget_table[[#This Row],[Date]], "mmm")</f>
        <v>Feb</v>
      </c>
      <c r="B43" s="1">
        <v>44620</v>
      </c>
      <c r="C43" t="s">
        <v>3</v>
      </c>
      <c r="D43" s="2">
        <v>1800</v>
      </c>
      <c r="F43" s="2">
        <f>SUM(F42+(budget_table[[#This Row],[Income]]-budget_table[[#This Row],[Debit]]))</f>
        <v>1149350</v>
      </c>
      <c r="G43" s="7"/>
      <c r="H43" s="7"/>
      <c r="I43" s="7"/>
      <c r="J43" s="8"/>
      <c r="K43" s="7"/>
      <c r="L43" s="7"/>
      <c r="M43" s="7"/>
      <c r="N43" s="7"/>
      <c r="O43" s="7"/>
      <c r="P43" s="7"/>
      <c r="Q43" s="7"/>
      <c r="R43" s="7"/>
      <c r="S43" s="7"/>
    </row>
    <row r="44" spans="1:19" x14ac:dyDescent="0.25">
      <c r="A44" t="str">
        <f>TEXT(budget_table[[#This Row],[Date]], "mmm")</f>
        <v>Mar</v>
      </c>
      <c r="B44" s="1">
        <v>44621</v>
      </c>
      <c r="C44" t="s">
        <v>12</v>
      </c>
      <c r="E44" s="2">
        <v>1200000</v>
      </c>
      <c r="F44" s="2">
        <f>SUM(F43+(budget_table[[#This Row],[Income]]-budget_table[[#This Row],[Debit]]))</f>
        <v>2349350</v>
      </c>
      <c r="G44" s="7"/>
      <c r="H44" s="7"/>
      <c r="I44" s="7"/>
      <c r="J44" s="8"/>
      <c r="K44" s="7"/>
      <c r="L44" s="7"/>
      <c r="M44" s="7"/>
      <c r="N44" s="7"/>
      <c r="O44" s="7"/>
      <c r="P44" s="7"/>
      <c r="Q44" s="7"/>
      <c r="R44" s="7"/>
      <c r="S44" s="7"/>
    </row>
    <row r="45" spans="1:19" x14ac:dyDescent="0.25">
      <c r="A45" t="str">
        <f>TEXT(budget_table[[#This Row],[Date]], "mmm")</f>
        <v>Mar</v>
      </c>
      <c r="B45" s="1">
        <v>44631</v>
      </c>
      <c r="C45" t="s">
        <v>3</v>
      </c>
      <c r="D45" s="2">
        <v>70000</v>
      </c>
      <c r="F45" s="2">
        <f>SUM(F44+(budget_table[[#This Row],[Income]]-budget_table[[#This Row],[Debit]]))</f>
        <v>2279350</v>
      </c>
      <c r="G45" s="7"/>
      <c r="H45" s="7"/>
      <c r="I45" s="7"/>
      <c r="J45" s="8"/>
      <c r="K45" s="7"/>
      <c r="L45" s="7"/>
      <c r="M45" s="7"/>
      <c r="N45" s="7"/>
      <c r="O45" s="7"/>
      <c r="P45" s="7"/>
      <c r="Q45" s="7"/>
      <c r="R45" s="7"/>
      <c r="S45" s="7"/>
    </row>
    <row r="46" spans="1:19" x14ac:dyDescent="0.25">
      <c r="A46" t="str">
        <f>TEXT(budget_table[[#This Row],[Date]], "mmm")</f>
        <v>Mar</v>
      </c>
      <c r="B46" s="1">
        <v>44635</v>
      </c>
      <c r="C46" t="s">
        <v>4</v>
      </c>
      <c r="D46" s="2">
        <v>20000</v>
      </c>
      <c r="F46" s="2">
        <f>SUM(F45+(budget_table[[#This Row],[Income]]-budget_table[[#This Row],[Debit]]))</f>
        <v>2259350</v>
      </c>
      <c r="G46" s="7"/>
      <c r="H46" s="7"/>
      <c r="I46" s="7"/>
      <c r="J46" s="8"/>
      <c r="K46" s="7"/>
      <c r="L46" s="7"/>
      <c r="M46" s="7"/>
      <c r="N46" s="7"/>
      <c r="O46" s="7"/>
      <c r="P46" s="7"/>
      <c r="Q46" s="7"/>
      <c r="R46" s="7"/>
      <c r="S46" s="7"/>
    </row>
    <row r="47" spans="1:19" x14ac:dyDescent="0.25">
      <c r="A47" t="str">
        <f>TEXT(budget_table[[#This Row],[Date]], "mmm")</f>
        <v>Mar</v>
      </c>
      <c r="B47" s="1">
        <v>44635</v>
      </c>
      <c r="C47" t="s">
        <v>2</v>
      </c>
      <c r="D47" s="2">
        <v>90000</v>
      </c>
      <c r="F47" s="2">
        <f>SUM(F46+(budget_table[[#This Row],[Income]]-budget_table[[#This Row],[Debit]]))</f>
        <v>2169350</v>
      </c>
      <c r="G47" s="7"/>
      <c r="H47" s="7"/>
      <c r="I47" s="7"/>
      <c r="J47" s="8"/>
      <c r="K47" s="7"/>
      <c r="L47" s="7"/>
      <c r="M47" s="7"/>
      <c r="N47" s="7"/>
      <c r="O47" s="7"/>
      <c r="P47" s="7"/>
      <c r="Q47" s="7"/>
      <c r="R47" s="7"/>
      <c r="S47" s="7"/>
    </row>
    <row r="48" spans="1:19" x14ac:dyDescent="0.25">
      <c r="A48" t="str">
        <f>TEXT(budget_table[[#This Row],[Date]], "mmm")</f>
        <v>Jan</v>
      </c>
      <c r="B48" s="1"/>
      <c r="F48" s="2">
        <f>SUM(F47+(budget_table[[#This Row],[Income]]-budget_table[[#This Row],[Debit]]))</f>
        <v>2169350</v>
      </c>
      <c r="G48" s="7"/>
      <c r="H48" s="7"/>
      <c r="I48" s="7"/>
      <c r="J48" s="8"/>
      <c r="K48" s="7"/>
      <c r="L48" s="7"/>
      <c r="M48" s="7"/>
      <c r="N48" s="7"/>
      <c r="O48" s="7"/>
      <c r="P48" s="7"/>
      <c r="Q48" s="7"/>
      <c r="R48" s="7"/>
      <c r="S48" s="7"/>
    </row>
    <row r="49" spans="1:19" x14ac:dyDescent="0.25">
      <c r="A49" t="str">
        <f>TEXT(budget_table[[#This Row],[Date]], "mmm")</f>
        <v>Jan</v>
      </c>
      <c r="B49" s="1"/>
      <c r="F49" s="2">
        <f>SUM(F48+(budget_table[[#This Row],[Income]]-budget_table[[#This Row],[Debit]]))</f>
        <v>2169350</v>
      </c>
      <c r="G49" s="7"/>
      <c r="H49" s="7"/>
      <c r="I49" s="7"/>
      <c r="J49" s="8"/>
      <c r="K49" s="7"/>
      <c r="L49" s="7"/>
      <c r="M49" s="7"/>
      <c r="N49" s="7"/>
      <c r="O49" s="7"/>
      <c r="P49" s="7"/>
      <c r="Q49" s="7"/>
      <c r="R49" s="7"/>
      <c r="S49" s="7"/>
    </row>
    <row r="50" spans="1:19" x14ac:dyDescent="0.25">
      <c r="A50" t="str">
        <f>TEXT(budget_table[[#This Row],[Date]], "mmm")</f>
        <v>Jan</v>
      </c>
      <c r="F50" s="2">
        <f>SUM(F49+(budget_table[[#This Row],[Income]]-budget_table[[#This Row],[Debit]]))</f>
        <v>2169350</v>
      </c>
      <c r="G50" s="7"/>
      <c r="H50" s="7"/>
      <c r="I50" s="7"/>
      <c r="J50" s="8"/>
      <c r="K50" s="7"/>
      <c r="L50" s="7"/>
      <c r="M50" s="7"/>
      <c r="N50" s="7"/>
      <c r="O50" s="7"/>
      <c r="P50" s="7"/>
      <c r="Q50" s="7"/>
      <c r="R50" s="7"/>
      <c r="S50" s="7"/>
    </row>
    <row r="51" spans="1:19" x14ac:dyDescent="0.25">
      <c r="A51" t="str">
        <f>TEXT(budget_table[[#This Row],[Date]], "mmm")</f>
        <v>Jan</v>
      </c>
      <c r="F51" s="2">
        <f>SUM(F50+(budget_table[[#This Row],[Income]]-budget_table[[#This Row],[Debit]]))</f>
        <v>2169350</v>
      </c>
      <c r="G51" s="7"/>
      <c r="H51" s="7"/>
      <c r="I51" s="7"/>
      <c r="J51" s="8"/>
      <c r="K51" s="7"/>
      <c r="L51" s="7"/>
      <c r="M51" s="7"/>
      <c r="N51" s="7"/>
      <c r="O51" s="7"/>
      <c r="P51" s="7"/>
      <c r="Q51" s="7"/>
      <c r="R51" s="7"/>
      <c r="S51" s="7"/>
    </row>
    <row r="52" spans="1:19" x14ac:dyDescent="0.25">
      <c r="A52" t="str">
        <f>TEXT(budget_table[[#This Row],[Date]], "mmm")</f>
        <v>Jan</v>
      </c>
      <c r="B52" s="1"/>
      <c r="F52" s="2">
        <f>SUM(F51+(budget_table[[#This Row],[Income]]-budget_table[[#This Row],[Debit]]))</f>
        <v>2169350</v>
      </c>
      <c r="G52" s="7"/>
      <c r="H52" s="7"/>
      <c r="I52" s="7"/>
      <c r="J52" s="8"/>
      <c r="K52" s="7"/>
      <c r="L52" s="7"/>
      <c r="M52" s="7"/>
      <c r="N52" s="7"/>
      <c r="O52" s="7"/>
      <c r="P52" s="7"/>
      <c r="Q52" s="7"/>
      <c r="R52" s="7"/>
      <c r="S52" s="7"/>
    </row>
    <row r="53" spans="1:19" x14ac:dyDescent="0.25">
      <c r="A53" t="str">
        <f>TEXT(budget_table[[#This Row],[Date]], "mmm")</f>
        <v>Jan</v>
      </c>
      <c r="B53" s="1"/>
      <c r="F53" s="2">
        <f>SUM(F52+(budget_table[[#This Row],[Income]]-budget_table[[#This Row],[Debit]]))</f>
        <v>2169350</v>
      </c>
      <c r="G53" s="7"/>
      <c r="H53" s="7"/>
      <c r="I53" s="7"/>
      <c r="J53" s="8"/>
      <c r="K53" s="7"/>
      <c r="L53" s="7"/>
      <c r="M53" s="7"/>
      <c r="N53" s="7"/>
      <c r="O53" s="7"/>
      <c r="P53" s="7"/>
      <c r="Q53" s="7"/>
      <c r="R53" s="7"/>
      <c r="S53" s="7"/>
    </row>
    <row r="54" spans="1:19" x14ac:dyDescent="0.25">
      <c r="A54" t="str">
        <f>TEXT(budget_table[[#This Row],[Date]], "mmm")</f>
        <v>Jan</v>
      </c>
      <c r="F54" s="2">
        <f>SUM(F53+(budget_table[[#This Row],[Income]]-budget_table[[#This Row],[Debit]]))</f>
        <v>2169350</v>
      </c>
      <c r="G54" s="7"/>
      <c r="H54" s="7"/>
      <c r="I54" s="7"/>
      <c r="J54" s="8"/>
      <c r="K54" s="7"/>
      <c r="L54" s="7"/>
      <c r="M54" s="7"/>
      <c r="N54" s="7"/>
      <c r="O54" s="7"/>
      <c r="P54" s="7"/>
      <c r="Q54" s="7"/>
      <c r="R54" s="7"/>
      <c r="S54" s="7"/>
    </row>
    <row r="55" spans="1:19" x14ac:dyDescent="0.25">
      <c r="A55" t="str">
        <f>TEXT(budget_table[[#This Row],[Date]], "mmm")</f>
        <v>Jan</v>
      </c>
      <c r="F55" s="2">
        <f>SUM(F54+(budget_table[[#This Row],[Income]]-budget_table[[#This Row],[Debit]]))</f>
        <v>2169350</v>
      </c>
      <c r="G55" s="7"/>
      <c r="H55" s="7"/>
      <c r="I55" s="7"/>
      <c r="J55" s="8"/>
      <c r="K55" s="7"/>
      <c r="L55" s="7"/>
      <c r="M55" s="7"/>
      <c r="N55" s="7"/>
      <c r="O55" s="7"/>
      <c r="P55" s="7"/>
      <c r="Q55" s="7"/>
      <c r="R55" s="7"/>
      <c r="S55" s="7"/>
    </row>
    <row r="56" spans="1:19" x14ac:dyDescent="0.25">
      <c r="A56" t="str">
        <f>TEXT(budget_table[[#This Row],[Date]], "mmm")</f>
        <v>Jan</v>
      </c>
      <c r="F56" s="2">
        <f>SUM(F55+(budget_table[[#This Row],[Income]]-budget_table[[#This Row],[Debit]]))</f>
        <v>2169350</v>
      </c>
      <c r="G56" s="7"/>
      <c r="H56" s="7"/>
      <c r="I56" s="7"/>
      <c r="J56" s="8"/>
      <c r="K56" s="7"/>
      <c r="L56" s="7"/>
      <c r="M56" s="7"/>
      <c r="N56" s="7"/>
      <c r="O56" s="7"/>
      <c r="P56" s="7"/>
      <c r="Q56" s="7"/>
      <c r="R56" s="7"/>
      <c r="S56" s="7"/>
    </row>
    <row r="57" spans="1:19" x14ac:dyDescent="0.25">
      <c r="G57" s="7"/>
      <c r="H57" s="7"/>
      <c r="I57" s="7"/>
      <c r="J57" s="8"/>
      <c r="K57" s="7"/>
      <c r="L57" s="7"/>
      <c r="M57" s="7"/>
      <c r="N57" s="7"/>
      <c r="O57" s="7"/>
      <c r="P57" s="7"/>
      <c r="Q57" s="7"/>
      <c r="R57" s="7"/>
      <c r="S57" s="7"/>
    </row>
    <row r="58" spans="1:19" x14ac:dyDescent="0.25">
      <c r="G58" s="7"/>
      <c r="H58" s="7"/>
      <c r="I58" s="7"/>
      <c r="J58" s="8"/>
      <c r="K58" s="7"/>
      <c r="L58" s="7"/>
      <c r="M58" s="7"/>
      <c r="N58" s="7"/>
      <c r="O58" s="7"/>
      <c r="P58" s="7"/>
      <c r="Q58" s="7"/>
      <c r="R58" s="7"/>
      <c r="S58" s="7"/>
    </row>
    <row r="59" spans="1:19" x14ac:dyDescent="0.25">
      <c r="G59" s="7"/>
      <c r="H59" s="7"/>
      <c r="I59" s="7"/>
      <c r="J59" s="8"/>
      <c r="K59" s="7"/>
      <c r="L59" s="7"/>
      <c r="M59" s="7"/>
      <c r="N59" s="7"/>
      <c r="O59" s="7"/>
      <c r="P59" s="7"/>
      <c r="Q59" s="7"/>
      <c r="R59" s="7"/>
      <c r="S59" s="7"/>
    </row>
    <row r="60" spans="1:19" x14ac:dyDescent="0.25">
      <c r="G60" s="7"/>
      <c r="H60" s="7"/>
      <c r="I60" s="7"/>
      <c r="J60" s="8"/>
      <c r="K60" s="7"/>
      <c r="L60" s="7"/>
      <c r="M60" s="7"/>
      <c r="N60" s="7"/>
      <c r="O60" s="7"/>
      <c r="P60" s="7"/>
      <c r="Q60" s="7"/>
      <c r="R60" s="7"/>
      <c r="S60" s="7"/>
    </row>
    <row r="61" spans="1:19" x14ac:dyDescent="0.25">
      <c r="G61" s="7"/>
      <c r="H61" s="7"/>
      <c r="I61" s="7"/>
      <c r="J61" s="8"/>
      <c r="K61" s="7"/>
      <c r="L61" s="7"/>
      <c r="M61" s="7"/>
      <c r="N61" s="7"/>
      <c r="O61" s="7"/>
      <c r="P61" s="7"/>
      <c r="Q61" s="7"/>
      <c r="R61" s="7"/>
      <c r="S61" s="7"/>
    </row>
    <row r="62" spans="1:19" x14ac:dyDescent="0.25">
      <c r="G62" s="7"/>
      <c r="H62" s="7"/>
      <c r="I62" s="7"/>
      <c r="J62" s="8"/>
      <c r="K62" s="7"/>
      <c r="L62" s="7"/>
      <c r="M62" s="7"/>
      <c r="N62" s="7"/>
      <c r="O62" s="7"/>
      <c r="P62" s="7"/>
      <c r="Q62" s="7"/>
      <c r="R62" s="7"/>
      <c r="S62" s="7"/>
    </row>
    <row r="63" spans="1:19" x14ac:dyDescent="0.25">
      <c r="G63" s="7"/>
      <c r="H63" s="7"/>
      <c r="I63" s="7"/>
      <c r="J63" s="8"/>
      <c r="K63" s="7"/>
      <c r="L63" s="7"/>
      <c r="M63" s="7"/>
      <c r="N63" s="7"/>
      <c r="O63" s="7"/>
      <c r="P63" s="7"/>
      <c r="Q63" s="7"/>
      <c r="R63" s="7"/>
      <c r="S63" s="7"/>
    </row>
    <row r="64" spans="1:19" x14ac:dyDescent="0.25">
      <c r="G64" s="7"/>
      <c r="H64" s="7"/>
      <c r="I64" s="7"/>
      <c r="J64" s="8"/>
      <c r="K64" s="7"/>
      <c r="L64" s="7"/>
      <c r="M64" s="7"/>
      <c r="N64" s="7"/>
      <c r="O64" s="7"/>
      <c r="P64" s="7"/>
      <c r="Q64" s="7"/>
      <c r="R64" s="7"/>
      <c r="S64" s="7"/>
    </row>
    <row r="65" spans="7:19" x14ac:dyDescent="0.25">
      <c r="G65" s="7"/>
      <c r="H65" s="7"/>
      <c r="I65" s="7"/>
      <c r="J65" s="8"/>
      <c r="K65" s="7"/>
      <c r="L65" s="7"/>
      <c r="M65" s="7"/>
      <c r="N65" s="7"/>
      <c r="O65" s="7"/>
      <c r="P65" s="7"/>
      <c r="Q65" s="7"/>
      <c r="R65" s="7"/>
      <c r="S65" s="7"/>
    </row>
    <row r="66" spans="7:19" x14ac:dyDescent="0.25">
      <c r="G66" s="7"/>
      <c r="H66" s="7"/>
      <c r="I66" s="7"/>
      <c r="J66" s="8"/>
      <c r="K66" s="7"/>
      <c r="L66" s="7"/>
      <c r="M66" s="7"/>
      <c r="N66" s="7"/>
      <c r="O66" s="7"/>
      <c r="P66" s="7"/>
      <c r="Q66" s="7"/>
      <c r="R66" s="7"/>
      <c r="S66" s="7"/>
    </row>
    <row r="67" spans="7:19" x14ac:dyDescent="0.25">
      <c r="G67" s="7"/>
      <c r="H67" s="7"/>
      <c r="I67" s="7"/>
      <c r="J67" s="8"/>
      <c r="K67" s="7"/>
      <c r="L67" s="7"/>
      <c r="M67" s="7"/>
      <c r="N67" s="7"/>
      <c r="O67" s="7"/>
      <c r="P67" s="7"/>
      <c r="Q67" s="7"/>
      <c r="R67" s="7"/>
      <c r="S67" s="7"/>
    </row>
    <row r="68" spans="7:19" x14ac:dyDescent="0.25">
      <c r="G68" s="7"/>
      <c r="H68" s="7"/>
      <c r="I68" s="7"/>
      <c r="J68" s="8"/>
      <c r="K68" s="7"/>
      <c r="L68" s="7"/>
      <c r="M68" s="7"/>
      <c r="N68" s="7"/>
      <c r="O68" s="7"/>
      <c r="P68" s="7"/>
      <c r="Q68" s="7"/>
      <c r="R68" s="7"/>
      <c r="S68" s="7"/>
    </row>
    <row r="69" spans="7:19" x14ac:dyDescent="0.25">
      <c r="G69" s="7"/>
      <c r="H69" s="7"/>
      <c r="I69" s="7"/>
      <c r="J69" s="8"/>
      <c r="K69" s="7"/>
      <c r="L69" s="7"/>
      <c r="M69" s="7"/>
      <c r="N69" s="7"/>
      <c r="O69" s="7"/>
      <c r="P69" s="7"/>
      <c r="Q69" s="7"/>
      <c r="R69" s="7"/>
      <c r="S69" s="7"/>
    </row>
    <row r="70" spans="7:19" x14ac:dyDescent="0.25">
      <c r="G70" s="7"/>
      <c r="H70" s="7"/>
      <c r="I70" s="7"/>
      <c r="J70" s="8"/>
      <c r="K70" s="7"/>
      <c r="L70" s="7"/>
      <c r="M70" s="7"/>
      <c r="N70" s="7"/>
      <c r="O70" s="7"/>
      <c r="P70" s="7"/>
      <c r="Q70" s="7"/>
      <c r="R70" s="7"/>
      <c r="S70" s="7"/>
    </row>
    <row r="71" spans="7:19" x14ac:dyDescent="0.25">
      <c r="G71" s="7"/>
      <c r="H71" s="7"/>
      <c r="I71" s="7"/>
      <c r="J71" s="8"/>
      <c r="K71" s="7"/>
      <c r="L71" s="7"/>
      <c r="M71" s="7"/>
      <c r="N71" s="7"/>
      <c r="O71" s="7"/>
      <c r="P71" s="7"/>
      <c r="Q71" s="7"/>
      <c r="R71" s="7"/>
      <c r="S71" s="7"/>
    </row>
    <row r="72" spans="7:19" x14ac:dyDescent="0.25">
      <c r="G72" s="7"/>
      <c r="H72" s="7"/>
      <c r="I72" s="7"/>
      <c r="J72" s="8"/>
      <c r="K72" s="7"/>
      <c r="L72" s="7"/>
      <c r="M72" s="7"/>
      <c r="N72" s="7"/>
      <c r="O72" s="7"/>
      <c r="P72" s="7"/>
      <c r="Q72" s="7"/>
      <c r="R72" s="7"/>
      <c r="S72" s="7"/>
    </row>
    <row r="73" spans="7:19" x14ac:dyDescent="0.25">
      <c r="G73" s="7"/>
      <c r="H73" s="7"/>
      <c r="I73" s="7"/>
      <c r="J73" s="8"/>
      <c r="K73" s="7"/>
      <c r="L73" s="7"/>
      <c r="M73" s="7"/>
      <c r="N73" s="7"/>
      <c r="O73" s="7"/>
      <c r="P73" s="7"/>
      <c r="Q73" s="7"/>
      <c r="R73" s="7"/>
      <c r="S73" s="7"/>
    </row>
    <row r="74" spans="7:19" x14ac:dyDescent="0.25">
      <c r="G74" s="7"/>
      <c r="H74" s="7"/>
      <c r="I74" s="7"/>
      <c r="J74" s="8"/>
      <c r="K74" s="7"/>
      <c r="L74" s="7"/>
      <c r="M74" s="7"/>
      <c r="N74" s="7"/>
      <c r="O74" s="7"/>
      <c r="P74" s="7"/>
      <c r="Q74" s="7"/>
      <c r="R74" s="7"/>
      <c r="S74" s="7"/>
    </row>
    <row r="75" spans="7:19" x14ac:dyDescent="0.25">
      <c r="G75" s="7"/>
      <c r="H75" s="7"/>
      <c r="I75" s="7"/>
      <c r="J75" s="8"/>
      <c r="K75" s="7"/>
      <c r="L75" s="7"/>
      <c r="M75" s="7"/>
      <c r="N75" s="7"/>
      <c r="O75" s="7"/>
      <c r="P75" s="7"/>
      <c r="Q75" s="7"/>
      <c r="R75" s="7"/>
      <c r="S75" s="7"/>
    </row>
    <row r="76" spans="7:19" x14ac:dyDescent="0.25">
      <c r="G76" s="7"/>
      <c r="H76" s="7"/>
      <c r="I76" s="7"/>
      <c r="J76" s="8"/>
      <c r="K76" s="7"/>
      <c r="L76" s="7"/>
      <c r="M76" s="7"/>
      <c r="N76" s="7"/>
      <c r="O76" s="7"/>
      <c r="P76" s="7"/>
      <c r="Q76" s="7"/>
      <c r="R76" s="7"/>
      <c r="S76" s="7"/>
    </row>
    <row r="77" spans="7:19" x14ac:dyDescent="0.25">
      <c r="G77" s="7"/>
      <c r="H77" s="7"/>
      <c r="I77" s="7"/>
      <c r="J77" s="8"/>
      <c r="K77" s="7"/>
      <c r="L77" s="7"/>
      <c r="M77" s="7"/>
      <c r="N77" s="7"/>
      <c r="O77" s="7"/>
      <c r="P77" s="7"/>
      <c r="Q77" s="7"/>
      <c r="R77" s="7"/>
      <c r="S77" s="7"/>
    </row>
    <row r="78" spans="7:19" x14ac:dyDescent="0.25">
      <c r="G78" s="7"/>
      <c r="H78" s="7"/>
      <c r="I78" s="7"/>
      <c r="J78" s="8"/>
      <c r="K78" s="7"/>
      <c r="L78" s="7"/>
      <c r="M78" s="7"/>
      <c r="N78" s="7"/>
      <c r="O78" s="7"/>
      <c r="P78" s="7"/>
      <c r="Q78" s="7"/>
      <c r="R78" s="7"/>
      <c r="S78" s="7"/>
    </row>
    <row r="79" spans="7:19" x14ac:dyDescent="0.25">
      <c r="G79" s="7"/>
      <c r="H79" s="7"/>
      <c r="I79" s="7"/>
      <c r="J79" s="8"/>
      <c r="K79" s="7"/>
      <c r="L79" s="7"/>
      <c r="M79" s="7"/>
      <c r="N79" s="7"/>
      <c r="O79" s="7"/>
      <c r="P79" s="7"/>
      <c r="Q79" s="7"/>
      <c r="R79" s="7"/>
      <c r="S79" s="7"/>
    </row>
    <row r="80" spans="7:19" x14ac:dyDescent="0.25">
      <c r="G80" s="7"/>
      <c r="H80" s="7"/>
      <c r="I80" s="7"/>
      <c r="J80" s="8"/>
      <c r="K80" s="7"/>
      <c r="L80" s="7"/>
      <c r="M80" s="7"/>
      <c r="N80" s="7"/>
      <c r="O80" s="7"/>
      <c r="P80" s="7"/>
      <c r="Q80" s="7"/>
      <c r="R80" s="7"/>
      <c r="S80" s="7"/>
    </row>
    <row r="81" spans="7:19" x14ac:dyDescent="0.25">
      <c r="G81" s="7"/>
      <c r="H81" s="7"/>
      <c r="I81" s="7"/>
      <c r="J81" s="8"/>
      <c r="K81" s="7"/>
      <c r="L81" s="7"/>
      <c r="M81" s="7"/>
      <c r="N81" s="7"/>
      <c r="O81" s="7"/>
      <c r="P81" s="7"/>
      <c r="Q81" s="7"/>
      <c r="R81" s="7"/>
      <c r="S81" s="7"/>
    </row>
    <row r="82" spans="7:19" x14ac:dyDescent="0.25">
      <c r="G82" s="7"/>
      <c r="H82" s="7"/>
      <c r="I82" s="7"/>
      <c r="J82" s="8"/>
      <c r="K82" s="7"/>
      <c r="L82" s="7"/>
      <c r="M82" s="7"/>
      <c r="N82" s="7"/>
      <c r="O82" s="7"/>
      <c r="P82" s="7"/>
      <c r="Q82" s="7"/>
      <c r="R82" s="7"/>
      <c r="S82" s="7"/>
    </row>
    <row r="83" spans="7:19" x14ac:dyDescent="0.25">
      <c r="G83" s="7"/>
      <c r="H83" s="7"/>
      <c r="I83" s="7"/>
      <c r="J83" s="8"/>
      <c r="K83" s="7"/>
      <c r="L83" s="7"/>
      <c r="M83" s="7"/>
      <c r="N83" s="7"/>
      <c r="O83" s="7"/>
      <c r="P83" s="7"/>
      <c r="Q83" s="7"/>
      <c r="R83" s="7"/>
      <c r="S83" s="7"/>
    </row>
    <row r="84" spans="7:19" x14ac:dyDescent="0.25">
      <c r="G84" s="7"/>
      <c r="H84" s="7"/>
      <c r="I84" s="7"/>
      <c r="J84" s="8"/>
      <c r="K84" s="7"/>
      <c r="L84" s="7"/>
      <c r="M84" s="7"/>
      <c r="N84" s="7"/>
      <c r="O84" s="7"/>
      <c r="P84" s="7"/>
      <c r="Q84" s="7"/>
      <c r="R84" s="7"/>
      <c r="S84" s="7"/>
    </row>
    <row r="85" spans="7:19" x14ac:dyDescent="0.25">
      <c r="G85" s="7"/>
      <c r="H85" s="7"/>
      <c r="I85" s="7"/>
      <c r="J85" s="8"/>
      <c r="K85" s="7"/>
      <c r="L85" s="7"/>
      <c r="M85" s="7"/>
      <c r="N85" s="7"/>
      <c r="O85" s="7"/>
      <c r="P85" s="7"/>
      <c r="Q85" s="7"/>
      <c r="R85" s="7"/>
      <c r="S85" s="7"/>
    </row>
    <row r="86" spans="7:19" x14ac:dyDescent="0.25">
      <c r="G86" s="7"/>
      <c r="H86" s="7"/>
      <c r="I86" s="7"/>
      <c r="J86" s="8"/>
      <c r="K86" s="7"/>
      <c r="L86" s="7"/>
      <c r="M86" s="7"/>
      <c r="N86" s="7"/>
      <c r="O86" s="7"/>
      <c r="P86" s="7"/>
      <c r="Q86" s="7"/>
      <c r="R86" s="7"/>
      <c r="S86" s="7"/>
    </row>
    <row r="87" spans="7:19" x14ac:dyDescent="0.25">
      <c r="G87" s="7"/>
      <c r="H87" s="7"/>
      <c r="I87" s="7"/>
      <c r="J87" s="8"/>
      <c r="K87" s="7"/>
      <c r="L87" s="7"/>
      <c r="M87" s="7"/>
      <c r="N87" s="7"/>
      <c r="O87" s="7"/>
      <c r="P87" s="7"/>
      <c r="Q87" s="7"/>
      <c r="R87" s="7"/>
      <c r="S87" s="7"/>
    </row>
    <row r="88" spans="7:19" x14ac:dyDescent="0.25">
      <c r="G88" s="7"/>
      <c r="H88" s="7"/>
      <c r="I88" s="7"/>
      <c r="J88" s="8"/>
      <c r="K88" s="7"/>
      <c r="L88" s="7"/>
      <c r="M88" s="7"/>
      <c r="N88" s="7"/>
      <c r="O88" s="7"/>
      <c r="P88" s="7"/>
      <c r="Q88" s="7"/>
      <c r="R88" s="7"/>
      <c r="S88" s="7"/>
    </row>
    <row r="89" spans="7:19" x14ac:dyDescent="0.25">
      <c r="G89" s="7"/>
      <c r="H89" s="7"/>
      <c r="I89" s="7"/>
      <c r="J89" s="8"/>
      <c r="K89" s="7"/>
      <c r="L89" s="7"/>
      <c r="M89" s="7"/>
      <c r="N89" s="7"/>
      <c r="O89" s="7"/>
      <c r="P89" s="7"/>
      <c r="Q89" s="7"/>
      <c r="R89" s="7"/>
      <c r="S89" s="7"/>
    </row>
    <row r="90" spans="7:19" x14ac:dyDescent="0.25">
      <c r="G90" s="7"/>
      <c r="H90" s="7"/>
      <c r="I90" s="7"/>
      <c r="J90" s="8"/>
      <c r="K90" s="7"/>
      <c r="L90" s="7"/>
      <c r="M90" s="7"/>
      <c r="N90" s="7"/>
      <c r="O90" s="7"/>
      <c r="P90" s="7"/>
      <c r="Q90" s="7"/>
      <c r="R90" s="7"/>
      <c r="S90" s="7"/>
    </row>
    <row r="91" spans="7:19" x14ac:dyDescent="0.25">
      <c r="G91" s="7"/>
      <c r="H91" s="7"/>
      <c r="I91" s="7"/>
      <c r="J91" s="8"/>
      <c r="K91" s="7"/>
      <c r="L91" s="7"/>
      <c r="M91" s="7"/>
      <c r="N91" s="7"/>
      <c r="O91" s="7"/>
      <c r="P91" s="7"/>
      <c r="Q91" s="7"/>
      <c r="R91" s="7"/>
      <c r="S91" s="7"/>
    </row>
  </sheetData>
  <mergeCells count="2">
    <mergeCell ref="L1:N19"/>
    <mergeCell ref="O1:Q17"/>
  </mergeCells>
  <dataValidations xWindow="198" yWindow="328" count="3">
    <dataValidation type="list" allowBlank="1" showInputMessage="1" showErrorMessage="1" sqref="C50:C1048576" xr:uid="{654F5D15-3FB1-46DB-B238-D655DB02003D}">
      <formula1>"Rent, Utilities, Food, Data, Transportation, Lifestyle, Healthcare, Education, Miscellaneous, Salary"</formula1>
    </dataValidation>
    <dataValidation type="list" allowBlank="1" showInputMessage="1" showErrorMessage="1" sqref="H2:H11" xr:uid="{9223A7FD-442E-4014-A57C-1393EA642103}">
      <formula1>"Salary, Utilities, Data, Transportation, Food, Lifestyle, Rent, Education, Healthcare, Miscellaneous"</formula1>
    </dataValidation>
    <dataValidation type="list" allowBlank="1" showInputMessage="1" showErrorMessage="1" errorTitle="error!" error="invalid category" promptTitle="input!" prompt="please select a valid category from the dropdown" sqref="C2:C49" xr:uid="{1E73BED3-1300-4654-B43C-967CC6F3C60A}">
      <formula1>"Salary, Utilities, Data, Transportation, Lifestyle, Food, Education, Miscellaneous, Healthcare, Rent"</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3913-08B9-4E33-9F77-6B93D1D40114}">
  <dimension ref="A1:T43"/>
  <sheetViews>
    <sheetView showGridLines="0" showRowColHeaders="0" workbookViewId="0">
      <selection activeCell="B8" sqref="B8"/>
    </sheetView>
  </sheetViews>
  <sheetFormatPr defaultRowHeight="15" x14ac:dyDescent="0.25"/>
  <cols>
    <col min="1" max="1" width="3.42578125" customWidth="1"/>
    <col min="2" max="2" width="14.140625" bestFit="1" customWidth="1"/>
    <col min="3" max="3" width="27.85546875" style="5" customWidth="1"/>
    <col min="4" max="4" width="4.5703125" customWidth="1"/>
    <col min="12" max="12" width="11.7109375" customWidth="1"/>
  </cols>
  <sheetData>
    <row r="1" spans="1:20" ht="15" customHeight="1" x14ac:dyDescent="0.25">
      <c r="A1" s="18"/>
      <c r="B1" s="19" t="s">
        <v>19</v>
      </c>
      <c r="C1" s="19"/>
      <c r="D1" s="19"/>
      <c r="E1" s="19"/>
      <c r="F1" s="19"/>
      <c r="G1" s="19"/>
      <c r="H1" s="19"/>
      <c r="I1" s="19"/>
      <c r="J1" s="19"/>
      <c r="K1" s="19"/>
      <c r="L1" s="19"/>
      <c r="M1" s="19"/>
      <c r="N1" s="19"/>
      <c r="O1" s="19"/>
      <c r="P1" s="19"/>
      <c r="Q1" s="19"/>
      <c r="R1" s="19"/>
      <c r="S1" s="19"/>
    </row>
    <row r="2" spans="1:20" x14ac:dyDescent="0.25">
      <c r="A2" s="18"/>
      <c r="B2" s="19"/>
      <c r="C2" s="19"/>
      <c r="D2" s="19"/>
      <c r="E2" s="19"/>
      <c r="F2" s="19"/>
      <c r="G2" s="19"/>
      <c r="H2" s="19"/>
      <c r="I2" s="19"/>
      <c r="J2" s="19"/>
      <c r="K2" s="19"/>
      <c r="L2" s="19"/>
      <c r="M2" s="19"/>
      <c r="N2" s="19"/>
      <c r="O2" s="19"/>
      <c r="P2" s="19"/>
      <c r="Q2" s="19"/>
      <c r="R2" s="19"/>
      <c r="S2" s="19"/>
    </row>
    <row r="3" spans="1:20" x14ac:dyDescent="0.25">
      <c r="A3" s="18"/>
      <c r="B3" s="19"/>
      <c r="C3" s="19"/>
      <c r="D3" s="19"/>
      <c r="E3" s="19"/>
      <c r="F3" s="19"/>
      <c r="G3" s="19"/>
      <c r="H3" s="19"/>
      <c r="I3" s="19"/>
      <c r="J3" s="19"/>
      <c r="K3" s="19"/>
      <c r="L3" s="19"/>
      <c r="M3" s="19"/>
      <c r="N3" s="19"/>
      <c r="O3" s="19"/>
      <c r="P3" s="19"/>
      <c r="Q3" s="19"/>
      <c r="R3" s="19"/>
      <c r="S3" s="19"/>
    </row>
    <row r="4" spans="1:20" x14ac:dyDescent="0.25">
      <c r="A4" s="18"/>
      <c r="B4" s="19"/>
      <c r="C4" s="19"/>
      <c r="D4" s="19"/>
      <c r="E4" s="19"/>
      <c r="F4" s="19"/>
      <c r="G4" s="19"/>
      <c r="H4" s="19"/>
      <c r="I4" s="19"/>
      <c r="J4" s="19"/>
      <c r="K4" s="19"/>
      <c r="L4" s="19"/>
      <c r="M4" s="19"/>
      <c r="N4" s="19"/>
      <c r="O4" s="19"/>
      <c r="P4" s="19"/>
      <c r="Q4" s="19"/>
      <c r="R4" s="19"/>
      <c r="S4" s="19"/>
    </row>
    <row r="5" spans="1:20" x14ac:dyDescent="0.25">
      <c r="A5" s="18"/>
      <c r="B5" s="19"/>
      <c r="C5" s="19"/>
      <c r="D5" s="19"/>
      <c r="E5" s="19"/>
      <c r="F5" s="19"/>
      <c r="G5" s="19"/>
      <c r="H5" s="19"/>
      <c r="I5" s="19"/>
      <c r="J5" s="19"/>
      <c r="K5" s="19"/>
      <c r="L5" s="19"/>
      <c r="M5" s="19"/>
      <c r="N5" s="19"/>
      <c r="O5" s="19"/>
      <c r="P5" s="19"/>
      <c r="Q5" s="19"/>
      <c r="R5" s="19"/>
      <c r="S5" s="19"/>
    </row>
    <row r="6" spans="1:20" x14ac:dyDescent="0.25">
      <c r="A6" s="7"/>
      <c r="B6" s="7"/>
      <c r="C6" s="6"/>
      <c r="D6" s="7"/>
      <c r="E6" s="18"/>
      <c r="F6" s="18"/>
      <c r="G6" s="18"/>
      <c r="H6" s="18"/>
      <c r="I6" s="18"/>
      <c r="J6" s="18"/>
      <c r="K6" s="18"/>
      <c r="L6" s="18"/>
      <c r="M6" s="6"/>
      <c r="N6" s="6"/>
      <c r="O6" s="6"/>
      <c r="P6" s="6"/>
      <c r="Q6" s="6"/>
      <c r="R6" s="6"/>
      <c r="S6" s="6"/>
      <c r="T6" s="6"/>
    </row>
    <row r="7" spans="1:20" x14ac:dyDescent="0.25">
      <c r="A7" s="7"/>
      <c r="B7" s="9" t="s">
        <v>21</v>
      </c>
      <c r="C7" s="10" t="s">
        <v>18</v>
      </c>
      <c r="D7" s="7"/>
      <c r="E7" s="18"/>
      <c r="F7" s="18"/>
      <c r="G7" s="18"/>
      <c r="H7" s="18"/>
      <c r="I7" s="18"/>
      <c r="J7" s="18"/>
      <c r="K7" s="18"/>
      <c r="L7" s="18"/>
      <c r="M7" s="6"/>
      <c r="N7" s="6"/>
      <c r="O7" s="6"/>
      <c r="P7" s="6"/>
      <c r="Q7" s="6"/>
      <c r="R7" s="6"/>
      <c r="S7" s="6"/>
      <c r="T7" s="6"/>
    </row>
    <row r="8" spans="1:20" x14ac:dyDescent="0.25">
      <c r="A8" s="7"/>
      <c r="B8" t="s">
        <v>12</v>
      </c>
      <c r="C8" s="5">
        <f>SUMIFS(budget_table[Income], budget_table[Month], 'BUDGET VISUALIZATION'!B7,budget_table[Category],'BUDGET VISUALIZATION'!B8)</f>
        <v>1200000</v>
      </c>
      <c r="D8" s="7"/>
      <c r="E8" s="18"/>
      <c r="F8" s="18"/>
      <c r="G8" s="18"/>
      <c r="H8" s="18"/>
      <c r="I8" s="18"/>
      <c r="J8" s="18"/>
      <c r="K8" s="18"/>
      <c r="L8" s="18"/>
      <c r="M8" s="6"/>
      <c r="N8" s="6"/>
      <c r="O8" s="6"/>
      <c r="P8" s="6"/>
      <c r="Q8" s="6"/>
      <c r="R8" s="6"/>
      <c r="S8" s="6"/>
      <c r="T8" s="6"/>
    </row>
    <row r="9" spans="1:20" x14ac:dyDescent="0.25">
      <c r="A9" s="7"/>
      <c r="B9" t="s">
        <v>2</v>
      </c>
      <c r="C9" s="5">
        <f>SUMIFS(budget_table[Debit],budget_table[Month],'BUDGET VISUALIZATION'!$B$7,budget_table[Category],'BUDGET VISUALIZATION'!B9)</f>
        <v>20000</v>
      </c>
      <c r="D9" s="7"/>
      <c r="E9" s="18"/>
      <c r="F9" s="18"/>
      <c r="G9" s="18"/>
      <c r="H9" s="18"/>
      <c r="I9" s="18"/>
      <c r="J9" s="18"/>
      <c r="K9" s="18"/>
      <c r="L9" s="18"/>
      <c r="M9" s="6"/>
      <c r="N9" s="6"/>
      <c r="O9" s="6"/>
      <c r="P9" s="6"/>
      <c r="Q9" s="6"/>
      <c r="R9" s="6"/>
      <c r="S9" s="6"/>
      <c r="T9" s="6"/>
    </row>
    <row r="10" spans="1:20" ht="15" customHeight="1" x14ac:dyDescent="0.25">
      <c r="A10" s="7"/>
      <c r="B10" t="s">
        <v>4</v>
      </c>
      <c r="C10" s="5">
        <f>SUMIFS(budget_table[Debit],budget_table[Month],'BUDGET VISUALIZATION'!$B$7,budget_table[Category],'BUDGET VISUALIZATION'!B10)</f>
        <v>15000</v>
      </c>
      <c r="D10" s="7"/>
      <c r="E10" s="18"/>
      <c r="F10" s="18"/>
      <c r="G10" s="18"/>
      <c r="H10" s="18"/>
      <c r="I10" s="18"/>
      <c r="J10" s="18"/>
      <c r="K10" s="18"/>
      <c r="L10" s="18"/>
      <c r="M10" s="6"/>
      <c r="N10" s="6"/>
      <c r="O10" s="6"/>
      <c r="P10" s="6"/>
      <c r="Q10" s="6"/>
      <c r="R10" s="6"/>
      <c r="S10" s="6"/>
      <c r="T10" s="6"/>
    </row>
    <row r="11" spans="1:20" x14ac:dyDescent="0.25">
      <c r="A11" s="7"/>
      <c r="B11" t="s">
        <v>3</v>
      </c>
      <c r="C11" s="5">
        <f>SUMIFS(budget_table[Debit],budget_table[Month],'BUDGET VISUALIZATION'!$B$7,budget_table[Category],'BUDGET VISUALIZATION'!B11)</f>
        <v>22900</v>
      </c>
      <c r="D11" s="7"/>
      <c r="E11" s="18"/>
      <c r="F11" s="18"/>
      <c r="G11" s="18"/>
      <c r="H11" s="18"/>
      <c r="I11" s="18"/>
      <c r="J11" s="18"/>
      <c r="K11" s="18"/>
      <c r="L11" s="18"/>
      <c r="M11" s="6"/>
      <c r="N11" s="6"/>
      <c r="O11" s="6"/>
      <c r="P11" s="6"/>
      <c r="Q11" s="6"/>
      <c r="R11" s="6"/>
      <c r="S11" s="6"/>
      <c r="T11" s="6"/>
    </row>
    <row r="12" spans="1:20" x14ac:dyDescent="0.25">
      <c r="A12" s="7"/>
      <c r="B12" t="s">
        <v>5</v>
      </c>
      <c r="C12" s="5">
        <f>SUMIFS(budget_table[Debit],budget_table[Month],'BUDGET VISUALIZATION'!$B$7,budget_table[Category],'BUDGET VISUALIZATION'!B12)</f>
        <v>188100</v>
      </c>
      <c r="D12" s="7"/>
      <c r="E12" s="18"/>
      <c r="F12" s="18"/>
      <c r="G12" s="18"/>
      <c r="H12" s="18"/>
      <c r="I12" s="18"/>
      <c r="J12" s="18"/>
      <c r="K12" s="18"/>
      <c r="L12" s="18"/>
      <c r="M12" s="6"/>
      <c r="N12" s="6"/>
      <c r="O12" s="6"/>
      <c r="P12" s="6"/>
      <c r="Q12" s="6"/>
      <c r="R12" s="6"/>
      <c r="S12" s="6"/>
      <c r="T12" s="6"/>
    </row>
    <row r="13" spans="1:20" x14ac:dyDescent="0.25">
      <c r="A13" s="7"/>
      <c r="B13" t="s">
        <v>1</v>
      </c>
      <c r="C13" s="5">
        <f>SUMIFS(budget_table[Debit],budget_table[Month],'BUDGET VISUALIZATION'!$B$7,budget_table[Category],'BUDGET VISUALIZATION'!B13)</f>
        <v>300000</v>
      </c>
      <c r="D13" s="7"/>
      <c r="E13" s="18"/>
      <c r="F13" s="18"/>
      <c r="G13" s="18"/>
      <c r="H13" s="18"/>
      <c r="I13" s="18"/>
      <c r="J13" s="18"/>
      <c r="K13" s="18"/>
      <c r="L13" s="18"/>
      <c r="M13" s="6"/>
      <c r="N13" s="6"/>
      <c r="O13" s="6"/>
      <c r="P13" s="6"/>
      <c r="Q13" s="6"/>
      <c r="R13" s="6"/>
      <c r="S13" s="6"/>
      <c r="T13" s="6"/>
    </row>
    <row r="14" spans="1:20" x14ac:dyDescent="0.25">
      <c r="A14" s="7"/>
      <c r="B14" t="s">
        <v>6</v>
      </c>
      <c r="C14" s="5">
        <f>SUMIFS(budget_table[Debit],budget_table[Month],'BUDGET VISUALIZATION'!$B$7,budget_table[Category],'BUDGET VISUALIZATION'!B14)</f>
        <v>6500</v>
      </c>
      <c r="D14" s="7"/>
      <c r="E14" s="18"/>
      <c r="F14" s="18"/>
      <c r="G14" s="18"/>
      <c r="H14" s="18"/>
      <c r="I14" s="18"/>
      <c r="J14" s="18"/>
      <c r="K14" s="18"/>
      <c r="L14" s="18"/>
      <c r="M14" s="6"/>
      <c r="N14" s="6"/>
      <c r="O14" s="6"/>
      <c r="P14" s="6"/>
      <c r="Q14" s="6"/>
      <c r="R14" s="6"/>
      <c r="S14" s="6"/>
      <c r="T14" s="6"/>
    </row>
    <row r="15" spans="1:20" x14ac:dyDescent="0.25">
      <c r="A15" s="7"/>
      <c r="B15" t="s">
        <v>7</v>
      </c>
      <c r="C15" s="5">
        <f>SUMIFS(budget_table[Debit],budget_table[Month],'BUDGET VISUALIZATION'!$B$7,budget_table[Category],'BUDGET VISUALIZATION'!B15)</f>
        <v>12000</v>
      </c>
      <c r="D15" s="7"/>
      <c r="E15" s="18"/>
      <c r="F15" s="18"/>
      <c r="G15" s="18"/>
      <c r="H15" s="18"/>
      <c r="I15" s="18"/>
      <c r="J15" s="18"/>
      <c r="K15" s="18"/>
      <c r="L15" s="18"/>
      <c r="M15" s="6"/>
      <c r="N15" s="6"/>
      <c r="O15" s="6"/>
      <c r="P15" s="6"/>
      <c r="Q15" s="6"/>
      <c r="R15" s="6"/>
      <c r="S15" s="6"/>
      <c r="T15" s="6"/>
    </row>
    <row r="16" spans="1:20" x14ac:dyDescent="0.25">
      <c r="A16" s="7"/>
      <c r="B16" t="s">
        <v>14</v>
      </c>
      <c r="C16" s="5">
        <f>SUMIFS(budget_table[Debit],budget_table[Month],'BUDGET VISUALIZATION'!$B$7,budget_table[Category],'BUDGET VISUALIZATION'!B16)</f>
        <v>4800</v>
      </c>
      <c r="D16" s="7"/>
      <c r="E16" s="18"/>
      <c r="F16" s="18"/>
      <c r="G16" s="18"/>
      <c r="H16" s="18"/>
      <c r="I16" s="18"/>
      <c r="J16" s="18"/>
      <c r="K16" s="18"/>
      <c r="L16" s="18"/>
      <c r="M16" s="6"/>
      <c r="N16" s="6"/>
      <c r="O16" s="6"/>
      <c r="P16" s="6"/>
      <c r="Q16" s="6"/>
      <c r="R16" s="6"/>
      <c r="S16" s="6"/>
      <c r="T16" s="6"/>
    </row>
    <row r="17" spans="1:20" x14ac:dyDescent="0.25">
      <c r="A17" s="7"/>
      <c r="B17" t="s">
        <v>13</v>
      </c>
      <c r="C17" s="5">
        <f>SUMIFS(budget_table[Debit],budget_table[Month],'BUDGET VISUALIZATION'!$B$7,budget_table[Category],'BUDGET VISUALIZATION'!B17)</f>
        <v>3850</v>
      </c>
      <c r="D17" s="7"/>
      <c r="E17" s="18"/>
      <c r="F17" s="18"/>
      <c r="G17" s="18"/>
      <c r="H17" s="18"/>
      <c r="I17" s="18"/>
      <c r="J17" s="18"/>
      <c r="K17" s="18"/>
      <c r="L17" s="18"/>
      <c r="M17" s="6"/>
      <c r="N17" s="6"/>
      <c r="O17" s="6"/>
      <c r="P17" s="6"/>
      <c r="Q17" s="6"/>
      <c r="R17" s="6"/>
      <c r="S17" s="6"/>
      <c r="T17" s="6"/>
    </row>
    <row r="18" spans="1:20" x14ac:dyDescent="0.25">
      <c r="A18" s="7"/>
      <c r="B18" s="7"/>
      <c r="C18" s="7"/>
      <c r="D18" s="7"/>
      <c r="E18" s="18"/>
      <c r="F18" s="18"/>
      <c r="G18" s="18"/>
      <c r="H18" s="18"/>
      <c r="I18" s="18"/>
      <c r="J18" s="18"/>
      <c r="K18" s="18"/>
      <c r="L18" s="18"/>
      <c r="M18" s="6"/>
      <c r="N18" s="6"/>
      <c r="O18" s="6"/>
      <c r="P18" s="6"/>
      <c r="Q18" s="6"/>
      <c r="R18" s="6"/>
      <c r="S18" s="6"/>
      <c r="T18" s="6"/>
    </row>
    <row r="19" spans="1:20" x14ac:dyDescent="0.25">
      <c r="A19" s="7"/>
      <c r="B19" s="7"/>
      <c r="C19" s="7"/>
      <c r="D19" s="7"/>
      <c r="E19" s="18"/>
      <c r="F19" s="18"/>
      <c r="G19" s="18"/>
      <c r="H19" s="18"/>
      <c r="I19" s="18"/>
      <c r="J19" s="18"/>
      <c r="K19" s="18"/>
      <c r="L19" s="18"/>
      <c r="M19" s="6"/>
      <c r="N19" s="6"/>
      <c r="O19" s="6"/>
      <c r="P19" s="6"/>
      <c r="Q19" s="6"/>
      <c r="R19" s="6"/>
      <c r="S19" s="6"/>
      <c r="T19" s="6"/>
    </row>
    <row r="20" spans="1:20" x14ac:dyDescent="0.25">
      <c r="A20" s="7"/>
      <c r="B20" s="7"/>
      <c r="C20" s="7"/>
      <c r="D20" s="7"/>
      <c r="E20" s="18"/>
      <c r="F20" s="18"/>
      <c r="G20" s="18"/>
      <c r="H20" s="18"/>
      <c r="I20" s="18"/>
      <c r="J20" s="18"/>
      <c r="K20" s="18"/>
      <c r="L20" s="18"/>
      <c r="M20" s="6"/>
      <c r="N20" s="6"/>
      <c r="O20" s="6"/>
      <c r="P20" s="6"/>
      <c r="Q20" s="6"/>
      <c r="R20" s="6"/>
      <c r="S20" s="6"/>
      <c r="T20" s="6"/>
    </row>
    <row r="21" spans="1:20" x14ac:dyDescent="0.25">
      <c r="A21" s="18"/>
      <c r="B21" s="18"/>
      <c r="C21" s="18"/>
      <c r="D21" s="18"/>
      <c r="E21" s="18"/>
      <c r="F21" s="18"/>
      <c r="G21" s="18"/>
      <c r="H21" s="18"/>
      <c r="I21" s="18"/>
      <c r="J21" s="18"/>
      <c r="K21" s="18"/>
      <c r="L21" s="18"/>
      <c r="M21" s="18"/>
      <c r="N21" s="18"/>
      <c r="O21" s="18"/>
      <c r="P21" s="18"/>
      <c r="Q21" s="18"/>
      <c r="R21" s="18"/>
      <c r="S21" s="18"/>
    </row>
    <row r="22" spans="1:20" x14ac:dyDescent="0.25">
      <c r="A22" s="18"/>
      <c r="B22" s="18"/>
      <c r="C22" s="18"/>
      <c r="D22" s="18"/>
      <c r="E22" s="18"/>
      <c r="F22" s="18"/>
      <c r="G22" s="18"/>
      <c r="H22" s="18"/>
      <c r="I22" s="18"/>
      <c r="J22" s="18"/>
      <c r="K22" s="18"/>
      <c r="L22" s="18"/>
      <c r="M22" s="18"/>
      <c r="N22" s="18"/>
      <c r="O22" s="18"/>
      <c r="P22" s="18"/>
      <c r="Q22" s="18"/>
      <c r="R22" s="18"/>
      <c r="S22" s="18"/>
    </row>
    <row r="23" spans="1:20" x14ac:dyDescent="0.25">
      <c r="A23" s="18"/>
      <c r="B23" s="18"/>
      <c r="C23" s="18"/>
      <c r="D23" s="18"/>
      <c r="E23" s="18"/>
      <c r="F23" s="18"/>
      <c r="G23" s="18"/>
      <c r="H23" s="18"/>
      <c r="I23" s="18"/>
      <c r="J23" s="18"/>
      <c r="K23" s="18"/>
      <c r="L23" s="18"/>
      <c r="M23" s="18"/>
      <c r="N23" s="18"/>
      <c r="O23" s="18"/>
      <c r="P23" s="18"/>
      <c r="Q23" s="18"/>
      <c r="R23" s="18"/>
      <c r="S23" s="18"/>
    </row>
    <row r="24" spans="1:20" x14ac:dyDescent="0.25">
      <c r="A24" s="18"/>
      <c r="B24" s="18"/>
      <c r="C24" s="18"/>
      <c r="D24" s="18"/>
      <c r="E24" s="18"/>
      <c r="F24" s="18"/>
      <c r="G24" s="18"/>
      <c r="H24" s="18"/>
      <c r="I24" s="18"/>
      <c r="J24" s="18"/>
      <c r="K24" s="18"/>
      <c r="L24" s="18"/>
      <c r="M24" s="18"/>
      <c r="N24" s="18"/>
      <c r="O24" s="18"/>
      <c r="P24" s="18"/>
      <c r="Q24" s="18"/>
      <c r="R24" s="18"/>
      <c r="S24" s="18"/>
    </row>
    <row r="25" spans="1:20" x14ac:dyDescent="0.25">
      <c r="A25" s="18"/>
      <c r="B25" s="18"/>
      <c r="C25" s="18"/>
      <c r="D25" s="18"/>
      <c r="E25" s="18"/>
      <c r="F25" s="18"/>
      <c r="G25" s="18"/>
      <c r="H25" s="18"/>
      <c r="I25" s="18"/>
      <c r="J25" s="18"/>
      <c r="K25" s="18"/>
      <c r="L25" s="18"/>
      <c r="M25" s="18"/>
      <c r="N25" s="18"/>
      <c r="O25" s="18"/>
      <c r="P25" s="18"/>
      <c r="Q25" s="18"/>
      <c r="R25" s="18"/>
      <c r="S25" s="18"/>
    </row>
    <row r="26" spans="1:20" x14ac:dyDescent="0.25">
      <c r="A26" s="18"/>
      <c r="B26" s="18"/>
      <c r="C26" s="18"/>
      <c r="D26" s="18"/>
      <c r="E26" s="18"/>
      <c r="F26" s="18"/>
      <c r="G26" s="18"/>
      <c r="H26" s="18"/>
      <c r="I26" s="18"/>
      <c r="J26" s="18"/>
      <c r="K26" s="18"/>
      <c r="L26" s="18"/>
      <c r="M26" s="18"/>
      <c r="N26" s="18"/>
      <c r="O26" s="18"/>
      <c r="P26" s="18"/>
      <c r="Q26" s="18"/>
      <c r="R26" s="18"/>
      <c r="S26" s="18"/>
    </row>
    <row r="27" spans="1:20" x14ac:dyDescent="0.25">
      <c r="A27" s="7"/>
      <c r="B27" s="7"/>
      <c r="C27" s="8"/>
      <c r="D27" s="7"/>
      <c r="E27" s="7"/>
      <c r="F27" s="7"/>
      <c r="G27" s="7"/>
      <c r="H27" s="7"/>
      <c r="I27" s="7"/>
      <c r="J27" s="7"/>
      <c r="K27" s="7"/>
      <c r="L27" s="7"/>
      <c r="M27" s="7"/>
      <c r="N27" s="7"/>
      <c r="O27" s="7"/>
      <c r="P27" s="7"/>
      <c r="Q27" s="7"/>
      <c r="R27" s="7"/>
      <c r="S27" s="7"/>
    </row>
    <row r="28" spans="1:20" x14ac:dyDescent="0.25">
      <c r="A28" s="7"/>
      <c r="B28" s="7"/>
      <c r="C28" s="8"/>
      <c r="D28" s="7"/>
      <c r="E28" s="7"/>
      <c r="F28" s="7"/>
      <c r="G28" s="7"/>
      <c r="H28" s="7"/>
      <c r="I28" s="7"/>
      <c r="J28" s="7"/>
      <c r="K28" s="7"/>
      <c r="L28" s="7"/>
      <c r="M28" s="7"/>
      <c r="N28" s="7"/>
      <c r="O28" s="7"/>
      <c r="P28" s="7"/>
      <c r="Q28" s="7"/>
      <c r="R28" s="7"/>
      <c r="S28" s="7"/>
    </row>
    <row r="29" spans="1:20" x14ac:dyDescent="0.25">
      <c r="A29" s="7"/>
      <c r="B29" s="7"/>
      <c r="C29" s="8"/>
      <c r="D29" s="7"/>
      <c r="E29" s="7"/>
      <c r="F29" s="7"/>
      <c r="G29" s="7"/>
      <c r="H29" s="7"/>
      <c r="I29" s="7"/>
      <c r="J29" s="7"/>
      <c r="K29" s="7"/>
      <c r="L29" s="7"/>
      <c r="M29" s="7"/>
      <c r="N29" s="7"/>
      <c r="O29" s="7"/>
      <c r="P29" s="7"/>
      <c r="Q29" s="7"/>
      <c r="R29" s="7"/>
      <c r="S29" s="7"/>
    </row>
    <row r="30" spans="1:20" x14ac:dyDescent="0.25">
      <c r="A30" s="7"/>
      <c r="B30" s="7"/>
      <c r="C30" s="8"/>
      <c r="D30" s="7"/>
      <c r="E30" s="7"/>
      <c r="F30" s="7"/>
      <c r="G30" s="7"/>
      <c r="H30" s="7"/>
      <c r="I30" s="7"/>
      <c r="J30" s="7"/>
      <c r="K30" s="7"/>
      <c r="L30" s="7"/>
      <c r="M30" s="7"/>
      <c r="N30" s="7"/>
      <c r="O30" s="7"/>
      <c r="P30" s="7"/>
      <c r="Q30" s="7"/>
      <c r="R30" s="7"/>
      <c r="S30" s="7"/>
    </row>
    <row r="31" spans="1:20" x14ac:dyDescent="0.25">
      <c r="A31" s="7"/>
      <c r="B31" s="7"/>
      <c r="C31" s="8"/>
      <c r="D31" s="7"/>
      <c r="E31" s="7"/>
      <c r="F31" s="7"/>
      <c r="G31" s="7"/>
      <c r="H31" s="7"/>
      <c r="I31" s="7"/>
      <c r="J31" s="7"/>
      <c r="K31" s="7"/>
      <c r="L31" s="7"/>
      <c r="M31" s="7"/>
      <c r="N31" s="7"/>
      <c r="O31" s="7"/>
      <c r="P31" s="7"/>
      <c r="Q31" s="7"/>
      <c r="R31" s="7"/>
      <c r="S31" s="7"/>
    </row>
    <row r="32" spans="1:20" x14ac:dyDescent="0.25">
      <c r="A32" s="7"/>
      <c r="B32" s="7"/>
      <c r="C32" s="8"/>
      <c r="D32" s="7"/>
      <c r="E32" s="7"/>
      <c r="F32" s="7"/>
      <c r="G32" s="7"/>
      <c r="H32" s="7"/>
      <c r="I32" s="7"/>
      <c r="J32" s="7"/>
      <c r="K32" s="7"/>
      <c r="L32" s="7"/>
      <c r="M32" s="7"/>
      <c r="N32" s="7"/>
      <c r="O32" s="7"/>
      <c r="P32" s="7"/>
      <c r="Q32" s="7"/>
      <c r="R32" s="7"/>
      <c r="S32" s="7"/>
    </row>
    <row r="33" spans="1:19" x14ac:dyDescent="0.25">
      <c r="A33" s="7"/>
      <c r="B33" s="7"/>
      <c r="C33" s="8"/>
      <c r="D33" s="7"/>
      <c r="E33" s="7"/>
      <c r="F33" s="7"/>
      <c r="G33" s="7"/>
      <c r="H33" s="7"/>
      <c r="I33" s="7"/>
      <c r="J33" s="7"/>
      <c r="K33" s="7"/>
      <c r="L33" s="7"/>
      <c r="M33" s="7"/>
      <c r="N33" s="7"/>
      <c r="O33" s="7"/>
      <c r="P33" s="7"/>
      <c r="Q33" s="7"/>
      <c r="R33" s="7"/>
      <c r="S33" s="7"/>
    </row>
    <row r="34" spans="1:19" x14ac:dyDescent="0.25">
      <c r="A34" s="7"/>
      <c r="B34" s="7"/>
      <c r="C34" s="8"/>
      <c r="D34" s="7"/>
      <c r="E34" s="7"/>
      <c r="F34" s="7"/>
      <c r="G34" s="7"/>
      <c r="H34" s="7"/>
      <c r="I34" s="7"/>
      <c r="J34" s="7"/>
      <c r="K34" s="7"/>
      <c r="L34" s="7"/>
      <c r="M34" s="7"/>
      <c r="N34" s="7"/>
      <c r="O34" s="7"/>
      <c r="P34" s="7"/>
      <c r="Q34" s="7"/>
      <c r="R34" s="7"/>
      <c r="S34" s="7"/>
    </row>
    <row r="35" spans="1:19" x14ac:dyDescent="0.25">
      <c r="A35" s="7"/>
      <c r="B35" s="7"/>
      <c r="C35" s="8"/>
      <c r="D35" s="7"/>
      <c r="E35" s="7"/>
      <c r="F35" s="7"/>
      <c r="G35" s="7"/>
      <c r="H35" s="7"/>
      <c r="I35" s="7"/>
      <c r="J35" s="7"/>
      <c r="K35" s="7"/>
      <c r="L35" s="7"/>
      <c r="M35" s="7"/>
      <c r="N35" s="7"/>
      <c r="O35" s="7"/>
      <c r="P35" s="7"/>
      <c r="Q35" s="7"/>
      <c r="R35" s="7"/>
      <c r="S35" s="7"/>
    </row>
    <row r="36" spans="1:19" x14ac:dyDescent="0.25">
      <c r="A36" s="7"/>
      <c r="B36" s="7"/>
      <c r="C36" s="8"/>
      <c r="D36" s="7"/>
      <c r="E36" s="7"/>
      <c r="F36" s="7"/>
      <c r="G36" s="7"/>
      <c r="H36" s="7"/>
      <c r="I36" s="7"/>
      <c r="J36" s="7"/>
      <c r="K36" s="7"/>
      <c r="L36" s="7"/>
      <c r="M36" s="7"/>
      <c r="N36" s="7"/>
      <c r="O36" s="7"/>
      <c r="P36" s="7"/>
      <c r="Q36" s="7"/>
      <c r="R36" s="7"/>
      <c r="S36" s="7"/>
    </row>
    <row r="37" spans="1:19" x14ac:dyDescent="0.25">
      <c r="A37" s="7"/>
      <c r="B37" s="7"/>
      <c r="C37" s="8"/>
      <c r="D37" s="7"/>
      <c r="E37" s="7"/>
      <c r="F37" s="7"/>
      <c r="G37" s="7"/>
      <c r="H37" s="7"/>
      <c r="I37" s="7"/>
      <c r="J37" s="7"/>
      <c r="K37" s="7"/>
      <c r="L37" s="7"/>
      <c r="M37" s="7"/>
      <c r="N37" s="7"/>
      <c r="O37" s="7"/>
      <c r="P37" s="7"/>
      <c r="Q37" s="7"/>
      <c r="R37" s="7"/>
      <c r="S37" s="7"/>
    </row>
    <row r="38" spans="1:19" x14ac:dyDescent="0.25">
      <c r="A38" s="7"/>
      <c r="B38" s="7"/>
      <c r="C38" s="8"/>
      <c r="D38" s="7"/>
      <c r="E38" s="7"/>
      <c r="F38" s="7"/>
      <c r="G38" s="7"/>
      <c r="H38" s="7"/>
      <c r="I38" s="7"/>
      <c r="J38" s="7"/>
      <c r="K38" s="7"/>
      <c r="L38" s="7"/>
      <c r="M38" s="7"/>
      <c r="N38" s="7"/>
      <c r="O38" s="7"/>
      <c r="P38" s="7"/>
      <c r="Q38" s="7"/>
      <c r="R38" s="7"/>
      <c r="S38" s="7"/>
    </row>
    <row r="39" spans="1:19" x14ac:dyDescent="0.25">
      <c r="A39" s="7"/>
      <c r="B39" s="7"/>
      <c r="C39" s="8"/>
      <c r="D39" s="7"/>
      <c r="E39" s="7"/>
      <c r="F39" s="7"/>
      <c r="G39" s="7"/>
      <c r="H39" s="7"/>
      <c r="I39" s="7"/>
      <c r="J39" s="7"/>
      <c r="K39" s="7"/>
      <c r="L39" s="7"/>
      <c r="M39" s="7"/>
      <c r="N39" s="7"/>
      <c r="O39" s="7"/>
      <c r="P39" s="7"/>
      <c r="Q39" s="7"/>
      <c r="R39" s="7"/>
      <c r="S39" s="7"/>
    </row>
    <row r="40" spans="1:19" x14ac:dyDescent="0.25">
      <c r="A40" s="7"/>
      <c r="B40" s="7"/>
      <c r="C40" s="8"/>
      <c r="D40" s="7"/>
      <c r="E40" s="7"/>
      <c r="F40" s="7"/>
      <c r="G40" s="7"/>
      <c r="H40" s="7"/>
      <c r="I40" s="7"/>
      <c r="J40" s="7"/>
      <c r="K40" s="7"/>
      <c r="L40" s="7"/>
      <c r="M40" s="7"/>
      <c r="N40" s="7"/>
      <c r="O40" s="7"/>
      <c r="P40" s="7"/>
      <c r="Q40" s="7"/>
      <c r="R40" s="7"/>
      <c r="S40" s="7"/>
    </row>
    <row r="41" spans="1:19" x14ac:dyDescent="0.25">
      <c r="A41" s="7"/>
      <c r="B41" s="7"/>
      <c r="C41" s="8"/>
      <c r="D41" s="7"/>
      <c r="E41" s="7"/>
      <c r="F41" s="7"/>
      <c r="G41" s="7"/>
      <c r="H41" s="7"/>
      <c r="I41" s="7"/>
      <c r="J41" s="7"/>
      <c r="K41" s="7"/>
      <c r="L41" s="7"/>
      <c r="M41" s="7"/>
      <c r="N41" s="7"/>
      <c r="O41" s="7"/>
      <c r="P41" s="7"/>
      <c r="Q41" s="7"/>
      <c r="R41" s="7"/>
      <c r="S41" s="7"/>
    </row>
    <row r="42" spans="1:19" x14ac:dyDescent="0.25">
      <c r="A42" s="7"/>
      <c r="B42" s="7"/>
      <c r="C42" s="8"/>
      <c r="D42" s="7"/>
      <c r="E42" s="7"/>
      <c r="F42" s="7"/>
      <c r="G42" s="7"/>
      <c r="H42" s="7"/>
      <c r="I42" s="7"/>
      <c r="J42" s="7"/>
      <c r="K42" s="7"/>
      <c r="L42" s="7"/>
      <c r="M42" s="7"/>
      <c r="N42" s="7"/>
      <c r="O42" s="7"/>
      <c r="P42" s="7"/>
      <c r="Q42" s="7"/>
      <c r="R42" s="7"/>
      <c r="S42" s="7"/>
    </row>
    <row r="43" spans="1:19" x14ac:dyDescent="0.25">
      <c r="A43" s="7"/>
      <c r="B43" s="7"/>
      <c r="C43" s="8"/>
      <c r="D43" s="7"/>
      <c r="E43" s="7"/>
      <c r="F43" s="7"/>
      <c r="G43" s="7"/>
      <c r="H43" s="7"/>
      <c r="I43" s="7"/>
      <c r="J43" s="7"/>
      <c r="K43" s="7"/>
      <c r="L43" s="7"/>
      <c r="M43" s="7"/>
      <c r="N43" s="7"/>
      <c r="O43" s="7"/>
      <c r="P43" s="7"/>
      <c r="Q43" s="7"/>
      <c r="R43" s="7"/>
      <c r="S43" s="7"/>
    </row>
  </sheetData>
  <mergeCells count="4">
    <mergeCell ref="A21:S26"/>
    <mergeCell ref="B1:S5"/>
    <mergeCell ref="A1:A5"/>
    <mergeCell ref="E6:L20"/>
  </mergeCells>
  <conditionalFormatting sqref="C8">
    <cfRule type="dataBar" priority="10">
      <dataBar>
        <cfvo type="num" val="0"/>
        <cfvo type="num" val="1200000"/>
        <color rgb="FF63C384"/>
      </dataBar>
      <extLst>
        <ext xmlns:x14="http://schemas.microsoft.com/office/spreadsheetml/2009/9/main" uri="{B025F937-C7B1-47D3-B67F-A62EFF666E3E}">
          <x14:id>{563CF0F3-8A1F-42C5-9CD9-B5F4DC6D3FB0}</x14:id>
        </ext>
      </extLst>
    </cfRule>
  </conditionalFormatting>
  <conditionalFormatting sqref="C9">
    <cfRule type="dataBar" priority="9">
      <dataBar>
        <cfvo type="num" val="0"/>
        <cfvo type="num" val="150000"/>
        <color rgb="FFFF555A"/>
      </dataBar>
      <extLst>
        <ext xmlns:x14="http://schemas.microsoft.com/office/spreadsheetml/2009/9/main" uri="{B025F937-C7B1-47D3-B67F-A62EFF666E3E}">
          <x14:id>{C458B8B7-EBB8-4997-8CA5-AEF84320DD50}</x14:id>
        </ext>
      </extLst>
    </cfRule>
  </conditionalFormatting>
  <conditionalFormatting sqref="C10">
    <cfRule type="dataBar" priority="8">
      <dataBar>
        <cfvo type="num" val="0"/>
        <cfvo type="num" val="20000"/>
        <color rgb="FFFF555A"/>
      </dataBar>
      <extLst>
        <ext xmlns:x14="http://schemas.microsoft.com/office/spreadsheetml/2009/9/main" uri="{B025F937-C7B1-47D3-B67F-A62EFF666E3E}">
          <x14:id>{B01F95B4-A11F-4744-91C3-41704D1CD89C}</x14:id>
        </ext>
      </extLst>
    </cfRule>
  </conditionalFormatting>
  <conditionalFormatting sqref="C11">
    <cfRule type="dataBar" priority="7">
      <dataBar>
        <cfvo type="num" val="0"/>
        <cfvo type="num" val="90000"/>
        <color rgb="FFFF555A"/>
      </dataBar>
      <extLst>
        <ext xmlns:x14="http://schemas.microsoft.com/office/spreadsheetml/2009/9/main" uri="{B025F937-C7B1-47D3-B67F-A62EFF666E3E}">
          <x14:id>{A49FFEBA-1DBD-4C3A-82ED-79DB63E02DCD}</x14:id>
        </ext>
      </extLst>
    </cfRule>
  </conditionalFormatting>
  <conditionalFormatting sqref="C12">
    <cfRule type="dataBar" priority="6">
      <dataBar>
        <cfvo type="num" val="0"/>
        <cfvo type="num" val="250000"/>
        <color rgb="FFFF555A"/>
      </dataBar>
      <extLst>
        <ext xmlns:x14="http://schemas.microsoft.com/office/spreadsheetml/2009/9/main" uri="{B025F937-C7B1-47D3-B67F-A62EFF666E3E}">
          <x14:id>{80E23846-EA48-495A-A4B6-6205EA060027}</x14:id>
        </ext>
      </extLst>
    </cfRule>
  </conditionalFormatting>
  <conditionalFormatting sqref="C13">
    <cfRule type="dataBar" priority="5">
      <dataBar>
        <cfvo type="num" val="0"/>
        <cfvo type="num" val="300000"/>
        <color rgb="FFFF555A"/>
      </dataBar>
      <extLst>
        <ext xmlns:x14="http://schemas.microsoft.com/office/spreadsheetml/2009/9/main" uri="{B025F937-C7B1-47D3-B67F-A62EFF666E3E}">
          <x14:id>{213883BB-E0F2-4C02-8D4D-04AA68A32CE4}</x14:id>
        </ext>
      </extLst>
    </cfRule>
  </conditionalFormatting>
  <conditionalFormatting sqref="C14">
    <cfRule type="dataBar" priority="4">
      <dataBar>
        <cfvo type="num" val="0"/>
        <cfvo type="num" val="150000"/>
        <color rgb="FFFF555A"/>
      </dataBar>
      <extLst>
        <ext xmlns:x14="http://schemas.microsoft.com/office/spreadsheetml/2009/9/main" uri="{B025F937-C7B1-47D3-B67F-A62EFF666E3E}">
          <x14:id>{90F24A94-26DD-4C2B-A141-C86D99E93706}</x14:id>
        </ext>
      </extLst>
    </cfRule>
  </conditionalFormatting>
  <conditionalFormatting sqref="C15">
    <cfRule type="dataBar" priority="3">
      <dataBar>
        <cfvo type="num" val="0"/>
        <cfvo type="num" val="20000"/>
        <color rgb="FFFF555A"/>
      </dataBar>
      <extLst>
        <ext xmlns:x14="http://schemas.microsoft.com/office/spreadsheetml/2009/9/main" uri="{B025F937-C7B1-47D3-B67F-A62EFF666E3E}">
          <x14:id>{BA249281-B717-401C-8040-51BEF1D47352}</x14:id>
        </ext>
      </extLst>
    </cfRule>
  </conditionalFormatting>
  <conditionalFormatting sqref="C16">
    <cfRule type="dataBar" priority="2">
      <dataBar>
        <cfvo type="num" val="0"/>
        <cfvo type="num" val="100000"/>
        <color rgb="FFFF555A"/>
      </dataBar>
      <extLst>
        <ext xmlns:x14="http://schemas.microsoft.com/office/spreadsheetml/2009/9/main" uri="{B025F937-C7B1-47D3-B67F-A62EFF666E3E}">
          <x14:id>{0B4049F4-3D88-49A3-BC10-217B86A8180D}</x14:id>
        </ext>
      </extLst>
    </cfRule>
  </conditionalFormatting>
  <conditionalFormatting sqref="C17">
    <cfRule type="dataBar" priority="1">
      <dataBar>
        <cfvo type="num" val="0"/>
        <cfvo type="num" val="20000"/>
        <color rgb="FFFF555A"/>
      </dataBar>
      <extLst>
        <ext xmlns:x14="http://schemas.microsoft.com/office/spreadsheetml/2009/9/main" uri="{B025F937-C7B1-47D3-B67F-A62EFF666E3E}">
          <x14:id>{AA4ECA2E-8603-4E54-8223-82D5D13F0CF3}</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3CF0F3-8A1F-42C5-9CD9-B5F4DC6D3FB0}">
            <x14:dataBar minLength="0" maxLength="100" gradient="0">
              <x14:cfvo type="num">
                <xm:f>0</xm:f>
              </x14:cfvo>
              <x14:cfvo type="num">
                <xm:f>1200000</xm:f>
              </x14:cfvo>
              <x14:negativeFillColor rgb="FFFF0000"/>
              <x14:axisColor rgb="FF000000"/>
            </x14:dataBar>
          </x14:cfRule>
          <xm:sqref>C8</xm:sqref>
        </x14:conditionalFormatting>
        <x14:conditionalFormatting xmlns:xm="http://schemas.microsoft.com/office/excel/2006/main">
          <x14:cfRule type="dataBar" id="{C458B8B7-EBB8-4997-8CA5-AEF84320DD50}">
            <x14:dataBar minLength="0" maxLength="100" gradient="0">
              <x14:cfvo type="num">
                <xm:f>0</xm:f>
              </x14:cfvo>
              <x14:cfvo type="num">
                <xm:f>150000</xm:f>
              </x14:cfvo>
              <x14:negativeFillColor rgb="FFFF0000"/>
              <x14:axisColor rgb="FF000000"/>
            </x14:dataBar>
          </x14:cfRule>
          <xm:sqref>C9</xm:sqref>
        </x14:conditionalFormatting>
        <x14:conditionalFormatting xmlns:xm="http://schemas.microsoft.com/office/excel/2006/main">
          <x14:cfRule type="dataBar" id="{B01F95B4-A11F-4744-91C3-41704D1CD89C}">
            <x14:dataBar minLength="0" maxLength="100" gradient="0">
              <x14:cfvo type="num">
                <xm:f>0</xm:f>
              </x14:cfvo>
              <x14:cfvo type="num">
                <xm:f>20000</xm:f>
              </x14:cfvo>
              <x14:negativeFillColor rgb="FFFF0000"/>
              <x14:axisColor rgb="FF000000"/>
            </x14:dataBar>
          </x14:cfRule>
          <xm:sqref>C10</xm:sqref>
        </x14:conditionalFormatting>
        <x14:conditionalFormatting xmlns:xm="http://schemas.microsoft.com/office/excel/2006/main">
          <x14:cfRule type="dataBar" id="{A49FFEBA-1DBD-4C3A-82ED-79DB63E02DCD}">
            <x14:dataBar minLength="0" maxLength="100" gradient="0">
              <x14:cfvo type="num">
                <xm:f>0</xm:f>
              </x14:cfvo>
              <x14:cfvo type="num">
                <xm:f>90000</xm:f>
              </x14:cfvo>
              <x14:negativeFillColor rgb="FFFF0000"/>
              <x14:axisColor rgb="FF000000"/>
            </x14:dataBar>
          </x14:cfRule>
          <xm:sqref>C11</xm:sqref>
        </x14:conditionalFormatting>
        <x14:conditionalFormatting xmlns:xm="http://schemas.microsoft.com/office/excel/2006/main">
          <x14:cfRule type="dataBar" id="{80E23846-EA48-495A-A4B6-6205EA060027}">
            <x14:dataBar minLength="0" maxLength="100" gradient="0">
              <x14:cfvo type="num">
                <xm:f>0</xm:f>
              </x14:cfvo>
              <x14:cfvo type="num">
                <xm:f>250000</xm:f>
              </x14:cfvo>
              <x14:negativeFillColor rgb="FFFF0000"/>
              <x14:axisColor rgb="FF000000"/>
            </x14:dataBar>
          </x14:cfRule>
          <xm:sqref>C12</xm:sqref>
        </x14:conditionalFormatting>
        <x14:conditionalFormatting xmlns:xm="http://schemas.microsoft.com/office/excel/2006/main">
          <x14:cfRule type="dataBar" id="{213883BB-E0F2-4C02-8D4D-04AA68A32CE4}">
            <x14:dataBar minLength="0" maxLength="100" gradient="0">
              <x14:cfvo type="num">
                <xm:f>0</xm:f>
              </x14:cfvo>
              <x14:cfvo type="num">
                <xm:f>300000</xm:f>
              </x14:cfvo>
              <x14:negativeFillColor rgb="FFFF0000"/>
              <x14:axisColor rgb="FF000000"/>
            </x14:dataBar>
          </x14:cfRule>
          <xm:sqref>C13</xm:sqref>
        </x14:conditionalFormatting>
        <x14:conditionalFormatting xmlns:xm="http://schemas.microsoft.com/office/excel/2006/main">
          <x14:cfRule type="dataBar" id="{90F24A94-26DD-4C2B-A141-C86D99E93706}">
            <x14:dataBar minLength="0" maxLength="100" gradient="0">
              <x14:cfvo type="num">
                <xm:f>0</xm:f>
              </x14:cfvo>
              <x14:cfvo type="num">
                <xm:f>150000</xm:f>
              </x14:cfvo>
              <x14:negativeFillColor rgb="FFFF0000"/>
              <x14:axisColor rgb="FF000000"/>
            </x14:dataBar>
          </x14:cfRule>
          <xm:sqref>C14</xm:sqref>
        </x14:conditionalFormatting>
        <x14:conditionalFormatting xmlns:xm="http://schemas.microsoft.com/office/excel/2006/main">
          <x14:cfRule type="dataBar" id="{BA249281-B717-401C-8040-51BEF1D47352}">
            <x14:dataBar minLength="0" maxLength="100" gradient="0">
              <x14:cfvo type="num">
                <xm:f>0</xm:f>
              </x14:cfvo>
              <x14:cfvo type="num">
                <xm:f>20000</xm:f>
              </x14:cfvo>
              <x14:negativeFillColor rgb="FFFF0000"/>
              <x14:axisColor rgb="FF000000"/>
            </x14:dataBar>
          </x14:cfRule>
          <xm:sqref>C15</xm:sqref>
        </x14:conditionalFormatting>
        <x14:conditionalFormatting xmlns:xm="http://schemas.microsoft.com/office/excel/2006/main">
          <x14:cfRule type="dataBar" id="{0B4049F4-3D88-49A3-BC10-217B86A8180D}">
            <x14:dataBar minLength="0" maxLength="100" gradient="0">
              <x14:cfvo type="num">
                <xm:f>0</xm:f>
              </x14:cfvo>
              <x14:cfvo type="num">
                <xm:f>100000</xm:f>
              </x14:cfvo>
              <x14:negativeFillColor rgb="FFFF0000"/>
              <x14:axisColor rgb="FF000000"/>
            </x14:dataBar>
          </x14:cfRule>
          <xm:sqref>C16</xm:sqref>
        </x14:conditionalFormatting>
        <x14:conditionalFormatting xmlns:xm="http://schemas.microsoft.com/office/excel/2006/main">
          <x14:cfRule type="dataBar" id="{AA4ECA2E-8603-4E54-8223-82D5D13F0CF3}">
            <x14:dataBar minLength="0" maxLength="100" gradient="0">
              <x14:cfvo type="num">
                <xm:f>0</xm:f>
              </x14:cfvo>
              <x14:cfvo type="num">
                <xm:f>20000</xm:f>
              </x14:cfvo>
              <x14:negativeFillColor rgb="FFFF0000"/>
              <x14:axisColor rgb="FF000000"/>
            </x14:dataBar>
          </x14:cfRule>
          <xm:sqref>C17</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SOPHIA'S BUDGET</vt:lpstr>
      <vt:lpstr>BUDGET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CHISOM</cp:lastModifiedBy>
  <dcterms:created xsi:type="dcterms:W3CDTF">2022-11-04T18:02:03Z</dcterms:created>
  <dcterms:modified xsi:type="dcterms:W3CDTF">2022-11-09T09:32:20Z</dcterms:modified>
</cp:coreProperties>
</file>