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126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C:\NEO\EF_CERTI\Arquivos VS Code\C138\certificados.xlsx\"/>
    </mc:Choice>
  </mc:AlternateContent>
  <xr:revisionPtr revIDLastSave="0" documentId="8_{D2573EBC-90F7-42DC-ABAA-ABA16F435FD6}" xr6:coauthVersionLast="47" xr6:coauthVersionMax="47" xr10:uidLastSave="{00000000-0000-0000-0000-000000000000}"/>
  <bookViews>
    <workbookView xWindow="3384" yWindow="3360" windowWidth="17280" windowHeight="8880" firstSheet="5" activeTab="5"/>
  </bookViews>
  <sheets>
    <sheet name="Geral" sheetId="5" state="hidden" r:id="rId1"/>
    <sheet name="Padroes" sheetId="10" state="hidden" r:id="rId2"/>
    <sheet name="Dados" sheetId="24" state="hidden" r:id="rId3"/>
    <sheet name="CalAnterior" sheetId="46" state="hidden" r:id="rId4"/>
    <sheet name="Dados Processados" sheetId="25" state="hidden" r:id="rId5"/>
    <sheet name="certificado" sheetId="26" r:id="rId6"/>
    <sheet name="Med1" sheetId="33" state="hidden" r:id="rId7"/>
    <sheet name="Med2" sheetId="34" state="hidden" r:id="rId8"/>
    <sheet name="Med3" sheetId="35" state="hidden" r:id="rId9"/>
    <sheet name="Med4" sheetId="36" state="hidden" r:id="rId10"/>
    <sheet name="Med5" sheetId="37" state="hidden" r:id="rId11"/>
    <sheet name="Med6" sheetId="38" state="hidden" r:id="rId12"/>
    <sheet name="Med7" sheetId="39" state="hidden" r:id="rId13"/>
    <sheet name="Med8" sheetId="40" state="hidden" r:id="rId14"/>
    <sheet name="Med9" sheetId="41" state="hidden" r:id="rId15"/>
    <sheet name="Med10" sheetId="42" state="hidden" r:id="rId16"/>
    <sheet name="Med11" sheetId="43" state="hidden" r:id="rId17"/>
    <sheet name="Med12" sheetId="44" state="hidden" r:id="rId18"/>
    <sheet name="Med13" sheetId="45" state="hidden" r:id="rId19"/>
  </sheets>
  <definedNames>
    <definedName name="_xlnm.Print_Area" localSheetId="5">certificado!$A$1:$G$161</definedName>
    <definedName name="_xlnm.Print_Area" localSheetId="2">Dados!$A$1:$L$23</definedName>
    <definedName name="_xlnm.Print_Area" localSheetId="4">'Dados Processados'!$A$1:$H$15</definedName>
    <definedName name="balanço">#REF!</definedName>
    <definedName name="certificado">#REF!</definedName>
    <definedName name="ciclo" localSheetId="5">Dados!#REF!</definedName>
    <definedName name="ciclo" localSheetId="2">Dados!#REF!</definedName>
    <definedName name="ciclo" localSheetId="4">Dados!#REF!</definedName>
    <definedName name="ciclo">#REF!</definedName>
    <definedName name="ciclos">Dados!#REF!</definedName>
    <definedName name="coef" localSheetId="5">Dados!$D$9</definedName>
    <definedName name="coef" localSheetId="2">Dados!$D$9</definedName>
    <definedName name="coef" localSheetId="4">Dados!$D$9</definedName>
    <definedName name="coef">#REF!</definedName>
    <definedName name="coefCMM">Dados!$D$12</definedName>
    <definedName name="de" localSheetId="5">Dados!#REF!</definedName>
    <definedName name="de" localSheetId="2">Dados!#REF!</definedName>
    <definedName name="de" localSheetId="4">Dados!#REF!</definedName>
    <definedName name="DE">#REF!</definedName>
    <definedName name="des">#REF!</definedName>
    <definedName name="fm" localSheetId="5">Dados!$D$8</definedName>
    <definedName name="fm" localSheetId="2">Dados!$D$8</definedName>
    <definedName name="fm" localSheetId="4">Dados!$D$8</definedName>
    <definedName name="fm">#REF!</definedName>
    <definedName name="fmd">#REF!</definedName>
    <definedName name="fo">#REF!</definedName>
    <definedName name="planilha">#REF!</definedName>
    <definedName name="re" localSheetId="5">Dados!#REF!</definedName>
    <definedName name="re" localSheetId="2">Dados!#REF!</definedName>
    <definedName name="re" localSheetId="4">Dados!#REF!</definedName>
    <definedName name="re">#REF!</definedName>
    <definedName name="res">#REF!</definedName>
    <definedName name="resol">Dados!#REF!</definedName>
    <definedName name="resolução">Dados!#REF!</definedName>
    <definedName name="serv" localSheetId="5">Dados!$E$6</definedName>
    <definedName name="serv" localSheetId="2">Dados!$E$6</definedName>
    <definedName name="serv" localSheetId="4">Dados!$E$6</definedName>
    <definedName name="SERV">#REF!</definedName>
    <definedName name="st" localSheetId="5">Dados!#REF!</definedName>
    <definedName name="st" localSheetId="2">Dados!#REF!</definedName>
    <definedName name="st" localSheetId="4">Dados!#REF!</definedName>
    <definedName name="st">#REF!</definedName>
    <definedName name="td">#REF!</definedName>
    <definedName name="temp" localSheetId="5">Dados!$D$10</definedName>
    <definedName name="temp" localSheetId="2">Dados!$D$10</definedName>
    <definedName name="temp" localSheetId="4">Dados!$D$10</definedName>
    <definedName name="temp">#REF!</definedName>
    <definedName name="_xlnm.Print_Titles" localSheetId="5">certificado!$1:$5</definedName>
    <definedName name="ve">#REF!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24" i="26" l="1"/>
  <c r="C103" i="26"/>
  <c r="A111" i="26"/>
  <c r="C111" i="26"/>
  <c r="C114" i="26"/>
  <c r="A116" i="26"/>
  <c r="A118" i="26"/>
  <c r="C118" i="26"/>
  <c r="C121" i="26"/>
  <c r="C122" i="26"/>
  <c r="O38" i="24"/>
  <c r="T38" i="24" s="1"/>
  <c r="R38" i="24"/>
  <c r="S38" i="24"/>
  <c r="U38" i="24"/>
  <c r="O39" i="24"/>
  <c r="T39" i="24" s="1"/>
  <c r="V39" i="24" s="1"/>
  <c r="R39" i="24"/>
  <c r="S39" i="24"/>
  <c r="U39" i="24"/>
  <c r="O40" i="24"/>
  <c r="T40" i="24" s="1"/>
  <c r="R40" i="24"/>
  <c r="S40" i="24"/>
  <c r="U40" i="24"/>
  <c r="O41" i="24"/>
  <c r="T41" i="24" s="1"/>
  <c r="R41" i="24"/>
  <c r="S41" i="24"/>
  <c r="U41" i="24"/>
  <c r="O42" i="24"/>
  <c r="T42" i="24"/>
  <c r="R42" i="24"/>
  <c r="S42" i="24"/>
  <c r="U42" i="24"/>
  <c r="O43" i="24"/>
  <c r="T43" i="24" s="1"/>
  <c r="R43" i="24"/>
  <c r="S43" i="24"/>
  <c r="U43" i="24"/>
  <c r="O44" i="24"/>
  <c r="T44" i="24"/>
  <c r="Q44" i="24"/>
  <c r="R44" i="24"/>
  <c r="S44" i="24"/>
  <c r="U44" i="24"/>
  <c r="W44" i="24"/>
  <c r="O45" i="24"/>
  <c r="T45" i="24" s="1"/>
  <c r="P45" i="24"/>
  <c r="V45" i="24" s="1"/>
  <c r="Q45" i="24"/>
  <c r="R45" i="24"/>
  <c r="S45" i="24"/>
  <c r="U45" i="24"/>
  <c r="W45" i="24"/>
  <c r="O46" i="24"/>
  <c r="T46" i="24" s="1"/>
  <c r="Q46" i="24"/>
  <c r="R46" i="24"/>
  <c r="S46" i="24"/>
  <c r="U46" i="24"/>
  <c r="P46" i="24" s="1"/>
  <c r="V46" i="24" s="1"/>
  <c r="W46" i="24"/>
  <c r="O47" i="24"/>
  <c r="Q47" i="24"/>
  <c r="R47" i="24"/>
  <c r="S47" i="24"/>
  <c r="T47" i="24"/>
  <c r="U47" i="24"/>
  <c r="P47" i="24"/>
  <c r="V47" i="24" s="1"/>
  <c r="W47" i="24"/>
  <c r="O48" i="24"/>
  <c r="T48" i="24" s="1"/>
  <c r="Q48" i="24"/>
  <c r="R48" i="24"/>
  <c r="S48" i="24"/>
  <c r="U48" i="24"/>
  <c r="P48" i="24" s="1"/>
  <c r="V48" i="24" s="1"/>
  <c r="W48" i="24"/>
  <c r="O49" i="24"/>
  <c r="Q49" i="24"/>
  <c r="R49" i="24"/>
  <c r="S49" i="24"/>
  <c r="T49" i="24"/>
  <c r="U49" i="24"/>
  <c r="P49" i="24" s="1"/>
  <c r="V49" i="24" s="1"/>
  <c r="W49" i="24"/>
  <c r="O50" i="24"/>
  <c r="Q50" i="24"/>
  <c r="R50" i="24"/>
  <c r="S50" i="24"/>
  <c r="T50" i="24"/>
  <c r="U50" i="24"/>
  <c r="P50" i="24" s="1"/>
  <c r="V50" i="24" s="1"/>
  <c r="W50" i="24"/>
  <c r="O51" i="24"/>
  <c r="T51" i="24" s="1"/>
  <c r="Q51" i="24"/>
  <c r="R51" i="24"/>
  <c r="S51" i="24"/>
  <c r="U51" i="24"/>
  <c r="P51" i="24" s="1"/>
  <c r="V51" i="24" s="1"/>
  <c r="W51" i="24"/>
  <c r="O52" i="24"/>
  <c r="T52" i="24"/>
  <c r="Q52" i="24"/>
  <c r="R52" i="24"/>
  <c r="S52" i="24"/>
  <c r="U52" i="24"/>
  <c r="W52" i="24"/>
  <c r="O53" i="24"/>
  <c r="T53" i="24" s="1"/>
  <c r="P53" i="24"/>
  <c r="V53" i="24"/>
  <c r="AB53" i="24" s="1"/>
  <c r="X53" i="24" s="1"/>
  <c r="Y53" i="24" s="1"/>
  <c r="Q53" i="24"/>
  <c r="R53" i="24"/>
  <c r="S53" i="24"/>
  <c r="U53" i="24"/>
  <c r="W53" i="24"/>
  <c r="O54" i="24"/>
  <c r="T54" i="24" s="1"/>
  <c r="Q54" i="24"/>
  <c r="R54" i="24"/>
  <c r="S54" i="24"/>
  <c r="U54" i="24"/>
  <c r="P54" i="24" s="1"/>
  <c r="V54" i="24" s="1"/>
  <c r="W54" i="24"/>
  <c r="O55" i="24"/>
  <c r="T55" i="24" s="1"/>
  <c r="Q55" i="24"/>
  <c r="R55" i="24"/>
  <c r="S55" i="24"/>
  <c r="U55" i="24"/>
  <c r="P55" i="24"/>
  <c r="V55" i="24" s="1"/>
  <c r="W55" i="24"/>
  <c r="O56" i="24"/>
  <c r="T56" i="24" s="1"/>
  <c r="Q56" i="24"/>
  <c r="R56" i="24"/>
  <c r="S56" i="24"/>
  <c r="U56" i="24"/>
  <c r="P56" i="24" s="1"/>
  <c r="V56" i="24" s="1"/>
  <c r="W56" i="24"/>
  <c r="O57" i="24"/>
  <c r="Q57" i="24"/>
  <c r="R57" i="24"/>
  <c r="S57" i="24"/>
  <c r="T57" i="24"/>
  <c r="U57" i="24"/>
  <c r="P57" i="24" s="1"/>
  <c r="V57" i="24" s="1"/>
  <c r="W57" i="24"/>
  <c r="O58" i="24"/>
  <c r="Q58" i="24"/>
  <c r="R58" i="24"/>
  <c r="S58" i="24"/>
  <c r="T58" i="24"/>
  <c r="U58" i="24"/>
  <c r="P58" i="24" s="1"/>
  <c r="V58" i="24" s="1"/>
  <c r="W58" i="24"/>
  <c r="O59" i="24"/>
  <c r="Q59" i="24"/>
  <c r="R59" i="24"/>
  <c r="S59" i="24"/>
  <c r="T59" i="24"/>
  <c r="U59" i="24"/>
  <c r="P59" i="24" s="1"/>
  <c r="V59" i="24" s="1"/>
  <c r="W59" i="24"/>
  <c r="L38" i="24"/>
  <c r="Q38" i="24"/>
  <c r="L39" i="24"/>
  <c r="C119" i="26" s="1"/>
  <c r="P39" i="24"/>
  <c r="L40" i="24"/>
  <c r="C120" i="26" s="1"/>
  <c r="L41" i="24"/>
  <c r="W41" i="24"/>
  <c r="L42" i="24"/>
  <c r="P42" i="24"/>
  <c r="V42" i="24" s="1"/>
  <c r="L43" i="24"/>
  <c r="C123" i="26" s="1"/>
  <c r="C141" i="26" s="1"/>
  <c r="P43" i="24"/>
  <c r="L44" i="24"/>
  <c r="P44" i="24" s="1"/>
  <c r="V44" i="24" s="1"/>
  <c r="L45" i="24"/>
  <c r="L46" i="24"/>
  <c r="L47" i="24"/>
  <c r="L48" i="24"/>
  <c r="L49" i="24"/>
  <c r="L50" i="24"/>
  <c r="L51" i="24"/>
  <c r="L52" i="24"/>
  <c r="P52" i="24" s="1"/>
  <c r="V52" i="24" s="1"/>
  <c r="L53" i="24"/>
  <c r="L54" i="24"/>
  <c r="L55" i="24"/>
  <c r="L56" i="24"/>
  <c r="L57" i="24"/>
  <c r="L58" i="24"/>
  <c r="L59" i="24"/>
  <c r="A32" i="24"/>
  <c r="A112" i="26" s="1"/>
  <c r="A33" i="24"/>
  <c r="A113" i="26" s="1"/>
  <c r="A34" i="24"/>
  <c r="A114" i="26" s="1"/>
  <c r="A35" i="24"/>
  <c r="A115" i="26" s="1"/>
  <c r="A36" i="24"/>
  <c r="A37" i="24"/>
  <c r="A117" i="26" s="1"/>
  <c r="A38" i="24"/>
  <c r="A39" i="24"/>
  <c r="A119" i="26" s="1"/>
  <c r="A40" i="24"/>
  <c r="A120" i="26" s="1"/>
  <c r="A41" i="24"/>
  <c r="A121" i="26" s="1"/>
  <c r="A42" i="24"/>
  <c r="A122" i="26" s="1"/>
  <c r="A43" i="24"/>
  <c r="A123" i="26" s="1"/>
  <c r="A44" i="24"/>
  <c r="A45" i="24"/>
  <c r="A46" i="24"/>
  <c r="A47" i="24"/>
  <c r="A48" i="24"/>
  <c r="A49" i="24"/>
  <c r="A50" i="24"/>
  <c r="A51" i="24"/>
  <c r="A52" i="24"/>
  <c r="A53" i="24"/>
  <c r="A54" i="24"/>
  <c r="A55" i="24"/>
  <c r="A56" i="24"/>
  <c r="A31" i="24"/>
  <c r="O17" i="24"/>
  <c r="O18" i="24"/>
  <c r="T18" i="24" s="1"/>
  <c r="O19" i="24"/>
  <c r="O20" i="24"/>
  <c r="O21" i="24"/>
  <c r="O22" i="24"/>
  <c r="O23" i="24"/>
  <c r="T23" i="24" s="1"/>
  <c r="O24" i="24"/>
  <c r="O25" i="24"/>
  <c r="O26" i="24"/>
  <c r="T26" i="24" s="1"/>
  <c r="O27" i="24"/>
  <c r="T27" i="24"/>
  <c r="O28" i="24"/>
  <c r="T28" i="24" s="1"/>
  <c r="L26" i="24"/>
  <c r="P26" i="24" s="1"/>
  <c r="R26" i="24"/>
  <c r="S26" i="24"/>
  <c r="U26" i="24"/>
  <c r="L27" i="24"/>
  <c r="C102" i="26" s="1"/>
  <c r="C140" i="26" s="1"/>
  <c r="Q27" i="24"/>
  <c r="R27" i="24"/>
  <c r="S27" i="24"/>
  <c r="U27" i="24"/>
  <c r="P27" i="24" s="1"/>
  <c r="V27" i="24" s="1"/>
  <c r="W27" i="24"/>
  <c r="L28" i="24"/>
  <c r="Q28" i="24"/>
  <c r="R28" i="24"/>
  <c r="S28" i="24"/>
  <c r="U28" i="24"/>
  <c r="P28" i="24" s="1"/>
  <c r="L29" i="24"/>
  <c r="O29" i="24"/>
  <c r="T29" i="24" s="1"/>
  <c r="Q29" i="24"/>
  <c r="R29" i="24"/>
  <c r="S29" i="24"/>
  <c r="U29" i="24"/>
  <c r="P29" i="24" s="1"/>
  <c r="V29" i="24" s="1"/>
  <c r="W29" i="24"/>
  <c r="L30" i="24"/>
  <c r="O30" i="24"/>
  <c r="T30" i="24"/>
  <c r="Q30" i="24"/>
  <c r="R30" i="24"/>
  <c r="S30" i="24"/>
  <c r="U30" i="24"/>
  <c r="P30" i="24" s="1"/>
  <c r="V30" i="24" s="1"/>
  <c r="W30" i="24"/>
  <c r="L31" i="24"/>
  <c r="Q31" i="24"/>
  <c r="O31" i="24"/>
  <c r="T31" i="24"/>
  <c r="R31" i="24"/>
  <c r="S31" i="24"/>
  <c r="U31" i="24"/>
  <c r="L32" i="24"/>
  <c r="C112" i="26" s="1"/>
  <c r="C130" i="26" s="1"/>
  <c r="O32" i="24"/>
  <c r="T32" i="24" s="1"/>
  <c r="R32" i="24"/>
  <c r="S32" i="24"/>
  <c r="U32" i="24"/>
  <c r="L33" i="24"/>
  <c r="C113" i="26" s="1"/>
  <c r="P33" i="24"/>
  <c r="O33" i="24"/>
  <c r="T33" i="24"/>
  <c r="R33" i="24"/>
  <c r="S33" i="24"/>
  <c r="U33" i="24"/>
  <c r="L34" i="24"/>
  <c r="Q34" i="24"/>
  <c r="O34" i="24"/>
  <c r="T34" i="24" s="1"/>
  <c r="R34" i="24"/>
  <c r="V34" i="24" s="1"/>
  <c r="S34" i="24"/>
  <c r="U34" i="24"/>
  <c r="L35" i="24"/>
  <c r="C115" i="26" s="1"/>
  <c r="O35" i="24"/>
  <c r="T35" i="24"/>
  <c r="R35" i="24"/>
  <c r="S35" i="24"/>
  <c r="U35" i="24"/>
  <c r="P35" i="24" s="1"/>
  <c r="V35" i="24" s="1"/>
  <c r="L36" i="24"/>
  <c r="Q36" i="24" s="1"/>
  <c r="O36" i="24"/>
  <c r="T36" i="24"/>
  <c r="R36" i="24"/>
  <c r="S36" i="24"/>
  <c r="U36" i="24"/>
  <c r="L37" i="24"/>
  <c r="C117" i="26" s="1"/>
  <c r="P37" i="24"/>
  <c r="O37" i="24"/>
  <c r="T37" i="24" s="1"/>
  <c r="V37" i="24" s="1"/>
  <c r="R37" i="24"/>
  <c r="S37" i="24"/>
  <c r="U37" i="24"/>
  <c r="A28" i="24"/>
  <c r="A103" i="26" s="1"/>
  <c r="A26" i="24"/>
  <c r="A101" i="26" s="1"/>
  <c r="A27" i="24"/>
  <c r="A102" i="26" s="1"/>
  <c r="A29" i="24"/>
  <c r="A59" i="26"/>
  <c r="D20" i="26"/>
  <c r="D26" i="26"/>
  <c r="L84" i="26"/>
  <c r="L83" i="26"/>
  <c r="L82" i="26"/>
  <c r="L81" i="26"/>
  <c r="L80" i="26"/>
  <c r="L79" i="26"/>
  <c r="L78" i="26"/>
  <c r="L77" i="26"/>
  <c r="L76" i="26"/>
  <c r="L75" i="26"/>
  <c r="L74" i="26"/>
  <c r="L73" i="26"/>
  <c r="L72" i="26"/>
  <c r="L71" i="26"/>
  <c r="L70" i="26"/>
  <c r="L69" i="26"/>
  <c r="L68" i="26"/>
  <c r="L67" i="26"/>
  <c r="L66" i="26"/>
  <c r="L42" i="26"/>
  <c r="L43" i="26"/>
  <c r="L44" i="26"/>
  <c r="L41" i="26"/>
  <c r="L15" i="26"/>
  <c r="L16" i="26"/>
  <c r="L17" i="26"/>
  <c r="L14" i="26"/>
  <c r="L7" i="26"/>
  <c r="L8" i="26" s="1"/>
  <c r="A5" i="26"/>
  <c r="A7" i="26"/>
  <c r="D14" i="26"/>
  <c r="D35" i="26"/>
  <c r="D38" i="26"/>
  <c r="L145" i="26"/>
  <c r="D46" i="26"/>
  <c r="D45" i="26"/>
  <c r="A45" i="26"/>
  <c r="L30" i="26"/>
  <c r="L31" i="26"/>
  <c r="L32" i="26"/>
  <c r="D32" i="26"/>
  <c r="L56" i="26"/>
  <c r="E56" i="26"/>
  <c r="F56" i="26"/>
  <c r="B56" i="26"/>
  <c r="A56" i="26"/>
  <c r="G56" i="26"/>
  <c r="E55" i="26"/>
  <c r="F55" i="26"/>
  <c r="B55" i="26"/>
  <c r="A55" i="26"/>
  <c r="G55" i="26"/>
  <c r="A147" i="26"/>
  <c r="S17" i="24"/>
  <c r="S18" i="24"/>
  <c r="S19" i="24"/>
  <c r="S20" i="24"/>
  <c r="S21" i="24"/>
  <c r="S22" i="24"/>
  <c r="S23" i="24"/>
  <c r="S24" i="24"/>
  <c r="S25" i="24"/>
  <c r="S16" i="24"/>
  <c r="U19" i="24"/>
  <c r="U20" i="24"/>
  <c r="P20" i="24" s="1"/>
  <c r="V20" i="24" s="1"/>
  <c r="AB20" i="24" s="1"/>
  <c r="U18" i="24"/>
  <c r="I66" i="26"/>
  <c r="U16" i="24"/>
  <c r="AC16" i="24" s="1"/>
  <c r="U17" i="24"/>
  <c r="U21" i="24"/>
  <c r="U22" i="24"/>
  <c r="P22" i="24" s="1"/>
  <c r="V22" i="24" s="1"/>
  <c r="AB22" i="24" s="1"/>
  <c r="U23" i="24"/>
  <c r="U24" i="24"/>
  <c r="P24" i="24" s="1"/>
  <c r="U25" i="24"/>
  <c r="R18" i="24"/>
  <c r="R19" i="24"/>
  <c r="R21" i="24"/>
  <c r="R22" i="24"/>
  <c r="R24" i="24"/>
  <c r="R25" i="24"/>
  <c r="L18" i="24"/>
  <c r="P18" i="24" s="1"/>
  <c r="L23" i="24"/>
  <c r="W23" i="24"/>
  <c r="C10" i="25"/>
  <c r="H91" i="26"/>
  <c r="H92" i="26"/>
  <c r="A18" i="24"/>
  <c r="A93" i="26"/>
  <c r="A19" i="24"/>
  <c r="A94" i="26"/>
  <c r="A21" i="24"/>
  <c r="A96" i="26" s="1"/>
  <c r="H100" i="26"/>
  <c r="A12" i="25"/>
  <c r="A10" i="25"/>
  <c r="A9" i="25"/>
  <c r="B5" i="24"/>
  <c r="B3" i="24"/>
  <c r="B13" i="25"/>
  <c r="A13" i="25"/>
  <c r="B15" i="25"/>
  <c r="I6" i="26"/>
  <c r="A148" i="26"/>
  <c r="D8" i="24"/>
  <c r="E6" i="24"/>
  <c r="A4" i="25"/>
  <c r="G9" i="24"/>
  <c r="D7" i="24"/>
  <c r="D6" i="24"/>
  <c r="A14" i="25"/>
  <c r="A15" i="25"/>
  <c r="A16" i="25"/>
  <c r="B14" i="25"/>
  <c r="C16" i="25"/>
  <c r="C15" i="25"/>
  <c r="B16" i="25"/>
  <c r="C14" i="25"/>
  <c r="D16" i="25"/>
  <c r="E16" i="25"/>
  <c r="D15" i="25"/>
  <c r="H16" i="25"/>
  <c r="E15" i="25"/>
  <c r="H15" i="25"/>
  <c r="F16" i="25"/>
  <c r="G16" i="25"/>
  <c r="F15" i="25"/>
  <c r="G15" i="25"/>
  <c r="B12" i="25"/>
  <c r="B10" i="25"/>
  <c r="B11" i="25"/>
  <c r="D12" i="25"/>
  <c r="D13" i="25"/>
  <c r="D9" i="25"/>
  <c r="E11" i="25"/>
  <c r="D11" i="25"/>
  <c r="E12" i="25"/>
  <c r="D10" i="25"/>
  <c r="E13" i="25"/>
  <c r="D14" i="25"/>
  <c r="E9" i="25"/>
  <c r="H11" i="25"/>
  <c r="F11" i="25"/>
  <c r="G11" i="25"/>
  <c r="H12" i="25"/>
  <c r="E10" i="25"/>
  <c r="H13" i="25"/>
  <c r="E14" i="25"/>
  <c r="H10" i="25"/>
  <c r="H9" i="25"/>
  <c r="F12" i="25"/>
  <c r="G12" i="25"/>
  <c r="F13" i="25"/>
  <c r="G13" i="25"/>
  <c r="H14" i="25"/>
  <c r="F9" i="25"/>
  <c r="G9" i="25"/>
  <c r="F10" i="25"/>
  <c r="G10" i="25"/>
  <c r="F14" i="25"/>
  <c r="G14" i="25"/>
  <c r="B9" i="25"/>
  <c r="A11" i="25"/>
  <c r="A16" i="24"/>
  <c r="A91" i="26" s="1"/>
  <c r="A20" i="24"/>
  <c r="A95" i="26"/>
  <c r="A23" i="24"/>
  <c r="A98" i="26"/>
  <c r="H95" i="26"/>
  <c r="R23" i="24"/>
  <c r="R16" i="24"/>
  <c r="H98" i="26"/>
  <c r="H94" i="26"/>
  <c r="H93" i="26"/>
  <c r="R20" i="24"/>
  <c r="A24" i="24"/>
  <c r="A99" i="26" s="1"/>
  <c r="H99" i="26"/>
  <c r="R17" i="24"/>
  <c r="W28" i="24"/>
  <c r="Q23" i="24"/>
  <c r="L22" i="24"/>
  <c r="W22" i="24" s="1"/>
  <c r="L16" i="24"/>
  <c r="W16" i="24" s="1"/>
  <c r="L24" i="24"/>
  <c r="Q24" i="24" s="1"/>
  <c r="P23" i="24"/>
  <c r="V23" i="24" s="1"/>
  <c r="C98" i="26"/>
  <c r="C136" i="26" s="1"/>
  <c r="A25" i="24"/>
  <c r="A100" i="26"/>
  <c r="T21" i="24"/>
  <c r="T25" i="24"/>
  <c r="L20" i="24"/>
  <c r="Q20" i="24" s="1"/>
  <c r="T24" i="24"/>
  <c r="L19" i="24"/>
  <c r="C94" i="26"/>
  <c r="C132" i="26"/>
  <c r="C91" i="26"/>
  <c r="C129" i="26"/>
  <c r="T20" i="24"/>
  <c r="C13" i="25"/>
  <c r="L17" i="24"/>
  <c r="P17" i="24" s="1"/>
  <c r="V17" i="24" s="1"/>
  <c r="O16" i="24"/>
  <c r="C9" i="25" s="1"/>
  <c r="T22" i="24"/>
  <c r="A17" i="24"/>
  <c r="A92" i="26" s="1"/>
  <c r="H97" i="26"/>
  <c r="L21" i="24"/>
  <c r="Q21" i="24" s="1"/>
  <c r="H96" i="26"/>
  <c r="L25" i="24"/>
  <c r="W25" i="24" s="1"/>
  <c r="Q25" i="24"/>
  <c r="T17" i="24"/>
  <c r="C11" i="25"/>
  <c r="A22" i="24"/>
  <c r="A97" i="26"/>
  <c r="Q22" i="24"/>
  <c r="C97" i="26"/>
  <c r="C99" i="26"/>
  <c r="P16" i="24"/>
  <c r="C95" i="26"/>
  <c r="W19" i="24"/>
  <c r="P19" i="24"/>
  <c r="Q19" i="24"/>
  <c r="P25" i="24"/>
  <c r="V25" i="24" s="1"/>
  <c r="AB25" i="24" s="1"/>
  <c r="T19" i="24"/>
  <c r="C12" i="25"/>
  <c r="T16" i="24"/>
  <c r="Q17" i="24"/>
  <c r="W17" i="24"/>
  <c r="C92" i="26"/>
  <c r="C96" i="26"/>
  <c r="W21" i="24"/>
  <c r="P21" i="24"/>
  <c r="V21" i="24" s="1"/>
  <c r="AB21" i="24" s="1"/>
  <c r="V19" i="24"/>
  <c r="AB19" i="24"/>
  <c r="W37" i="24"/>
  <c r="Q37" i="24"/>
  <c r="W33" i="24"/>
  <c r="P31" i="24"/>
  <c r="V31" i="24" s="1"/>
  <c r="Q42" i="24"/>
  <c r="W43" i="24"/>
  <c r="W39" i="24"/>
  <c r="W38" i="24"/>
  <c r="W42" i="24"/>
  <c r="P36" i="24"/>
  <c r="V36" i="24" s="1"/>
  <c r="W35" i="24"/>
  <c r="Q35" i="24"/>
  <c r="P32" i="24"/>
  <c r="W31" i="24"/>
  <c r="Q43" i="24"/>
  <c r="V43" i="24" s="1"/>
  <c r="AB43" i="24" s="1"/>
  <c r="Q41" i="24"/>
  <c r="W40" i="24"/>
  <c r="Q39" i="24"/>
  <c r="P38" i="24"/>
  <c r="W36" i="24"/>
  <c r="P34" i="24"/>
  <c r="W32" i="24"/>
  <c r="P41" i="24"/>
  <c r="P40" i="24"/>
  <c r="W34" i="24"/>
  <c r="X30" i="24" l="1"/>
  <c r="Y30" i="24" s="1"/>
  <c r="AB30" i="24"/>
  <c r="AB31" i="24"/>
  <c r="V24" i="24"/>
  <c r="AB24" i="24" s="1"/>
  <c r="AB49" i="24"/>
  <c r="X49" i="24" s="1"/>
  <c r="Y49" i="24" s="1"/>
  <c r="X35" i="24"/>
  <c r="F115" i="26" s="1"/>
  <c r="V38" i="24"/>
  <c r="AB56" i="24"/>
  <c r="X56" i="24"/>
  <c r="Y56" i="24" s="1"/>
  <c r="X50" i="24"/>
  <c r="Y50" i="24" s="1"/>
  <c r="AB50" i="24"/>
  <c r="AB36" i="24"/>
  <c r="X36" i="24" s="1"/>
  <c r="V28" i="24"/>
  <c r="AB42" i="24"/>
  <c r="X42" i="24"/>
  <c r="F122" i="26" s="1"/>
  <c r="AB57" i="24"/>
  <c r="X57" i="24" s="1"/>
  <c r="Y57" i="24" s="1"/>
  <c r="C133" i="26"/>
  <c r="AB23" i="24"/>
  <c r="X23" i="24" s="1"/>
  <c r="AB37" i="24"/>
  <c r="X37" i="24" s="1"/>
  <c r="X29" i="24"/>
  <c r="AB58" i="24"/>
  <c r="X58" i="24" s="1"/>
  <c r="Y58" i="24" s="1"/>
  <c r="AB51" i="24"/>
  <c r="X51" i="24" s="1"/>
  <c r="Y51" i="24" s="1"/>
  <c r="AB17" i="24"/>
  <c r="X17" i="24"/>
  <c r="F92" i="26" s="1"/>
  <c r="G92" i="26" s="1"/>
  <c r="AB39" i="24"/>
  <c r="X39" i="24"/>
  <c r="F119" i="26" s="1"/>
  <c r="Y35" i="24"/>
  <c r="E115" i="26" s="1"/>
  <c r="AB35" i="24"/>
  <c r="AB34" i="24"/>
  <c r="X34" i="24" s="1"/>
  <c r="Y29" i="24"/>
  <c r="AB29" i="24"/>
  <c r="AB59" i="24"/>
  <c r="X59" i="24" s="1"/>
  <c r="Y59" i="24" s="1"/>
  <c r="V41" i="24"/>
  <c r="C137" i="26"/>
  <c r="X25" i="24"/>
  <c r="F100" i="26" s="1"/>
  <c r="G100" i="26" s="1"/>
  <c r="X16" i="24"/>
  <c r="F91" i="26" s="1"/>
  <c r="G91" i="26" s="1"/>
  <c r="AB47" i="24"/>
  <c r="X47" i="24" s="1"/>
  <c r="Y47" i="24" s="1"/>
  <c r="AB46" i="24"/>
  <c r="X46" i="24"/>
  <c r="Y46" i="24" s="1"/>
  <c r="X31" i="24"/>
  <c r="F111" i="26" s="1"/>
  <c r="X43" i="24"/>
  <c r="F123" i="26" s="1"/>
  <c r="C135" i="26"/>
  <c r="X22" i="24"/>
  <c r="F97" i="26" s="1"/>
  <c r="G97" i="26" s="1"/>
  <c r="Y22" i="24"/>
  <c r="E97" i="26" s="1"/>
  <c r="X54" i="24"/>
  <c r="Y54" i="24"/>
  <c r="AB54" i="24"/>
  <c r="X21" i="24"/>
  <c r="F96" i="26" s="1"/>
  <c r="G96" i="26" s="1"/>
  <c r="AB52" i="24"/>
  <c r="X52" i="24" s="1"/>
  <c r="Y52" i="24" s="1"/>
  <c r="AB44" i="24"/>
  <c r="X44" i="24"/>
  <c r="Y44" i="24"/>
  <c r="AB55" i="24"/>
  <c r="X55" i="24" s="1"/>
  <c r="Y55" i="24" s="1"/>
  <c r="X48" i="24"/>
  <c r="Y48" i="24" s="1"/>
  <c r="AB48" i="24"/>
  <c r="AB45" i="24"/>
  <c r="X45" i="24" s="1"/>
  <c r="Y45" i="24" s="1"/>
  <c r="AB27" i="24"/>
  <c r="X27" i="24"/>
  <c r="F102" i="26" s="1"/>
  <c r="G102" i="26" s="1"/>
  <c r="X19" i="24"/>
  <c r="F94" i="26" s="1"/>
  <c r="G94" i="26" s="1"/>
  <c r="W20" i="24"/>
  <c r="Q32" i="24"/>
  <c r="V32" i="24" s="1"/>
  <c r="C116" i="26"/>
  <c r="C134" i="26" s="1"/>
  <c r="C101" i="26"/>
  <c r="C139" i="26" s="1"/>
  <c r="C93" i="26"/>
  <c r="C131" i="26" s="1"/>
  <c r="Q26" i="24"/>
  <c r="V26" i="24" s="1"/>
  <c r="AB26" i="24" s="1"/>
  <c r="Q16" i="24"/>
  <c r="V16" i="24" s="1"/>
  <c r="AB16" i="24" s="1"/>
  <c r="W18" i="24"/>
  <c r="W24" i="24"/>
  <c r="Q40" i="24"/>
  <c r="V40" i="24" s="1"/>
  <c r="C100" i="26"/>
  <c r="C138" i="26" s="1"/>
  <c r="W26" i="24"/>
  <c r="Q33" i="24"/>
  <c r="V33" i="24" s="1"/>
  <c r="Q18" i="24"/>
  <c r="V18" i="24" s="1"/>
  <c r="AB18" i="24" s="1"/>
  <c r="X40" i="24" l="1"/>
  <c r="F120" i="26" s="1"/>
  <c r="F98" i="26"/>
  <c r="G98" i="26" s="1"/>
  <c r="Y23" i="24"/>
  <c r="E98" i="26" s="1"/>
  <c r="AB33" i="24"/>
  <c r="X33" i="24"/>
  <c r="F113" i="26" s="1"/>
  <c r="F114" i="26"/>
  <c r="Y34" i="24"/>
  <c r="E114" i="26" s="1"/>
  <c r="F116" i="26"/>
  <c r="Y36" i="24"/>
  <c r="E116" i="26" s="1"/>
  <c r="F117" i="26"/>
  <c r="Y37" i="24"/>
  <c r="E117" i="26" s="1"/>
  <c r="X41" i="24"/>
  <c r="F121" i="26" s="1"/>
  <c r="AB41" i="24"/>
  <c r="G111" i="26"/>
  <c r="F129" i="26"/>
  <c r="G129" i="26" s="1"/>
  <c r="Y43" i="24"/>
  <c r="E123" i="26" s="1"/>
  <c r="Y27" i="24"/>
  <c r="E102" i="26" s="1"/>
  <c r="E140" i="26" s="1"/>
  <c r="AB38" i="24"/>
  <c r="X38" i="24"/>
  <c r="F118" i="26" s="1"/>
  <c r="G123" i="26"/>
  <c r="Y39" i="24"/>
  <c r="E119" i="26" s="1"/>
  <c r="Y42" i="24"/>
  <c r="E122" i="26" s="1"/>
  <c r="X26" i="24"/>
  <c r="F101" i="26" s="1"/>
  <c r="G101" i="26" s="1"/>
  <c r="G119" i="26"/>
  <c r="G122" i="26"/>
  <c r="F140" i="26"/>
  <c r="G140" i="26" s="1"/>
  <c r="G115" i="26"/>
  <c r="Y31" i="24"/>
  <c r="E111" i="26" s="1"/>
  <c r="Y21" i="24"/>
  <c r="E96" i="26" s="1"/>
  <c r="E134" i="26" s="1"/>
  <c r="Y16" i="24"/>
  <c r="E91" i="26" s="1"/>
  <c r="AB28" i="24"/>
  <c r="X28" i="24"/>
  <c r="F103" i="26" s="1"/>
  <c r="G103" i="26" s="1"/>
  <c r="AB40" i="24"/>
  <c r="AB32" i="24"/>
  <c r="X32" i="24" s="1"/>
  <c r="Y25" i="24"/>
  <c r="E100" i="26" s="1"/>
  <c r="Y19" i="24"/>
  <c r="E94" i="26" s="1"/>
  <c r="E132" i="26" s="1"/>
  <c r="X24" i="24"/>
  <c r="F99" i="26" s="1"/>
  <c r="G99" i="26" s="1"/>
  <c r="X18" i="24"/>
  <c r="F93" i="26" s="1"/>
  <c r="G93" i="26" s="1"/>
  <c r="Y18" i="24"/>
  <c r="E93" i="26" s="1"/>
  <c r="Y20" i="24"/>
  <c r="E95" i="26" s="1"/>
  <c r="E133" i="26" s="1"/>
  <c r="X20" i="24"/>
  <c r="F95" i="26" s="1"/>
  <c r="G95" i="26" s="1"/>
  <c r="E135" i="26"/>
  <c r="Y17" i="24"/>
  <c r="E92" i="26" s="1"/>
  <c r="Y38" i="24"/>
  <c r="E118" i="26" s="1"/>
  <c r="F112" i="26" l="1"/>
  <c r="Y32" i="24"/>
  <c r="E112" i="26" s="1"/>
  <c r="F138" i="26"/>
  <c r="G138" i="26" s="1"/>
  <c r="G120" i="26"/>
  <c r="Y24" i="24"/>
  <c r="E99" i="26" s="1"/>
  <c r="E137" i="26" s="1"/>
  <c r="F133" i="26"/>
  <c r="G133" i="26" s="1"/>
  <c r="Y28" i="24"/>
  <c r="E103" i="26" s="1"/>
  <c r="E141" i="26" s="1"/>
  <c r="F141" i="26"/>
  <c r="G141" i="26" s="1"/>
  <c r="G114" i="26"/>
  <c r="F132" i="26"/>
  <c r="G132" i="26" s="1"/>
  <c r="F131" i="26"/>
  <c r="G131" i="26" s="1"/>
  <c r="G113" i="26"/>
  <c r="E138" i="26"/>
  <c r="F136" i="26"/>
  <c r="G136" i="26" s="1"/>
  <c r="G118" i="26"/>
  <c r="Y41" i="24"/>
  <c r="E121" i="26" s="1"/>
  <c r="Y33" i="24"/>
  <c r="E113" i="26" s="1"/>
  <c r="G121" i="26"/>
  <c r="F139" i="26"/>
  <c r="G139" i="26" s="1"/>
  <c r="F137" i="26"/>
  <c r="G137" i="26" s="1"/>
  <c r="E129" i="26"/>
  <c r="Y26" i="24"/>
  <c r="E101" i="26" s="1"/>
  <c r="E139" i="26" s="1"/>
  <c r="F135" i="26"/>
  <c r="G135" i="26" s="1"/>
  <c r="G117" i="26"/>
  <c r="E136" i="26"/>
  <c r="E130" i="26"/>
  <c r="E131" i="26"/>
  <c r="Y40" i="24"/>
  <c r="E120" i="26" s="1"/>
  <c r="G116" i="26"/>
  <c r="F134" i="26"/>
  <c r="G134" i="26" s="1"/>
  <c r="F130" i="26" l="1"/>
  <c r="G130" i="26" s="1"/>
  <c r="G112" i="26"/>
</calcChain>
</file>

<file path=xl/comments1.xml><?xml version="1.0" encoding="utf-8"?>
<comments xmlns="http://schemas.openxmlformats.org/spreadsheetml/2006/main">
  <authors>
    <author>Clodoaldo</author>
    <author>Leonardo de Carvalho Miguel</author>
  </authors>
  <commentList>
    <comment ref="O2" authorId="0" shapeId="0">
      <text>
        <r>
          <rPr>
            <b/>
            <sz val="8"/>
            <color indexed="81"/>
            <rFont val="Tahoma"/>
            <family val="2"/>
          </rPr>
          <t>Clodoaldo:</t>
        </r>
        <r>
          <rPr>
            <sz val="8"/>
            <color indexed="81"/>
            <rFont val="Tahoma"/>
            <family val="2"/>
          </rPr>
          <t xml:space="preserve">
Digitar "x" para aparecer "2ª Via" no certificado.</t>
        </r>
      </text>
    </comment>
    <comment ref="AA15" authorId="1" shapeId="0">
      <text>
        <r>
          <rPr>
            <b/>
            <sz val="9"/>
            <color indexed="81"/>
            <rFont val="Tahoma"/>
            <family val="2"/>
          </rPr>
          <t>Leonardo de Carvalho Miguel:</t>
        </r>
        <r>
          <rPr>
            <sz val="9"/>
            <color indexed="81"/>
            <rFont val="Tahoma"/>
            <family val="2"/>
          </rPr>
          <t xml:space="preserve">
1 - Dimensão; 2 - Forma 3 - Ângulo</t>
        </r>
      </text>
    </comment>
  </commentList>
</comments>
</file>

<file path=xl/sharedStrings.xml><?xml version="1.0" encoding="utf-8"?>
<sst xmlns="http://schemas.openxmlformats.org/spreadsheetml/2006/main" count="568" uniqueCount="367">
  <si>
    <t>Razão Social:</t>
  </si>
  <si>
    <t>Informações da Calibração</t>
  </si>
  <si>
    <t>Periodicidade</t>
  </si>
  <si>
    <t>Nome Fantasia</t>
  </si>
  <si>
    <t>CNPJ</t>
  </si>
  <si>
    <t>Home Page</t>
  </si>
  <si>
    <t>Endereço</t>
  </si>
  <si>
    <t>Bairro</t>
  </si>
  <si>
    <t>Cidade</t>
  </si>
  <si>
    <t>Estado</t>
  </si>
  <si>
    <t>CEP</t>
  </si>
  <si>
    <t>Telefone</t>
  </si>
  <si>
    <t>Fax</t>
  </si>
  <si>
    <t>E-mail</t>
  </si>
  <si>
    <t>Cadastro Indefinido 1</t>
  </si>
  <si>
    <t>Cadastro Indefinido 2</t>
  </si>
  <si>
    <t>Cadastro Indefinido 3</t>
  </si>
  <si>
    <t>Cadastro Indefinido 4</t>
  </si>
  <si>
    <t>Campo Indefinido 1</t>
  </si>
  <si>
    <t>Campo Indefinido 2</t>
  </si>
  <si>
    <t>Campo Indefinido 3</t>
  </si>
  <si>
    <t>Campo Indefinido 4</t>
  </si>
  <si>
    <t>Informações do Instrumento</t>
  </si>
  <si>
    <t>Descrição do Instrumento</t>
  </si>
  <si>
    <t>Fabricante</t>
  </si>
  <si>
    <t>Campo Indefinido 8</t>
  </si>
  <si>
    <t>Campo Indefinido 9</t>
  </si>
  <si>
    <t>Campo Indefinido 10</t>
  </si>
  <si>
    <t>Campo Indefinido 11</t>
  </si>
  <si>
    <t>Campo Indefinido 12</t>
  </si>
  <si>
    <t>Campo Indefinido 13</t>
  </si>
  <si>
    <t>Campo Indefinido 14</t>
  </si>
  <si>
    <t>Observações</t>
  </si>
  <si>
    <t>Número do Protocolo</t>
  </si>
  <si>
    <t>Sufixo</t>
  </si>
  <si>
    <t>Código do Procedimento</t>
  </si>
  <si>
    <t>Nome do Procedimento</t>
  </si>
  <si>
    <t>Equipamento de Comunicação</t>
  </si>
  <si>
    <t>Documento de Consulta</t>
  </si>
  <si>
    <t>Responsável Validação</t>
  </si>
  <si>
    <t>Data Validação</t>
  </si>
  <si>
    <t>Número da Calibração</t>
  </si>
  <si>
    <t>Certificado Externo</t>
  </si>
  <si>
    <t>Temperatura</t>
  </si>
  <si>
    <t>Umidade</t>
  </si>
  <si>
    <t>Tempo Gasto</t>
  </si>
  <si>
    <t>Fornecedor da Calibração</t>
  </si>
  <si>
    <t>Unidade</t>
  </si>
  <si>
    <t>Referência</t>
  </si>
  <si>
    <t>Medido</t>
  </si>
  <si>
    <t>Erro</t>
  </si>
  <si>
    <t>Incerteza</t>
  </si>
  <si>
    <t>Data Calibração</t>
  </si>
  <si>
    <t>Status</t>
  </si>
  <si>
    <t>Características dos Padrões Utilizados na Calibração</t>
  </si>
  <si>
    <t>Lista Distinta de Padrões Utilizados</t>
  </si>
  <si>
    <t>Nome da Característica</t>
  </si>
  <si>
    <t>Nº Calibração</t>
  </si>
  <si>
    <t>Código do Instrumento</t>
  </si>
  <si>
    <t>Informações Gerais do Solicitante</t>
  </si>
  <si>
    <t>Data da Calibração</t>
  </si>
  <si>
    <t>Motivo da Calibração</t>
  </si>
  <si>
    <t>Data Abertura</t>
  </si>
  <si>
    <t>Procedimento</t>
  </si>
  <si>
    <t>Classe do Instrumento</t>
  </si>
  <si>
    <t>Tipo do Instrumento</t>
  </si>
  <si>
    <t>Informações do Procedimento</t>
  </si>
  <si>
    <t>Nota Fiscal de Entrada</t>
  </si>
  <si>
    <t>Sufixo Cotação</t>
  </si>
  <si>
    <t>Informações do Protocolo / Item</t>
  </si>
  <si>
    <t>EIE</t>
  </si>
  <si>
    <t xml:space="preserve">EIC </t>
  </si>
  <si>
    <t>ESC</t>
  </si>
  <si>
    <t xml:space="preserve">ESE </t>
  </si>
  <si>
    <t>Código do Padrão</t>
  </si>
  <si>
    <t>Data Próxima</t>
  </si>
  <si>
    <t xml:space="preserve">                               Informações do Padrões da Calibração          </t>
  </si>
  <si>
    <t>Responsável Cadastro Calibração</t>
  </si>
  <si>
    <t>Título do Responsável Calibração</t>
  </si>
  <si>
    <t>Data Revisão Calibração</t>
  </si>
  <si>
    <t>Título do Responsável Revisão</t>
  </si>
  <si>
    <t>Responsável Revisão  Calibração</t>
  </si>
  <si>
    <t>Versão da Calibração</t>
  </si>
  <si>
    <t>Observação da Calibração</t>
  </si>
  <si>
    <t xml:space="preserve">                         Informações da Calibração</t>
  </si>
  <si>
    <t>Título do Responsável</t>
  </si>
  <si>
    <t>Número Cotação</t>
  </si>
  <si>
    <t>Responsável Abertura</t>
  </si>
  <si>
    <t>Observação Protocolo</t>
  </si>
  <si>
    <t>Número do Item</t>
  </si>
  <si>
    <t>Número da Calibração Complento</t>
  </si>
  <si>
    <t>Sufixo da Calibração Complemento</t>
  </si>
  <si>
    <t>Sufixo da Calibração</t>
  </si>
  <si>
    <t>Data Digitação</t>
  </si>
  <si>
    <t>Informações Gerais do Contratante</t>
  </si>
  <si>
    <t>UF</t>
  </si>
  <si>
    <t>IM- Inscrição Municipal</t>
  </si>
  <si>
    <t>IE -Inscrição Estadual</t>
  </si>
  <si>
    <t>Logradoruro</t>
  </si>
  <si>
    <t>Complemento</t>
  </si>
  <si>
    <t>Caixa Postal</t>
  </si>
  <si>
    <t>DDD</t>
  </si>
  <si>
    <t>DDI</t>
  </si>
  <si>
    <t>País</t>
  </si>
  <si>
    <t>Número</t>
  </si>
  <si>
    <t>Estado de Conservação</t>
  </si>
  <si>
    <t>Laboratório</t>
  </si>
  <si>
    <t>N. Série</t>
  </si>
  <si>
    <t>Limite Inferior</t>
  </si>
  <si>
    <t>Limite superior</t>
  </si>
  <si>
    <t>Resolução</t>
  </si>
  <si>
    <t>Quantidade</t>
  </si>
  <si>
    <t>Classe/Modelo</t>
  </si>
  <si>
    <t>Limite Superior</t>
  </si>
  <si>
    <t>Procedimento de Calibração</t>
  </si>
  <si>
    <t>Revisão</t>
  </si>
  <si>
    <t>Serviço Nº</t>
  </si>
  <si>
    <t>OPERADORES</t>
  </si>
  <si>
    <t>Sigla</t>
  </si>
  <si>
    <t>Data</t>
  </si>
  <si>
    <t>DESVIO PAD.</t>
  </si>
  <si>
    <t>Veff</t>
  </si>
  <si>
    <t>k</t>
  </si>
  <si>
    <t>[mm]</t>
  </si>
  <si>
    <t>TABELA DE DADOS PROCESSADOS</t>
  </si>
  <si>
    <r>
      <t>U</t>
    </r>
    <r>
      <rPr>
        <vertAlign val="subscript"/>
        <sz val="11"/>
        <rFont val="Futura Bk BT"/>
        <family val="2"/>
      </rPr>
      <t>95</t>
    </r>
  </si>
  <si>
    <t>mm</t>
  </si>
  <si>
    <t>ZEISS</t>
  </si>
  <si>
    <t>Bom</t>
  </si>
  <si>
    <t>LMC</t>
  </si>
  <si>
    <t>SMC:</t>
  </si>
  <si>
    <t>Nº Série (Fabricante):</t>
  </si>
  <si>
    <t>Nº Identif. (Solicitante):</t>
  </si>
  <si>
    <t>Dimensão Nominal [mm]:</t>
  </si>
  <si>
    <t>Variação de Temperatura [°C]:</t>
  </si>
  <si>
    <t>DAS INDIC.</t>
  </si>
  <si>
    <t>MEDIA</t>
  </si>
  <si>
    <t>U</t>
  </si>
  <si>
    <t>± [mm]</t>
  </si>
  <si>
    <t>RETILINEIDADE</t>
  </si>
  <si>
    <t>DO SMC</t>
  </si>
  <si>
    <r>
      <t>u</t>
    </r>
    <r>
      <rPr>
        <vertAlign val="subscript"/>
        <sz val="10"/>
        <rFont val="Futura Bk BT"/>
        <family val="2"/>
      </rPr>
      <t>c</t>
    </r>
  </si>
  <si>
    <t>K</t>
  </si>
  <si>
    <t>Máquina de Medir por Coordenadas</t>
  </si>
  <si>
    <t>Maquina de Medir por Coordenadas</t>
  </si>
  <si>
    <t>2ª Via</t>
  </si>
  <si>
    <t>Padrão de Trabalho - LMD</t>
  </si>
  <si>
    <t>Valor</t>
  </si>
  <si>
    <t>U_1D</t>
  </si>
  <si>
    <t>U_2D</t>
  </si>
  <si>
    <t>U_3D</t>
  </si>
  <si>
    <t>U_AnguloEG</t>
  </si>
  <si>
    <t>U_AnguloAR</t>
  </si>
  <si>
    <t>U_RetitudeEG</t>
  </si>
  <si>
    <t>U_RetitudeRR</t>
  </si>
  <si>
    <t>U_PlanezaAG</t>
  </si>
  <si>
    <t>U_PlanezaPR</t>
  </si>
  <si>
    <t>U_CircularidadeSP</t>
  </si>
  <si>
    <t>U_CircularidadeCP</t>
  </si>
  <si>
    <t>U_PerpPE</t>
  </si>
  <si>
    <t>U_PerpRM</t>
  </si>
  <si>
    <t>U_PerpRPE</t>
  </si>
  <si>
    <t>U_ParPE</t>
  </si>
  <si>
    <t>U_ParRM</t>
  </si>
  <si>
    <t>U_ParRPE</t>
  </si>
  <si>
    <t>025309</t>
  </si>
  <si>
    <t>CARL  ZEISS</t>
  </si>
  <si>
    <t>Novo</t>
  </si>
  <si>
    <t>Prismo</t>
  </si>
  <si>
    <t>X=900;Y=1200;Z=650</t>
  </si>
  <si>
    <r>
      <t>a</t>
    </r>
    <r>
      <rPr>
        <b/>
        <sz val="10"/>
        <rFont val="Futura Bk BT"/>
        <family val="2"/>
      </rPr>
      <t xml:space="preserve"> (.10</t>
    </r>
    <r>
      <rPr>
        <b/>
        <vertAlign val="superscript"/>
        <sz val="10"/>
        <rFont val="Futura Bk BT"/>
        <family val="2"/>
      </rPr>
      <t>-6</t>
    </r>
    <r>
      <rPr>
        <b/>
        <sz val="10"/>
        <rFont val="Futura Bk BT"/>
        <family val="2"/>
      </rPr>
      <t>.K</t>
    </r>
    <r>
      <rPr>
        <b/>
        <vertAlign val="superscript"/>
        <sz val="10"/>
        <rFont val="Futura Bk BT"/>
        <family val="2"/>
      </rPr>
      <t>-1</t>
    </r>
    <r>
      <rPr>
        <b/>
        <sz val="10"/>
        <rFont val="Futura Bk BT"/>
        <family val="2"/>
      </rPr>
      <t>):</t>
    </r>
  </si>
  <si>
    <t>Características</t>
  </si>
  <si>
    <t>Desvio padrão</t>
  </si>
  <si>
    <t>Característica</t>
  </si>
  <si>
    <t>MMC</t>
  </si>
  <si>
    <t>pdf</t>
  </si>
  <si>
    <t>O comprimento foi avaliado com pontos únicos na posição e altura central. Foram realizados pelo menos 3 ciclos de medição.</t>
  </si>
  <si>
    <t xml:space="preserve">Foi realizada a extração do cilindro com escaneamento e da(s) superfície(s) com pontos individuais. O alinhamento foi realizado pelo centro do cilindro, com associação de elementos por mínimos quadrados. 
</t>
  </si>
  <si>
    <t>0,6;500</t>
  </si>
  <si>
    <t>0,4;43;175</t>
  </si>
  <si>
    <t>43;175</t>
  </si>
  <si>
    <t>0,8;333</t>
  </si>
  <si>
    <t>1,2;333;333</t>
  </si>
  <si>
    <t>0,9;707;707;333</t>
  </si>
  <si>
    <t>0,8;0,2;707;707</t>
  </si>
  <si>
    <t>0,2;0,8;333</t>
  </si>
  <si>
    <t>Indicação no SMP [mm]</t>
  </si>
  <si>
    <t>MPE E</t>
  </si>
  <si>
    <t>repetitividade</t>
  </si>
  <si>
    <t>fixacao</t>
  </si>
  <si>
    <t>media</t>
  </si>
  <si>
    <t>5.1 Fixação: A peça foi posicionada na mesa rotativa em duas posições diferentes, primeiro com a linha de referência A-B paralela ao Z e segundo paralela ao eixo X da máquina de medição, usando a mesa em modo ativo. Foram realizados pelo menos 3 ciclos de medição.</t>
  </si>
  <si>
    <t xml:space="preserve"> Foi usado uma esfera Ø 8 mm de Nitreto de silício (Si3N4); Todos elementos foram ajustados por mínimos quadrados usando filtro Spline 50 upr passa baixa.</t>
  </si>
  <si>
    <t>VCMM</t>
  </si>
  <si>
    <t>forma elemento medido</t>
  </si>
  <si>
    <t>LAMIA</t>
  </si>
  <si>
    <t>PRISMO ULTRA</t>
  </si>
  <si>
    <t>Alinhamento</t>
  </si>
  <si>
    <t>Fixação</t>
  </si>
  <si>
    <t>Extração</t>
  </si>
  <si>
    <t>Avaliação</t>
  </si>
  <si>
    <t xml:space="preserve"> referência primária no "ELEMENTO XXX", secundária pelo "ELEMENTO YYY" e terciária no "ELEMENTO ZZZ".</t>
  </si>
  <si>
    <t>a peça foi fixada com o "ELEMENTO XXX" perpendicular ao eixo Z da máquina de medição.</t>
  </si>
  <si>
    <t xml:space="preserve"> cada face de medição foi extraída com um plano com 3 linhas e 10 pontos cada uma, na posição central e a partir de 5 mm de cada borda.</t>
  </si>
  <si>
    <t xml:space="preserve"> Foi usado uma esfera Ø 5 mm. Força de 200 mN.</t>
  </si>
  <si>
    <t>foi usado software Calypso com VCMM ativo para cálculo de incerteza.</t>
  </si>
  <si>
    <t xml:space="preserve"> Os planos foram ajustados por mínimos quadrados, sem aplicação de filtros ou extrapolados.</t>
  </si>
  <si>
    <t>Temp</t>
  </si>
  <si>
    <t>Tipo</t>
  </si>
  <si>
    <t>Umin</t>
  </si>
  <si>
    <t>U95</t>
  </si>
  <si>
    <t>Ciclo 1</t>
  </si>
  <si>
    <t>Ciclo 2</t>
  </si>
  <si>
    <t>Ciclo 3</t>
  </si>
  <si>
    <t>Imagem</t>
  </si>
  <si>
    <t>Sup</t>
  </si>
  <si>
    <t>Inf</t>
  </si>
  <si>
    <t>Dir</t>
  </si>
  <si>
    <t>Esq</t>
  </si>
  <si>
    <t>U MMC</t>
  </si>
  <si>
    <t>277-146A</t>
  </si>
  <si>
    <t>Foram realizados pelo menos 3 ciclos de medição.</t>
  </si>
  <si>
    <t>FABRICANTE</t>
  </si>
  <si>
    <r>
      <rPr>
        <sz val="10"/>
        <rFont val="Symbol"/>
        <family val="1"/>
        <charset val="2"/>
      </rPr>
      <t>n</t>
    </r>
    <r>
      <rPr>
        <vertAlign val="subscript"/>
        <sz val="10"/>
        <rFont val="Nunito Sans"/>
      </rPr>
      <t>eff</t>
    </r>
  </si>
  <si>
    <t xml:space="preserve">A Cgcre é signatária do Acordo de Reconhecimento Mútuo da ILAC - International Laboratory Accreditation Cooperation e do Acordo Bilateral de Reconhecimento Mútuo com a EA - European Cooperation for Accreditation. </t>
  </si>
  <si>
    <r>
      <t>A incerteza expandida (U) de medição relatada é declarada como a incerteza padrão de medição multiplicada pelo fator de abrangência k, o qual para uma distribuição t com  graus de liberdade efetivos (</t>
    </r>
    <r>
      <rPr>
        <sz val="9"/>
        <rFont val="Symbol"/>
        <family val="1"/>
        <charset val="2"/>
      </rPr>
      <t>n</t>
    </r>
    <r>
      <rPr>
        <vertAlign val="subscript"/>
        <sz val="9"/>
        <rFont val="Nunito Sans"/>
      </rPr>
      <t>eff</t>
    </r>
    <r>
      <rPr>
        <sz val="9"/>
        <rFont val="Nunito Sans"/>
      </rPr>
      <t xml:space="preserve">) corresponde a uma probabilidade de abrangência de aproximadamente 95%. A incerteza de medição foi determinada de acordo com a publicação EA-4/02. Os valores de k e </t>
    </r>
    <r>
      <rPr>
        <sz val="9"/>
        <rFont val="Symbol"/>
        <family val="1"/>
        <charset val="2"/>
      </rPr>
      <t>n</t>
    </r>
    <r>
      <rPr>
        <vertAlign val="subscript"/>
        <sz val="9"/>
        <rFont val="Nunito Sans"/>
      </rPr>
      <t>eff</t>
    </r>
    <r>
      <rPr>
        <sz val="9"/>
        <rFont val="Nunito Sans"/>
      </rPr>
      <t xml:space="preserve"> são apresentados na tabela de resultados.</t>
    </r>
  </si>
  <si>
    <t>Resultados</t>
  </si>
  <si>
    <t>Identificação</t>
  </si>
  <si>
    <t>Descrição</t>
  </si>
  <si>
    <t>Certificado</t>
  </si>
  <si>
    <t>Origem</t>
  </si>
  <si>
    <t>Padrões utilizados</t>
  </si>
  <si>
    <t>DATA DA EMISSÃO</t>
  </si>
  <si>
    <t>IDENTIFICAÇÃO</t>
  </si>
  <si>
    <t>NÚMERO DE SÉRIE</t>
  </si>
  <si>
    <t>DESCRIÇÃO DO ITEM</t>
  </si>
  <si>
    <t>SOLICITANTE</t>
  </si>
  <si>
    <t>CONTRATANTE</t>
  </si>
  <si>
    <t>Pertencente à Rede Brasileira de Calibração - RBC</t>
  </si>
  <si>
    <t>Laboratório de Metrologia Dimensional</t>
  </si>
  <si>
    <t>CENTRO DE METROLOGIA E INSTRUMENTAÇÃO</t>
  </si>
  <si>
    <t>Relatório de Medição</t>
  </si>
  <si>
    <t>Procedimento de medição</t>
  </si>
  <si>
    <t>Condições Ambientais Durante a Medição:</t>
  </si>
  <si>
    <t>Este relatório atende aos requisitos de acreditação pela Cgcre, que avaliou a competência do laboratório e comprovou sua rastreabilidade a padrões nacionais de medida.</t>
  </si>
  <si>
    <t>Os resultados deste relatório referem-se exclusivamente ao instrumento submetido à medição, nas condições específicas, não sendo extensivo a quaisquer lotes. Esta medição não isenta o instrumento do controle metrológico estabelecido a regulamentação metrológica.</t>
  </si>
  <si>
    <t>A CERTI autoriza a reprodução deste relatório, desde que qualquer cópia sempre apresente seu conteúdo integral. O Ajuste de instrumento, quando realizado, não faz parte do escopo de acreditação do laboratório.</t>
  </si>
  <si>
    <t>SERVIÇO</t>
  </si>
  <si>
    <t>DATA DA MEDIÇÃO</t>
  </si>
  <si>
    <t>Executor da Medição</t>
  </si>
  <si>
    <t>Validade</t>
  </si>
  <si>
    <t>23</t>
  </si>
  <si>
    <t>3</t>
  </si>
  <si>
    <t>Franciele Machado De Sa</t>
  </si>
  <si>
    <t>Auxiliar Administrativa</t>
  </si>
  <si>
    <t>15/12/2023 13:22:12</t>
  </si>
  <si>
    <t>1793</t>
  </si>
  <si>
    <t>QUALYMEAS (01-06)</t>
  </si>
  <si>
    <t>QUALYMEAS COMÉRCIO E SERVIÇOS DE METROLOGIA LTDA</t>
  </si>
  <si>
    <t>50.982.411/0001-06</t>
  </si>
  <si>
    <t>096/3963791</t>
  </si>
  <si>
    <t>Rua</t>
  </si>
  <si>
    <t>São Marcos</t>
  </si>
  <si>
    <t>Bom Jesus</t>
  </si>
  <si>
    <t>Porto Alegre</t>
  </si>
  <si>
    <t>Rio Grande do Sul</t>
  </si>
  <si>
    <t>RS</t>
  </si>
  <si>
    <t>Brasil</t>
  </si>
  <si>
    <t>91.420-550</t>
  </si>
  <si>
    <t>92279 0302</t>
  </si>
  <si>
    <t>Manutenção / Reparação / Assitência Técnica</t>
  </si>
  <si>
    <t>LMI</t>
  </si>
  <si>
    <t>Laboratório de Metrologia Industrial</t>
  </si>
  <si>
    <t>A11 0036</t>
  </si>
  <si>
    <t>Padrao Cilíndrico com Diâmetros Escalonados</t>
  </si>
  <si>
    <t>Medição Dimensional</t>
  </si>
  <si>
    <t>Instrumento</t>
  </si>
  <si>
    <t>LMD</t>
  </si>
  <si>
    <t>Não consta</t>
  </si>
  <si>
    <t>24</t>
  </si>
  <si>
    <t>(20,0 ± 0,5) ºC</t>
  </si>
  <si>
    <t>(50 ± 10) %ur</t>
  </si>
  <si>
    <t>00:07:25</t>
  </si>
  <si>
    <t>11/01/2024 11:23:31</t>
  </si>
  <si>
    <t>Periódica</t>
  </si>
  <si>
    <t>Teclado</t>
  </si>
  <si>
    <t>Dionatan de Oliveira Fernandes</t>
  </si>
  <si>
    <t>Técnico Metrologista</t>
  </si>
  <si>
    <t>11/01/2024 12:35:55</t>
  </si>
  <si>
    <t>Original</t>
  </si>
  <si>
    <t>Controle Dimensional Padrão</t>
  </si>
  <si>
    <t>CMI-LMD-PC-277</t>
  </si>
  <si>
    <t>CMI-LMD-</t>
  </si>
  <si>
    <t>Alice Weza Fava Bilbao</t>
  </si>
  <si>
    <t>Nova versão AWF</t>
  </si>
  <si>
    <t>240103158969</t>
  </si>
  <si>
    <t>[CRITÉRIO=(0,6 +l/500) µm]</t>
  </si>
  <si>
    <t>Ptos fora =&lt; 5%</t>
  </si>
  <si>
    <t>DOF</t>
  </si>
  <si>
    <t>Padrao_cilindrico_escalonado_PADRAO_0-1.xls</t>
  </si>
  <si>
    <t>Padrao_cilindrico_escalonado_PADRAO_0-2.xls</t>
  </si>
  <si>
    <t>Padrao_cilindrico_escalonado_PADRAO_0-3.xls</t>
  </si>
  <si>
    <t>Calypso Measuring Result</t>
  </si>
  <si>
    <t>Measurement Plan</t>
  </si>
  <si>
    <t>Date</t>
  </si>
  <si>
    <t>Order</t>
  </si>
  <si>
    <t>Padrao_cilindrico_escalonado</t>
  </si>
  <si>
    <t>ESCALONADO</t>
  </si>
  <si>
    <t>Drawing No.</t>
  </si>
  <si>
    <t>Time</t>
  </si>
  <si>
    <t>Part No.</t>
  </si>
  <si>
    <t>PADRAO_0-1</t>
  </si>
  <si>
    <t>Operator</t>
  </si>
  <si>
    <t>CMM</t>
  </si>
  <si>
    <t>Master</t>
  </si>
  <si>
    <t>Characteristic</t>
  </si>
  <si>
    <t>Actual</t>
  </si>
  <si>
    <t>Nominal</t>
  </si>
  <si>
    <t>Upper Tol</t>
  </si>
  <si>
    <t>Lower Tol</t>
  </si>
  <si>
    <t>Deviation</t>
  </si>
  <si>
    <t>Y Value_7.5</t>
  </si>
  <si>
    <t>Y Value_17.5</t>
  </si>
  <si>
    <t>Y Value_22.5</t>
  </si>
  <si>
    <t>Y Value_32.5</t>
  </si>
  <si>
    <t>Y Value_37.5</t>
  </si>
  <si>
    <t>Y Value_47.5</t>
  </si>
  <si>
    <t>Y Value_52.5</t>
  </si>
  <si>
    <t>Y Value_62.5</t>
  </si>
  <si>
    <t>Y Value_67.5</t>
  </si>
  <si>
    <t>Y Value_77.5</t>
  </si>
  <si>
    <t>Y Value_82.5</t>
  </si>
  <si>
    <t>Y Value_92.5</t>
  </si>
  <si>
    <t>Y Value_100</t>
  </si>
  <si>
    <t>PADRAO_0-2</t>
  </si>
  <si>
    <t>PADRAO_0-3</t>
  </si>
  <si>
    <t>Serviço</t>
  </si>
  <si>
    <t>N. Erro</t>
  </si>
  <si>
    <t>Desc. Erro</t>
  </si>
  <si>
    <t>Referencia</t>
  </si>
  <si>
    <t>Lado Frasa</t>
  </si>
  <si>
    <t>Lado sem Fresa</t>
  </si>
  <si>
    <t>Lado Com Corte Fresa</t>
  </si>
  <si>
    <t>Lado Sem Corte Fresa</t>
  </si>
  <si>
    <t>7,5 [mm]</t>
  </si>
  <si>
    <t>17,5 [mm]</t>
  </si>
  <si>
    <t>22,5 [mm]</t>
  </si>
  <si>
    <t>32,5 [mm]</t>
  </si>
  <si>
    <t>37,5 [mm]</t>
  </si>
  <si>
    <t>47,5 [mm]</t>
  </si>
  <si>
    <t>52,5 [mm]</t>
  </si>
  <si>
    <t>62,5 [mm]</t>
  </si>
  <si>
    <t>67,5 [mm]</t>
  </si>
  <si>
    <t>77,5 [mm]</t>
  </si>
  <si>
    <t>82,5 [mm]</t>
  </si>
  <si>
    <t>92,5 [mm]</t>
  </si>
  <si>
    <t>100 [mm]</t>
  </si>
  <si>
    <t>Média entre os dois lados</t>
  </si>
  <si>
    <t>Fixação: a peça foi fixada com o cilindro paralelo ao eixo "Y" da máquina de medição.</t>
  </si>
  <si>
    <t>Alinhamento:  referência primária no cilindro, secundária pelo plano externo do lado do fresamento e terciária no cilindro.</t>
  </si>
  <si>
    <t>Extração:  foi extraído distância entre pontos em cada face de medição com relação a face de referência. Foi utilizado uma esfera Ø 0,8 mm. Força de 100 mN.</t>
  </si>
  <si>
    <t>PADRÃO CILÍNDRICO COM DIÂMETROS ESCALONADOS</t>
  </si>
  <si>
    <t>Diogo de Carvalho Padilha</t>
  </si>
  <si>
    <t>Signatário Autorizado</t>
  </si>
  <si>
    <t>12/01/2024</t>
  </si>
  <si>
    <t>Empresa XYZ</t>
  </si>
  <si>
    <t>PROV-01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</si>
</sst>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86" formatCode="mmmm/yyyy"/>
    <numFmt numFmtId="187" formatCode="0.0000"/>
    <numFmt numFmtId="188" formatCode="mmmm\-yyyy"/>
    <numFmt numFmtId="189" formatCode="0.000"/>
    <numFmt numFmtId="190" formatCode="0.00000"/>
    <numFmt numFmtId="193" formatCode="000"/>
    <numFmt numFmtId="199" formatCode="0.0"/>
    <numFmt numFmtId="217" formatCode="0.00_ ;[Red]\-0.00\ "/>
  </numFmts>
  <fonts count="56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1"/>
      <name val="Futura Bk BT"/>
      <family val="2"/>
    </font>
    <font>
      <sz val="7"/>
      <name val="Futura Bk BT"/>
      <family val="2"/>
    </font>
    <font>
      <b/>
      <sz val="14"/>
      <name val="Futura Md BT"/>
    </font>
    <font>
      <b/>
      <sz val="11"/>
      <name val="Futura Md BT"/>
    </font>
    <font>
      <sz val="10"/>
      <name val="Futura Bk BT"/>
      <family val="2"/>
    </font>
    <font>
      <b/>
      <sz val="12"/>
      <name val="Futura Bk BT"/>
    </font>
    <font>
      <b/>
      <sz val="11"/>
      <name val="Futura Bk BT"/>
      <family val="2"/>
    </font>
    <font>
      <i/>
      <sz val="11"/>
      <name val="Futura Bk BT"/>
      <family val="2"/>
    </font>
    <font>
      <vertAlign val="subscript"/>
      <sz val="11"/>
      <name val="Futura Bk BT"/>
      <family val="2"/>
    </font>
    <font>
      <sz val="11"/>
      <color indexed="8"/>
      <name val="Futura Bk BT"/>
      <family val="2"/>
    </font>
    <font>
      <sz val="12"/>
      <name val="Futura Bk BT"/>
      <family val="2"/>
    </font>
    <font>
      <b/>
      <sz val="10"/>
      <name val="Futura Bk BT"/>
      <family val="2"/>
    </font>
    <font>
      <b/>
      <sz val="8"/>
      <name val="Futura Md BT"/>
      <family val="2"/>
    </font>
    <font>
      <sz val="14"/>
      <name val="Futura Bk BT"/>
      <family val="2"/>
    </font>
    <font>
      <sz val="10"/>
      <color indexed="39"/>
      <name val="Futura Bk BT"/>
      <family val="2"/>
    </font>
    <font>
      <b/>
      <sz val="12"/>
      <color indexed="8"/>
      <name val="Futura Bk BT"/>
      <family val="2"/>
    </font>
    <font>
      <sz val="10"/>
      <color indexed="8"/>
      <name val="Futura Bk BT"/>
      <family val="2"/>
    </font>
    <font>
      <b/>
      <sz val="10"/>
      <color indexed="39"/>
      <name val="Futura Bk BT"/>
      <family val="2"/>
    </font>
    <font>
      <b/>
      <vertAlign val="superscript"/>
      <sz val="10"/>
      <name val="Futura Bk BT"/>
      <family val="2"/>
    </font>
    <font>
      <b/>
      <sz val="10"/>
      <name val="Symbol"/>
      <family val="1"/>
      <charset val="2"/>
    </font>
    <font>
      <b/>
      <sz val="10"/>
      <color indexed="8"/>
      <name val="Futura Bk BT"/>
      <family val="2"/>
    </font>
    <font>
      <vertAlign val="subscript"/>
      <sz val="10"/>
      <name val="Futura Bk BT"/>
      <family val="2"/>
    </font>
    <font>
      <b/>
      <sz val="10"/>
      <name val="Futura Bk BT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9"/>
      <name val="Symbol"/>
      <family val="1"/>
      <charset val="2"/>
    </font>
    <font>
      <sz val="9"/>
      <name val="Futura Bk BT"/>
      <family val="2"/>
    </font>
    <font>
      <b/>
      <u/>
      <sz val="10"/>
      <name val="Arial"/>
      <family val="2"/>
    </font>
    <font>
      <b/>
      <u/>
      <sz val="12"/>
      <color indexed="62"/>
      <name val="Arial"/>
      <family val="2"/>
    </font>
    <font>
      <b/>
      <sz val="10"/>
      <color indexed="62"/>
      <name val="Arial"/>
      <family val="2"/>
    </font>
    <font>
      <sz val="1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Nunito Sans"/>
    </font>
    <font>
      <sz val="9"/>
      <name val="Nunito Sans"/>
    </font>
    <font>
      <sz val="8"/>
      <name val="Nunito Sans"/>
    </font>
    <font>
      <vertAlign val="subscript"/>
      <sz val="9"/>
      <name val="Nunito Sans"/>
    </font>
    <font>
      <vertAlign val="subscript"/>
      <sz val="10"/>
      <name val="Nunito Sans"/>
    </font>
    <font>
      <sz val="10"/>
      <name val="Symbol"/>
      <family val="1"/>
      <charset val="2"/>
    </font>
    <font>
      <b/>
      <sz val="11"/>
      <name val="Nunito Sans"/>
    </font>
    <font>
      <b/>
      <sz val="10"/>
      <name val="Nunito Sans"/>
    </font>
    <font>
      <sz val="11"/>
      <name val="Nunito Sans"/>
    </font>
    <font>
      <sz val="10"/>
      <color rgb="FFFF0000"/>
      <name val="Nunito Sans"/>
    </font>
    <font>
      <sz val="10"/>
      <color theme="0" tint="-4.9989318521683403E-2"/>
      <name val="Nunito Sans"/>
    </font>
    <font>
      <b/>
      <sz val="10"/>
      <color rgb="FFFF0000"/>
      <name val="Futura Bk BT"/>
      <family val="2"/>
    </font>
    <font>
      <b/>
      <sz val="14"/>
      <color rgb="FF00578D"/>
      <name val="Nunito Sans"/>
    </font>
    <font>
      <sz val="14"/>
      <color rgb="FF00578D"/>
      <name val="Nunito Sans"/>
    </font>
    <font>
      <sz val="9"/>
      <color rgb="FF00578D"/>
      <name val="Nunito Sans"/>
    </font>
    <font>
      <b/>
      <sz val="22"/>
      <color rgb="FF00578D"/>
      <name val="Nunito Sans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</fills>
  <borders count="4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rgb="FF00578D"/>
      </bottom>
      <diagonal/>
    </border>
  </borders>
  <cellStyleXfs count="4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" fillId="0" borderId="0"/>
  </cellStyleXfs>
  <cellXfs count="297">
    <xf numFmtId="0" fontId="0" fillId="0" borderId="0" xfId="0"/>
    <xf numFmtId="49" fontId="0" fillId="0" borderId="0" xfId="0" applyNumberFormat="1" applyAlignment="1">
      <alignment horizontal="left"/>
    </xf>
    <xf numFmtId="186" fontId="0" fillId="0" borderId="0" xfId="0" applyNumberFormat="1" applyAlignment="1">
      <alignment horizontal="left"/>
    </xf>
    <xf numFmtId="0" fontId="2" fillId="0" borderId="0" xfId="0" applyFont="1" applyBorder="1"/>
    <xf numFmtId="0" fontId="0" fillId="0" borderId="0" xfId="0" applyBorder="1"/>
    <xf numFmtId="0" fontId="0" fillId="0" borderId="0" xfId="0" applyNumberFormat="1" applyAlignment="1">
      <alignment horizontal="left"/>
    </xf>
    <xf numFmtId="49" fontId="0" fillId="0" borderId="0" xfId="0" applyNumberForma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2" xfId="0" applyFont="1" applyBorder="1"/>
    <xf numFmtId="0" fontId="0" fillId="0" borderId="2" xfId="0" applyBorder="1"/>
    <xf numFmtId="0" fontId="2" fillId="0" borderId="1" xfId="0" applyFont="1" applyFill="1" applyBorder="1"/>
    <xf numFmtId="49" fontId="2" fillId="0" borderId="2" xfId="0" applyNumberFormat="1" applyFont="1" applyBorder="1" applyAlignment="1">
      <alignment horizontal="left"/>
    </xf>
    <xf numFmtId="49" fontId="0" fillId="0" borderId="2" xfId="0" applyNumberFormat="1" applyBorder="1" applyAlignment="1">
      <alignment horizontal="left"/>
    </xf>
    <xf numFmtId="186" fontId="2" fillId="0" borderId="2" xfId="0" applyNumberFormat="1" applyFont="1" applyBorder="1" applyAlignment="1">
      <alignment horizontal="left"/>
    </xf>
    <xf numFmtId="186" fontId="0" fillId="0" borderId="2" xfId="0" applyNumberFormat="1" applyBorder="1" applyAlignment="1">
      <alignment horizontal="left"/>
    </xf>
    <xf numFmtId="0" fontId="2" fillId="0" borderId="2" xfId="0" applyNumberFormat="1" applyFont="1" applyBorder="1" applyAlignment="1">
      <alignment horizontal="left"/>
    </xf>
    <xf numFmtId="0" fontId="0" fillId="0" borderId="2" xfId="0" applyNumberFormat="1" applyBorder="1" applyAlignment="1">
      <alignment horizontal="left"/>
    </xf>
    <xf numFmtId="0" fontId="2" fillId="0" borderId="1" xfId="0" applyFont="1" applyBorder="1"/>
    <xf numFmtId="0" fontId="2" fillId="0" borderId="2" xfId="0" applyFont="1" applyFill="1" applyBorder="1"/>
    <xf numFmtId="0" fontId="0" fillId="0" borderId="3" xfId="0" applyBorder="1" applyAlignment="1">
      <alignment horizontal="left"/>
    </xf>
    <xf numFmtId="0" fontId="0" fillId="0" borderId="3" xfId="0" applyBorder="1"/>
    <xf numFmtId="0" fontId="2" fillId="0" borderId="2" xfId="0" applyFont="1" applyFill="1" applyBorder="1" applyAlignment="1">
      <alignment horizontal="left"/>
    </xf>
    <xf numFmtId="0" fontId="0" fillId="0" borderId="0" xfId="0" applyAlignment="1"/>
    <xf numFmtId="0" fontId="4" fillId="0" borderId="0" xfId="0" applyFont="1" applyBorder="1"/>
    <xf numFmtId="0" fontId="4" fillId="0" borderId="3" xfId="0" applyNumberFormat="1" applyFont="1" applyBorder="1" applyAlignment="1">
      <alignment horizontal="left"/>
    </xf>
    <xf numFmtId="49" fontId="4" fillId="0" borderId="3" xfId="0" applyNumberFormat="1" applyFont="1" applyBorder="1" applyAlignment="1">
      <alignment horizontal="left"/>
    </xf>
    <xf numFmtId="186" fontId="0" fillId="0" borderId="0" xfId="0" applyNumberFormat="1" applyBorder="1" applyAlignment="1">
      <alignment horizontal="left"/>
    </xf>
    <xf numFmtId="0" fontId="0" fillId="0" borderId="0" xfId="0" applyNumberFormat="1" applyBorder="1" applyAlignment="1">
      <alignment horizontal="left"/>
    </xf>
    <xf numFmtId="49" fontId="2" fillId="0" borderId="0" xfId="0" applyNumberFormat="1" applyFont="1" applyAlignment="1">
      <alignment horizontal="left"/>
    </xf>
    <xf numFmtId="0" fontId="4" fillId="0" borderId="0" xfId="0" applyFont="1" applyFill="1" applyBorder="1"/>
    <xf numFmtId="0" fontId="0" fillId="0" borderId="2" xfId="0" quotePrefix="1" applyNumberFormat="1" applyBorder="1" applyAlignment="1">
      <alignment horizontal="left"/>
    </xf>
    <xf numFmtId="186" fontId="0" fillId="0" borderId="2" xfId="0" quotePrefix="1" applyNumberFormat="1" applyBorder="1" applyAlignment="1">
      <alignment horizontal="left"/>
    </xf>
    <xf numFmtId="0" fontId="5" fillId="0" borderId="0" xfId="3" applyFont="1" applyAlignment="1">
      <alignment horizontal="left" vertical="center"/>
    </xf>
    <xf numFmtId="0" fontId="3" fillId="0" borderId="0" xfId="3" applyFont="1" applyAlignment="1">
      <alignment horizontal="center" vertical="center"/>
    </xf>
    <xf numFmtId="0" fontId="1" fillId="0" borderId="0" xfId="3" applyAlignment="1"/>
    <xf numFmtId="0" fontId="1" fillId="0" borderId="0" xfId="3"/>
    <xf numFmtId="0" fontId="2" fillId="0" borderId="1" xfId="3" applyFont="1" applyBorder="1" applyAlignment="1"/>
    <xf numFmtId="0" fontId="2" fillId="0" borderId="0" xfId="3" applyFont="1" applyAlignment="1"/>
    <xf numFmtId="0" fontId="2" fillId="0" borderId="0" xfId="3" applyNumberFormat="1" applyFont="1" applyAlignment="1">
      <alignment horizontal="left"/>
    </xf>
    <xf numFmtId="49" fontId="4" fillId="0" borderId="2" xfId="3" applyNumberFormat="1" applyFont="1" applyBorder="1" applyAlignment="1">
      <alignment horizontal="left"/>
    </xf>
    <xf numFmtId="49" fontId="4" fillId="0" borderId="0" xfId="3" applyNumberFormat="1" applyFont="1" applyAlignment="1">
      <alignment horizontal="left"/>
    </xf>
    <xf numFmtId="2" fontId="4" fillId="0" borderId="0" xfId="3" applyNumberFormat="1" applyFont="1" applyAlignment="1">
      <alignment horizontal="left"/>
    </xf>
    <xf numFmtId="2" fontId="4" fillId="0" borderId="0" xfId="3" applyNumberFormat="1" applyFont="1" applyAlignment="1"/>
    <xf numFmtId="0" fontId="4" fillId="0" borderId="0" xfId="3" applyFont="1" applyAlignment="1"/>
    <xf numFmtId="0" fontId="4" fillId="0" borderId="2" xfId="3" applyFont="1" applyBorder="1" applyAlignment="1"/>
    <xf numFmtId="14" fontId="4" fillId="0" borderId="0" xfId="3" applyNumberFormat="1" applyFont="1" applyAlignment="1"/>
    <xf numFmtId="0" fontId="4" fillId="0" borderId="0" xfId="3" applyFont="1" applyFill="1" applyBorder="1" applyAlignment="1"/>
    <xf numFmtId="186" fontId="4" fillId="0" borderId="0" xfId="3" applyNumberFormat="1" applyFont="1" applyFill="1" applyBorder="1" applyAlignment="1"/>
    <xf numFmtId="188" fontId="4" fillId="0" borderId="0" xfId="3" applyNumberFormat="1" applyFont="1" applyFill="1" applyBorder="1" applyAlignment="1"/>
    <xf numFmtId="186" fontId="4" fillId="0" borderId="0" xfId="3" applyNumberFormat="1" applyFont="1" applyAlignment="1"/>
    <xf numFmtId="188" fontId="4" fillId="0" borderId="0" xfId="3" applyNumberFormat="1" applyFont="1" applyAlignment="1"/>
    <xf numFmtId="0" fontId="4" fillId="0" borderId="0" xfId="3" applyNumberFormat="1" applyFont="1" applyAlignment="1">
      <alignment horizontal="left"/>
    </xf>
    <xf numFmtId="49" fontId="4" fillId="0" borderId="0" xfId="3" applyNumberFormat="1" applyFont="1" applyBorder="1" applyAlignment="1">
      <alignment horizontal="left"/>
    </xf>
    <xf numFmtId="49" fontId="1" fillId="0" borderId="0" xfId="3" applyNumberFormat="1" applyAlignment="1">
      <alignment horizontal="left"/>
    </xf>
    <xf numFmtId="0" fontId="1" fillId="0" borderId="0" xfId="3" applyNumberFormat="1" applyAlignment="1">
      <alignment horizontal="left"/>
    </xf>
    <xf numFmtId="14" fontId="1" fillId="0" borderId="0" xfId="3" applyNumberFormat="1" applyAlignment="1"/>
    <xf numFmtId="0" fontId="7" fillId="0" borderId="0" xfId="0" applyFont="1" applyProtection="1"/>
    <xf numFmtId="0" fontId="8" fillId="0" borderId="4" xfId="0" applyFont="1" applyBorder="1" applyProtection="1"/>
    <xf numFmtId="0" fontId="9" fillId="0" borderId="0" xfId="0" applyFont="1" applyAlignment="1" applyProtection="1">
      <alignment horizontal="centerContinuous"/>
    </xf>
    <xf numFmtId="0" fontId="7" fillId="0" borderId="0" xfId="0" applyFont="1" applyAlignment="1" applyProtection="1">
      <alignment horizontal="centerContinuous"/>
    </xf>
    <xf numFmtId="0" fontId="7" fillId="0" borderId="0" xfId="0" applyFont="1" applyBorder="1" applyAlignment="1" applyProtection="1">
      <alignment horizontal="centerContinuous"/>
    </xf>
    <xf numFmtId="0" fontId="7" fillId="0" borderId="0" xfId="0" applyFont="1" applyBorder="1" applyProtection="1"/>
    <xf numFmtId="189" fontId="7" fillId="0" borderId="0" xfId="0" applyNumberFormat="1" applyFont="1" applyProtection="1"/>
    <xf numFmtId="0" fontId="7" fillId="2" borderId="5" xfId="0" applyFont="1" applyFill="1" applyBorder="1" applyAlignment="1" applyProtection="1">
      <alignment horizontal="centerContinuous"/>
    </xf>
    <xf numFmtId="0" fontId="7" fillId="2" borderId="6" xfId="0" applyFont="1" applyFill="1" applyBorder="1" applyProtection="1"/>
    <xf numFmtId="0" fontId="7" fillId="2" borderId="7" xfId="0" applyFont="1" applyFill="1" applyBorder="1" applyAlignment="1" applyProtection="1">
      <alignment horizontal="center"/>
    </xf>
    <xf numFmtId="0" fontId="7" fillId="2" borderId="6" xfId="0" applyFont="1" applyFill="1" applyBorder="1" applyAlignment="1" applyProtection="1">
      <alignment horizontal="center"/>
    </xf>
    <xf numFmtId="0" fontId="7" fillId="2" borderId="8" xfId="0" applyFont="1" applyFill="1" applyBorder="1" applyAlignment="1" applyProtection="1">
      <alignment horizontal="center"/>
    </xf>
    <xf numFmtId="187" fontId="7" fillId="0" borderId="4" xfId="0" applyNumberFormat="1" applyFont="1" applyBorder="1" applyAlignment="1" applyProtection="1">
      <alignment horizontal="center"/>
    </xf>
    <xf numFmtId="1" fontId="7" fillId="0" borderId="4" xfId="0" applyNumberFormat="1" applyFont="1" applyBorder="1" applyAlignment="1" applyProtection="1">
      <alignment horizontal="center"/>
    </xf>
    <xf numFmtId="2" fontId="7" fillId="0" borderId="4" xfId="0" applyNumberFormat="1" applyFont="1" applyBorder="1" applyAlignment="1" applyProtection="1">
      <alignment horizontal="center"/>
    </xf>
    <xf numFmtId="189" fontId="7" fillId="0" borderId="4" xfId="0" applyNumberFormat="1" applyFont="1" applyBorder="1" applyAlignment="1" applyProtection="1">
      <alignment horizontal="center"/>
    </xf>
    <xf numFmtId="0" fontId="0" fillId="0" borderId="0" xfId="0" applyProtection="1"/>
    <xf numFmtId="0" fontId="11" fillId="0" borderId="0" xfId="0" applyFont="1" applyProtection="1"/>
    <xf numFmtId="0" fontId="11" fillId="0" borderId="0" xfId="0" applyFont="1"/>
    <xf numFmtId="0" fontId="19" fillId="0" borderId="0" xfId="0" applyFont="1" applyAlignment="1" applyProtection="1">
      <alignment horizontal="centerContinuous"/>
    </xf>
    <xf numFmtId="0" fontId="20" fillId="0" borderId="0" xfId="0" applyFont="1" applyBorder="1" applyProtection="1"/>
    <xf numFmtId="0" fontId="17" fillId="0" borderId="0" xfId="0" applyFont="1" applyProtection="1"/>
    <xf numFmtId="0" fontId="17" fillId="0" borderId="0" xfId="0" applyFont="1"/>
    <xf numFmtId="0" fontId="18" fillId="0" borderId="9" xfId="0" applyFont="1" applyFill="1" applyBorder="1" applyProtection="1"/>
    <xf numFmtId="1" fontId="16" fillId="3" borderId="10" xfId="0" applyNumberFormat="1" applyFont="1" applyFill="1" applyBorder="1" applyAlignment="1" applyProtection="1">
      <alignment horizontal="centerContinuous"/>
    </xf>
    <xf numFmtId="49" fontId="16" fillId="3" borderId="10" xfId="0" applyNumberFormat="1" applyFont="1" applyFill="1" applyBorder="1" applyAlignment="1" applyProtection="1">
      <alignment horizontal="centerContinuous"/>
    </xf>
    <xf numFmtId="0" fontId="21" fillId="3" borderId="11" xfId="0" applyFont="1" applyFill="1" applyBorder="1" applyAlignment="1" applyProtection="1">
      <alignment horizontal="centerContinuous"/>
    </xf>
    <xf numFmtId="0" fontId="18" fillId="0" borderId="12" xfId="0" applyFont="1" applyFill="1" applyBorder="1" applyAlignment="1" applyProtection="1">
      <alignment horizontal="centerContinuous"/>
    </xf>
    <xf numFmtId="0" fontId="18" fillId="0" borderId="12" xfId="0" applyFont="1" applyFill="1" applyBorder="1" applyAlignment="1" applyProtection="1">
      <alignment horizontal="center"/>
    </xf>
    <xf numFmtId="0" fontId="22" fillId="0" borderId="0" xfId="0" applyFont="1" applyFill="1" applyBorder="1" applyAlignment="1" applyProtection="1">
      <alignment horizontal="center"/>
    </xf>
    <xf numFmtId="0" fontId="18" fillId="0" borderId="2" xfId="0" applyFont="1" applyFill="1" applyBorder="1" applyProtection="1"/>
    <xf numFmtId="0" fontId="21" fillId="0" borderId="2" xfId="0" applyFont="1" applyFill="1" applyBorder="1" applyProtection="1"/>
    <xf numFmtId="0" fontId="21" fillId="0" borderId="0" xfId="0" applyFont="1" applyFill="1" applyBorder="1" applyAlignment="1" applyProtection="1">
      <alignment horizontal="left"/>
    </xf>
    <xf numFmtId="1" fontId="23" fillId="3" borderId="13" xfId="0" applyNumberFormat="1" applyFont="1" applyFill="1" applyBorder="1" applyAlignment="1" applyProtection="1">
      <alignment horizontal="center"/>
    </xf>
    <xf numFmtId="2" fontId="23" fillId="3" borderId="4" xfId="0" applyNumberFormat="1" applyFont="1" applyFill="1" applyBorder="1" applyAlignment="1" applyProtection="1">
      <alignment horizontal="centerContinuous"/>
    </xf>
    <xf numFmtId="0" fontId="24" fillId="3" borderId="14" xfId="0" applyFont="1" applyFill="1" applyBorder="1" applyAlignment="1" applyProtection="1">
      <alignment horizontal="centerContinuous"/>
    </xf>
    <xf numFmtId="193" fontId="23" fillId="3" borderId="4" xfId="0" applyNumberFormat="1" applyFont="1" applyFill="1" applyBorder="1" applyAlignment="1" applyProtection="1">
      <alignment horizontal="center"/>
    </xf>
    <xf numFmtId="0" fontId="11" fillId="0" borderId="0" xfId="0" applyFont="1" applyBorder="1" applyProtection="1"/>
    <xf numFmtId="193" fontId="23" fillId="3" borderId="13" xfId="0" applyNumberFormat="1" applyFont="1" applyFill="1" applyBorder="1" applyAlignment="1" applyProtection="1">
      <alignment horizontal="center"/>
    </xf>
    <xf numFmtId="0" fontId="18" fillId="0" borderId="15" xfId="0" applyFont="1" applyFill="1" applyBorder="1" applyAlignment="1" applyProtection="1">
      <alignment horizontal="centerContinuous"/>
    </xf>
    <xf numFmtId="0" fontId="11" fillId="0" borderId="5" xfId="0" applyFont="1" applyFill="1" applyBorder="1" applyAlignment="1" applyProtection="1">
      <alignment horizontal="centerContinuous"/>
    </xf>
    <xf numFmtId="0" fontId="11" fillId="0" borderId="0" xfId="0" applyFont="1" applyFill="1" applyProtection="1"/>
    <xf numFmtId="0" fontId="11" fillId="0" borderId="2" xfId="0" applyFont="1" applyFill="1" applyBorder="1" applyProtection="1"/>
    <xf numFmtId="0" fontId="21" fillId="0" borderId="0" xfId="0" applyFont="1" applyFill="1" applyBorder="1" applyProtection="1"/>
    <xf numFmtId="193" fontId="23" fillId="3" borderId="0" xfId="0" applyNumberFormat="1" applyFont="1" applyFill="1" applyBorder="1" applyAlignment="1" applyProtection="1">
      <alignment horizontal="center"/>
    </xf>
    <xf numFmtId="0" fontId="11" fillId="0" borderId="4" xfId="0" applyFont="1" applyFill="1" applyBorder="1" applyAlignment="1" applyProtection="1">
      <alignment horizontal="center"/>
    </xf>
    <xf numFmtId="0" fontId="11" fillId="0" borderId="16" xfId="0" applyFont="1" applyFill="1" applyBorder="1" applyAlignment="1" applyProtection="1">
      <alignment horizontal="center"/>
    </xf>
    <xf numFmtId="0" fontId="26" fillId="0" borderId="2" xfId="0" applyFont="1" applyFill="1" applyBorder="1" applyProtection="1"/>
    <xf numFmtId="0" fontId="11" fillId="0" borderId="2" xfId="0" applyFont="1" applyBorder="1" applyProtection="1"/>
    <xf numFmtId="0" fontId="11" fillId="3" borderId="4" xfId="0" applyFont="1" applyFill="1" applyBorder="1" applyAlignment="1" applyProtection="1">
      <alignment horizontal="center"/>
      <protection locked="0"/>
    </xf>
    <xf numFmtId="0" fontId="21" fillId="0" borderId="4" xfId="0" applyFont="1" applyFill="1" applyBorder="1" applyAlignment="1" applyProtection="1">
      <alignment horizontal="center"/>
    </xf>
    <xf numFmtId="49" fontId="27" fillId="0" borderId="2" xfId="0" applyNumberFormat="1" applyFont="1" applyFill="1" applyBorder="1" applyAlignment="1" applyProtection="1">
      <alignment horizontal="left"/>
    </xf>
    <xf numFmtId="0" fontId="11" fillId="0" borderId="17" xfId="0" applyFont="1" applyBorder="1" applyProtection="1"/>
    <xf numFmtId="0" fontId="11" fillId="3" borderId="16" xfId="0" applyFont="1" applyFill="1" applyBorder="1" applyAlignment="1" applyProtection="1">
      <alignment horizontal="center"/>
      <protection locked="0"/>
    </xf>
    <xf numFmtId="0" fontId="18" fillId="0" borderId="18" xfId="0" applyFont="1" applyFill="1" applyBorder="1" applyProtection="1"/>
    <xf numFmtId="0" fontId="18" fillId="0" borderId="0" xfId="0" applyFont="1" applyFill="1" applyBorder="1" applyProtection="1"/>
    <xf numFmtId="0" fontId="18" fillId="0" borderId="19" xfId="0" applyFont="1" applyFill="1" applyBorder="1" applyProtection="1"/>
    <xf numFmtId="1" fontId="11" fillId="0" borderId="0" xfId="0" applyNumberFormat="1" applyFont="1" applyProtection="1"/>
    <xf numFmtId="0" fontId="7" fillId="0" borderId="0" xfId="0" applyFont="1"/>
    <xf numFmtId="0" fontId="0" fillId="0" borderId="0" xfId="0" applyAlignment="1" applyProtection="1">
      <alignment horizontal="centerContinuous"/>
    </xf>
    <xf numFmtId="0" fontId="12" fillId="0" borderId="0" xfId="0" applyFont="1" applyProtection="1"/>
    <xf numFmtId="0" fontId="10" fillId="2" borderId="15" xfId="0" applyFont="1" applyFill="1" applyBorder="1" applyAlignment="1" applyProtection="1">
      <alignment horizontal="centerContinuous"/>
    </xf>
    <xf numFmtId="2" fontId="7" fillId="2" borderId="20" xfId="0" applyNumberFormat="1" applyFont="1" applyFill="1" applyBorder="1" applyAlignment="1" applyProtection="1">
      <alignment horizontal="centerContinuous"/>
    </xf>
    <xf numFmtId="0" fontId="7" fillId="2" borderId="21" xfId="0" applyFont="1" applyFill="1" applyBorder="1" applyAlignment="1" applyProtection="1">
      <alignment horizontal="center"/>
    </xf>
    <xf numFmtId="0" fontId="14" fillId="2" borderId="7" xfId="0" applyFont="1" applyFill="1" applyBorder="1" applyAlignment="1" applyProtection="1">
      <alignment horizontal="center"/>
    </xf>
    <xf numFmtId="0" fontId="7" fillId="2" borderId="22" xfId="0" applyFont="1" applyFill="1" applyBorder="1" applyAlignment="1" applyProtection="1">
      <alignment horizontal="centerContinuous"/>
    </xf>
    <xf numFmtId="0" fontId="7" fillId="2" borderId="23" xfId="0" applyFont="1" applyFill="1" applyBorder="1" applyAlignment="1" applyProtection="1">
      <alignment horizontal="center"/>
    </xf>
    <xf numFmtId="0" fontId="13" fillId="2" borderId="8" xfId="0" applyFont="1" applyFill="1" applyBorder="1" applyAlignment="1" applyProtection="1">
      <alignment horizontal="center"/>
    </xf>
    <xf numFmtId="0" fontId="7" fillId="0" borderId="0" xfId="0" applyFont="1" applyAlignment="1">
      <alignment horizontal="centerContinuous"/>
    </xf>
    <xf numFmtId="0" fontId="7" fillId="0" borderId="0" xfId="0" applyFont="1" applyAlignment="1">
      <alignment horizontal="left"/>
    </xf>
    <xf numFmtId="0" fontId="11" fillId="4" borderId="0" xfId="0" applyFont="1" applyFill="1" applyBorder="1" applyAlignment="1" applyProtection="1">
      <alignment horizontal="center"/>
      <protection locked="0"/>
    </xf>
    <xf numFmtId="49" fontId="23" fillId="4" borderId="24" xfId="0" applyNumberFormat="1" applyFont="1" applyFill="1" applyBorder="1" applyAlignment="1" applyProtection="1">
      <alignment horizontal="center"/>
    </xf>
    <xf numFmtId="0" fontId="11" fillId="4" borderId="4" xfId="0" applyFont="1" applyFill="1" applyBorder="1" applyAlignment="1" applyProtection="1">
      <alignment horizontal="center"/>
      <protection locked="0"/>
    </xf>
    <xf numFmtId="0" fontId="18" fillId="0" borderId="4" xfId="0" applyFont="1" applyBorder="1" applyAlignment="1" applyProtection="1">
      <alignment horizontal="centerContinuous"/>
    </xf>
    <xf numFmtId="0" fontId="18" fillId="0" borderId="4" xfId="0" applyFont="1" applyFill="1" applyBorder="1" applyAlignment="1" applyProtection="1">
      <alignment horizontal="center"/>
    </xf>
    <xf numFmtId="0" fontId="18" fillId="3" borderId="4" xfId="0" applyFont="1" applyFill="1" applyBorder="1" applyAlignment="1" applyProtection="1">
      <alignment horizontal="center"/>
    </xf>
    <xf numFmtId="0" fontId="21" fillId="4" borderId="16" xfId="0" applyNumberFormat="1" applyFont="1" applyFill="1" applyBorder="1" applyAlignment="1" applyProtection="1">
      <alignment horizontal="center"/>
      <protection locked="0"/>
    </xf>
    <xf numFmtId="0" fontId="11" fillId="4" borderId="0" xfId="0" applyFont="1" applyFill="1" applyProtection="1">
      <protection locked="0"/>
    </xf>
    <xf numFmtId="0" fontId="1" fillId="0" borderId="0" xfId="3" applyAlignment="1">
      <alignment wrapText="1"/>
    </xf>
    <xf numFmtId="49" fontId="1" fillId="0" borderId="0" xfId="3" applyNumberFormat="1" applyAlignment="1"/>
    <xf numFmtId="49" fontId="2" fillId="0" borderId="2" xfId="3" applyNumberFormat="1" applyFont="1" applyBorder="1" applyAlignment="1"/>
    <xf numFmtId="49" fontId="4" fillId="0" borderId="2" xfId="3" applyNumberFormat="1" applyFont="1" applyBorder="1" applyAlignment="1"/>
    <xf numFmtId="49" fontId="4" fillId="0" borderId="0" xfId="3" applyNumberFormat="1" applyFont="1" applyAlignment="1"/>
    <xf numFmtId="49" fontId="4" fillId="0" borderId="0" xfId="0" applyNumberFormat="1" applyFont="1" applyAlignment="1">
      <alignment horizontal="left"/>
    </xf>
    <xf numFmtId="190" fontId="21" fillId="4" borderId="4" xfId="0" applyNumberFormat="1" applyFont="1" applyFill="1" applyBorder="1" applyAlignment="1" applyProtection="1">
      <alignment horizontal="center"/>
      <protection locked="0"/>
    </xf>
    <xf numFmtId="0" fontId="11" fillId="3" borderId="25" xfId="0" applyFont="1" applyFill="1" applyBorder="1" applyAlignment="1" applyProtection="1">
      <alignment horizontal="center"/>
      <protection locked="0"/>
    </xf>
    <xf numFmtId="49" fontId="21" fillId="0" borderId="0" xfId="0" applyNumberFormat="1" applyFont="1" applyFill="1" applyBorder="1" applyAlignment="1" applyProtection="1">
      <alignment horizontal="left"/>
    </xf>
    <xf numFmtId="0" fontId="11" fillId="0" borderId="7" xfId="0" applyFont="1" applyFill="1" applyBorder="1" applyAlignment="1" applyProtection="1">
      <alignment horizontal="center"/>
    </xf>
    <xf numFmtId="0" fontId="11" fillId="3" borderId="7" xfId="0" applyFont="1" applyFill="1" applyBorder="1" applyAlignment="1" applyProtection="1">
      <alignment horizontal="center"/>
      <protection locked="0"/>
    </xf>
    <xf numFmtId="0" fontId="21" fillId="0" borderId="7" xfId="0" applyFont="1" applyFill="1" applyBorder="1" applyAlignment="1" applyProtection="1">
      <alignment horizontal="center"/>
    </xf>
    <xf numFmtId="0" fontId="11" fillId="0" borderId="4" xfId="0" applyFont="1" applyFill="1" applyBorder="1" applyProtection="1"/>
    <xf numFmtId="0" fontId="11" fillId="0" borderId="4" xfId="0" applyFont="1" applyBorder="1" applyProtection="1"/>
    <xf numFmtId="0" fontId="11" fillId="0" borderId="4" xfId="0" applyFont="1" applyBorder="1"/>
    <xf numFmtId="187" fontId="23" fillId="3" borderId="4" xfId="0" applyNumberFormat="1" applyFont="1" applyFill="1" applyBorder="1" applyAlignment="1" applyProtection="1">
      <alignment horizontal="center"/>
    </xf>
    <xf numFmtId="0" fontId="18" fillId="0" borderId="26" xfId="0" applyFont="1" applyBorder="1" applyAlignment="1" applyProtection="1">
      <alignment horizontal="centerContinuous"/>
    </xf>
    <xf numFmtId="0" fontId="18" fillId="3" borderId="12" xfId="0" applyFont="1" applyFill="1" applyBorder="1" applyAlignment="1" applyProtection="1">
      <alignment horizontal="center"/>
    </xf>
    <xf numFmtId="0" fontId="11" fillId="0" borderId="12" xfId="0" applyFont="1" applyFill="1" applyBorder="1" applyProtection="1"/>
    <xf numFmtId="0" fontId="11" fillId="0" borderId="12" xfId="0" applyFont="1" applyBorder="1" applyProtection="1"/>
    <xf numFmtId="0" fontId="18" fillId="0" borderId="27" xfId="0" applyFont="1" applyBorder="1" applyAlignment="1" applyProtection="1">
      <alignment horizontal="centerContinuous"/>
    </xf>
    <xf numFmtId="0" fontId="11" fillId="0" borderId="27" xfId="0" applyFont="1" applyBorder="1"/>
    <xf numFmtId="0" fontId="29" fillId="0" borderId="27" xfId="0" applyFont="1" applyFill="1" applyBorder="1" applyAlignment="1" applyProtection="1"/>
    <xf numFmtId="3" fontId="4" fillId="0" borderId="3" xfId="0" applyNumberFormat="1" applyFont="1" applyBorder="1" applyAlignment="1">
      <alignment horizontal="left"/>
    </xf>
    <xf numFmtId="3" fontId="4" fillId="0" borderId="0" xfId="0" applyNumberFormat="1" applyFont="1" applyBorder="1"/>
    <xf numFmtId="14" fontId="0" fillId="0" borderId="0" xfId="0" applyNumberFormat="1" applyAlignment="1">
      <alignment horizontal="left"/>
    </xf>
    <xf numFmtId="14" fontId="0" fillId="0" borderId="0" xfId="0" applyNumberFormat="1"/>
    <xf numFmtId="2" fontId="11" fillId="0" borderId="4" xfId="0" applyNumberFormat="1" applyFont="1" applyBorder="1" applyAlignment="1">
      <alignment horizontal="center" vertical="center"/>
    </xf>
    <xf numFmtId="0" fontId="0" fillId="0" borderId="15" xfId="0" applyBorder="1" applyProtection="1"/>
    <xf numFmtId="190" fontId="11" fillId="0" borderId="15" xfId="0" applyNumberFormat="1" applyFont="1" applyBorder="1" applyAlignment="1" applyProtection="1">
      <alignment horizontal="center"/>
    </xf>
    <xf numFmtId="2" fontId="11" fillId="0" borderId="27" xfId="0" applyNumberFormat="1" applyFont="1" applyBorder="1" applyAlignment="1">
      <alignment horizontal="center" vertical="center"/>
    </xf>
    <xf numFmtId="187" fontId="11" fillId="0" borderId="4" xfId="0" applyNumberFormat="1" applyFont="1" applyBorder="1" applyAlignment="1">
      <alignment horizontal="center" vertical="center"/>
    </xf>
    <xf numFmtId="187" fontId="21" fillId="4" borderId="4" xfId="0" applyNumberFormat="1" applyFont="1" applyFill="1" applyBorder="1" applyAlignment="1" applyProtection="1">
      <alignment horizontal="center"/>
      <protection locked="0"/>
    </xf>
    <xf numFmtId="187" fontId="11" fillId="0" borderId="15" xfId="0" applyNumberFormat="1" applyFont="1" applyBorder="1" applyAlignment="1" applyProtection="1">
      <alignment horizontal="center"/>
    </xf>
    <xf numFmtId="190" fontId="11" fillId="0" borderId="4" xfId="0" applyNumberFormat="1" applyFont="1" applyBorder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1" fillId="3" borderId="4" xfId="0" applyFont="1" applyFill="1" applyBorder="1" applyAlignment="1" applyProtection="1">
      <alignment horizontal="left" vertical="center"/>
      <protection locked="0"/>
    </xf>
    <xf numFmtId="0" fontId="11" fillId="3" borderId="7" xfId="0" applyFont="1" applyFill="1" applyBorder="1" applyAlignment="1" applyProtection="1">
      <alignment horizontal="left" vertical="center"/>
      <protection locked="0"/>
    </xf>
    <xf numFmtId="0" fontId="11" fillId="0" borderId="0" xfId="0" applyFont="1" applyAlignment="1">
      <alignment horizontal="center" vertical="center"/>
    </xf>
    <xf numFmtId="0" fontId="34" fillId="0" borderId="0" xfId="0" applyFont="1"/>
    <xf numFmtId="0" fontId="35" fillId="0" borderId="0" xfId="0" applyFont="1"/>
    <xf numFmtId="0" fontId="2" fillId="0" borderId="0" xfId="0" applyFont="1"/>
    <xf numFmtId="0" fontId="36" fillId="0" borderId="0" xfId="0" applyFont="1"/>
    <xf numFmtId="15" fontId="0" fillId="0" borderId="0" xfId="0" applyNumberFormat="1"/>
    <xf numFmtId="1" fontId="0" fillId="0" borderId="0" xfId="0" applyNumberFormat="1"/>
    <xf numFmtId="22" fontId="0" fillId="0" borderId="0" xfId="0" applyNumberFormat="1"/>
    <xf numFmtId="21" fontId="0" fillId="0" borderId="0" xfId="0" applyNumberFormat="1"/>
    <xf numFmtId="187" fontId="11" fillId="0" borderId="4" xfId="0" applyNumberFormat="1" applyFont="1" applyBorder="1" applyAlignment="1">
      <alignment horizontal="center"/>
    </xf>
    <xf numFmtId="199" fontId="11" fillId="0" borderId="4" xfId="0" applyNumberFormat="1" applyFont="1" applyBorder="1" applyAlignment="1">
      <alignment horizontal="center" vertical="center"/>
    </xf>
    <xf numFmtId="0" fontId="11" fillId="0" borderId="16" xfId="0" applyFont="1" applyBorder="1"/>
    <xf numFmtId="2" fontId="11" fillId="0" borderId="28" xfId="0" applyNumberFormat="1" applyFont="1" applyBorder="1" applyAlignment="1">
      <alignment horizontal="center" vertical="center"/>
    </xf>
    <xf numFmtId="2" fontId="11" fillId="0" borderId="29" xfId="0" applyNumberFormat="1" applyFont="1" applyBorder="1" applyAlignment="1">
      <alignment horizontal="center" vertical="center"/>
    </xf>
    <xf numFmtId="199" fontId="11" fillId="0" borderId="29" xfId="0" applyNumberFormat="1" applyFont="1" applyBorder="1" applyAlignment="1">
      <alignment horizontal="center" vertical="center"/>
    </xf>
    <xf numFmtId="0" fontId="11" fillId="0" borderId="29" xfId="0" applyFont="1" applyBorder="1"/>
    <xf numFmtId="0" fontId="11" fillId="0" borderId="30" xfId="0" applyFont="1" applyBorder="1"/>
    <xf numFmtId="187" fontId="11" fillId="0" borderId="23" xfId="0" applyNumberFormat="1" applyFont="1" applyFill="1" applyBorder="1" applyAlignment="1" applyProtection="1">
      <alignment horizontal="center"/>
      <protection locked="0"/>
    </xf>
    <xf numFmtId="187" fontId="11" fillId="0" borderId="8" xfId="0" applyNumberFormat="1" applyFont="1" applyBorder="1" applyAlignment="1">
      <alignment horizontal="center" vertical="center"/>
    </xf>
    <xf numFmtId="190" fontId="11" fillId="0" borderId="8" xfId="0" applyNumberFormat="1" applyFont="1" applyBorder="1" applyAlignment="1">
      <alignment horizontal="center" vertical="center"/>
    </xf>
    <xf numFmtId="2" fontId="11" fillId="0" borderId="8" xfId="0" applyNumberFormat="1" applyFont="1" applyBorder="1"/>
    <xf numFmtId="187" fontId="11" fillId="0" borderId="8" xfId="0" applyNumberFormat="1" applyFont="1" applyBorder="1" applyAlignment="1">
      <alignment horizontal="center"/>
    </xf>
    <xf numFmtId="0" fontId="11" fillId="0" borderId="31" xfId="0" applyFont="1" applyBorder="1"/>
    <xf numFmtId="0" fontId="11" fillId="0" borderId="32" xfId="0" applyFont="1" applyBorder="1" applyAlignment="1">
      <alignment horizontal="center" vertical="center"/>
    </xf>
    <xf numFmtId="0" fontId="11" fillId="0" borderId="33" xfId="0" applyFont="1" applyBorder="1" applyAlignment="1">
      <alignment horizontal="center" vertical="center"/>
    </xf>
    <xf numFmtId="0" fontId="33" fillId="0" borderId="33" xfId="0" applyFont="1" applyBorder="1" applyAlignment="1">
      <alignment horizontal="center" vertical="center" wrapText="1"/>
    </xf>
    <xf numFmtId="0" fontId="11" fillId="0" borderId="34" xfId="0" applyFont="1" applyBorder="1" applyAlignment="1">
      <alignment horizontal="center" vertical="center"/>
    </xf>
    <xf numFmtId="187" fontId="11" fillId="0" borderId="8" xfId="0" applyNumberFormat="1" applyFont="1" applyBorder="1"/>
    <xf numFmtId="0" fontId="16" fillId="0" borderId="0" xfId="0" applyFont="1" applyFill="1" applyBorder="1" applyAlignment="1" applyProtection="1">
      <alignment horizontal="center" vertical="center"/>
    </xf>
    <xf numFmtId="0" fontId="37" fillId="0" borderId="0" xfId="0" applyFont="1" applyAlignment="1" applyProtection="1">
      <alignment horizontal="center" vertical="center"/>
    </xf>
    <xf numFmtId="0" fontId="6" fillId="3" borderId="12" xfId="1" applyFill="1" applyBorder="1" applyAlignment="1" applyProtection="1">
      <alignment horizontal="center"/>
    </xf>
    <xf numFmtId="0" fontId="11" fillId="6" borderId="4" xfId="0" applyFont="1" applyFill="1" applyBorder="1" applyAlignment="1">
      <alignment horizontal="center" vertical="center"/>
    </xf>
    <xf numFmtId="0" fontId="11" fillId="6" borderId="4" xfId="0" applyFont="1" applyFill="1" applyBorder="1"/>
    <xf numFmtId="49" fontId="0" fillId="0" borderId="3" xfId="0" applyNumberFormat="1" applyBorder="1" applyAlignment="1">
      <alignment horizontal="left"/>
    </xf>
    <xf numFmtId="0" fontId="40" fillId="7" borderId="0" xfId="0" applyFont="1" applyFill="1" applyAlignment="1" applyProtection="1">
      <alignment horizontal="centerContinuous"/>
      <protection locked="0"/>
    </xf>
    <xf numFmtId="0" fontId="40" fillId="0" borderId="0" xfId="0" applyFont="1" applyAlignment="1" applyProtection="1">
      <protection hidden="1"/>
    </xf>
    <xf numFmtId="0" fontId="40" fillId="0" borderId="0" xfId="0" applyFont="1" applyProtection="1">
      <protection hidden="1"/>
    </xf>
    <xf numFmtId="0" fontId="40" fillId="0" borderId="0" xfId="0" applyFont="1" applyAlignment="1" applyProtection="1">
      <alignment horizontal="centerContinuous"/>
      <protection hidden="1"/>
    </xf>
    <xf numFmtId="0" fontId="40" fillId="0" borderId="0" xfId="0" applyFont="1" applyBorder="1" applyProtection="1">
      <protection hidden="1"/>
    </xf>
    <xf numFmtId="0" fontId="40" fillId="0" borderId="0" xfId="0" applyFont="1" applyBorder="1" applyAlignment="1" applyProtection="1">
      <protection hidden="1"/>
    </xf>
    <xf numFmtId="0" fontId="40" fillId="5" borderId="0" xfId="0" applyFont="1" applyFill="1" applyProtection="1">
      <protection hidden="1"/>
    </xf>
    <xf numFmtId="0" fontId="40" fillId="0" borderId="0" xfId="0" applyFont="1" applyBorder="1" applyProtection="1"/>
    <xf numFmtId="0" fontId="40" fillId="0" borderId="0" xfId="0" applyFont="1" applyBorder="1"/>
    <xf numFmtId="0" fontId="41" fillId="0" borderId="0" xfId="0" applyNumberFormat="1" applyFont="1" applyBorder="1" applyAlignment="1" applyProtection="1">
      <alignment horizontal="left"/>
    </xf>
    <xf numFmtId="0" fontId="40" fillId="0" borderId="0" xfId="0" applyNumberFormat="1" applyFont="1" applyBorder="1" applyProtection="1"/>
    <xf numFmtId="0" fontId="41" fillId="0" borderId="0" xfId="0" applyFont="1" applyBorder="1" applyProtection="1"/>
    <xf numFmtId="0" fontId="40" fillId="0" borderId="0" xfId="0" applyFont="1" applyBorder="1" applyAlignment="1" applyProtection="1">
      <alignment horizontal="left"/>
    </xf>
    <xf numFmtId="0" fontId="40" fillId="0" borderId="0" xfId="0" applyFont="1" applyBorder="1" applyAlignment="1" applyProtection="1">
      <alignment horizontal="centerContinuous"/>
    </xf>
    <xf numFmtId="0" fontId="41" fillId="0" borderId="0" xfId="0" applyFont="1" applyBorder="1" applyAlignment="1" applyProtection="1">
      <alignment vertical="top" wrapText="1"/>
    </xf>
    <xf numFmtId="0" fontId="40" fillId="0" borderId="0" xfId="2" applyNumberFormat="1" applyFont="1" applyBorder="1"/>
    <xf numFmtId="0" fontId="41" fillId="0" borderId="0" xfId="2" applyNumberFormat="1" applyFont="1" applyBorder="1" applyAlignment="1">
      <alignment vertical="top" wrapText="1"/>
    </xf>
    <xf numFmtId="0" fontId="49" fillId="0" borderId="0" xfId="0" applyNumberFormat="1" applyFont="1" applyBorder="1" applyProtection="1"/>
    <xf numFmtId="0" fontId="40" fillId="0" borderId="35" xfId="0" applyFont="1" applyBorder="1" applyProtection="1"/>
    <xf numFmtId="0" fontId="41" fillId="0" borderId="0" xfId="0" applyFont="1" applyBorder="1" applyAlignment="1" applyProtection="1">
      <alignment horizontal="center" vertical="center"/>
    </xf>
    <xf numFmtId="187" fontId="41" fillId="0" borderId="0" xfId="0" applyNumberFormat="1" applyFont="1" applyBorder="1" applyAlignment="1" applyProtection="1">
      <alignment horizontal="center" vertical="center"/>
    </xf>
    <xf numFmtId="217" fontId="41" fillId="0" borderId="0" xfId="0" applyNumberFormat="1" applyFont="1" applyBorder="1" applyAlignment="1" applyProtection="1">
      <alignment horizontal="center" vertical="center"/>
    </xf>
    <xf numFmtId="49" fontId="40" fillId="0" borderId="0" xfId="0" applyNumberFormat="1" applyFont="1" applyBorder="1" applyAlignment="1">
      <alignment horizontal="centerContinuous"/>
    </xf>
    <xf numFmtId="49" fontId="40" fillId="0" borderId="0" xfId="0" applyNumberFormat="1" applyFont="1" applyBorder="1" applyAlignment="1" applyProtection="1">
      <alignment horizontal="centerContinuous"/>
    </xf>
    <xf numFmtId="0" fontId="40" fillId="0" borderId="0" xfId="0" applyNumberFormat="1" applyFont="1" applyBorder="1" applyAlignment="1" applyProtection="1">
      <alignment horizontal="centerContinuous"/>
    </xf>
    <xf numFmtId="0" fontId="50" fillId="0" borderId="0" xfId="0" applyFont="1" applyBorder="1" applyAlignment="1" applyProtection="1">
      <alignment vertical="center"/>
    </xf>
    <xf numFmtId="0" fontId="40" fillId="0" borderId="0" xfId="0" applyFont="1" applyBorder="1" applyAlignment="1"/>
    <xf numFmtId="0" fontId="40" fillId="0" borderId="0" xfId="2" applyNumberFormat="1" applyFont="1" applyBorder="1" applyAlignment="1">
      <alignment wrapText="1"/>
    </xf>
    <xf numFmtId="0" fontId="40" fillId="0" borderId="0" xfId="2" applyNumberFormat="1" applyFont="1" applyBorder="1" applyAlignment="1"/>
    <xf numFmtId="0" fontId="40" fillId="0" borderId="0" xfId="0" applyNumberFormat="1" applyFont="1" applyBorder="1" applyAlignment="1" applyProtection="1"/>
    <xf numFmtId="0" fontId="40" fillId="3" borderId="36" xfId="0" applyFont="1" applyFill="1" applyBorder="1" applyAlignment="1" applyProtection="1">
      <alignment horizontal="center" vertical="center"/>
    </xf>
    <xf numFmtId="0" fontId="40" fillId="0" borderId="36" xfId="0" applyFont="1" applyBorder="1" applyAlignment="1" applyProtection="1">
      <alignment horizontal="center" vertical="center"/>
      <protection hidden="1"/>
    </xf>
    <xf numFmtId="0" fontId="40" fillId="3" borderId="37" xfId="0" applyFont="1" applyFill="1" applyBorder="1" applyAlignment="1" applyProtection="1">
      <alignment horizontal="center" vertical="center"/>
    </xf>
    <xf numFmtId="0" fontId="42" fillId="0" borderId="0" xfId="0" applyFont="1" applyBorder="1" applyAlignment="1" applyProtection="1">
      <alignment vertical="top" wrapText="1"/>
    </xf>
    <xf numFmtId="0" fontId="41" fillId="0" borderId="0" xfId="0" applyFont="1" applyAlignment="1" applyProtection="1">
      <alignment vertical="top" wrapText="1"/>
      <protection hidden="1"/>
    </xf>
    <xf numFmtId="0" fontId="41" fillId="0" borderId="0" xfId="0" applyFont="1" applyAlignment="1" applyProtection="1">
      <alignment horizontal="left" vertical="top"/>
      <protection hidden="1"/>
    </xf>
    <xf numFmtId="0" fontId="41" fillId="0" borderId="0" xfId="0" applyFont="1" applyAlignment="1" applyProtection="1">
      <alignment vertical="top"/>
      <protection hidden="1"/>
    </xf>
    <xf numFmtId="0" fontId="46" fillId="0" borderId="0" xfId="0" applyFont="1" applyAlignment="1" applyProtection="1">
      <alignment vertical="top"/>
      <protection hidden="1"/>
    </xf>
    <xf numFmtId="0" fontId="46" fillId="0" borderId="0" xfId="0" applyFont="1" applyProtection="1">
      <protection hidden="1"/>
    </xf>
    <xf numFmtId="0" fontId="46" fillId="0" borderId="0" xfId="0" applyFont="1" applyAlignment="1" applyProtection="1">
      <alignment horizontal="left" vertical="top"/>
      <protection hidden="1"/>
    </xf>
    <xf numFmtId="0" fontId="40" fillId="0" borderId="5" xfId="0" applyFont="1" applyBorder="1" applyAlignment="1" applyProtection="1">
      <alignment vertical="center"/>
      <protection hidden="1"/>
    </xf>
    <xf numFmtId="0" fontId="40" fillId="0" borderId="5" xfId="0" applyFont="1" applyBorder="1"/>
    <xf numFmtId="0" fontId="41" fillId="0" borderId="5" xfId="0" applyFont="1" applyBorder="1" applyAlignment="1" applyProtection="1">
      <alignment horizontal="left" vertical="center"/>
      <protection hidden="1"/>
    </xf>
    <xf numFmtId="0" fontId="41" fillId="0" borderId="37" xfId="0" applyFont="1" applyBorder="1" applyAlignment="1" applyProtection="1">
      <alignment horizontal="left" vertical="center"/>
      <protection hidden="1"/>
    </xf>
    <xf numFmtId="49" fontId="47" fillId="0" borderId="0" xfId="0" applyNumberFormat="1" applyFont="1" applyAlignment="1" applyProtection="1">
      <alignment horizontal="left"/>
      <protection hidden="1"/>
    </xf>
    <xf numFmtId="0" fontId="48" fillId="0" borderId="0" xfId="0" applyFont="1" applyAlignment="1" applyProtection="1">
      <protection hidden="1"/>
    </xf>
    <xf numFmtId="0" fontId="48" fillId="0" borderId="0" xfId="0" applyFont="1" applyProtection="1">
      <protection hidden="1"/>
    </xf>
    <xf numFmtId="49" fontId="48" fillId="0" borderId="0" xfId="0" applyNumberFormat="1" applyFont="1" applyFill="1" applyBorder="1" applyAlignment="1" applyProtection="1">
      <alignment horizontal="left" vertical="center"/>
    </xf>
    <xf numFmtId="0" fontId="51" fillId="7" borderId="0" xfId="0" applyFont="1" applyFill="1" applyProtection="1">
      <protection hidden="1"/>
    </xf>
    <xf numFmtId="0" fontId="51" fillId="0" borderId="0" xfId="0" applyFont="1" applyFill="1" applyBorder="1" applyProtection="1">
      <protection hidden="1"/>
    </xf>
    <xf numFmtId="0" fontId="41" fillId="0" borderId="19" xfId="0" applyFont="1" applyBorder="1" applyAlignment="1" applyProtection="1">
      <alignment horizontal="center" vertical="center"/>
    </xf>
    <xf numFmtId="187" fontId="41" fillId="0" borderId="19" xfId="0" applyNumberFormat="1" applyFont="1" applyBorder="1" applyAlignment="1" applyProtection="1">
      <alignment horizontal="center" vertical="center"/>
    </xf>
    <xf numFmtId="217" fontId="41" fillId="0" borderId="19" xfId="0" applyNumberFormat="1" applyFont="1" applyBorder="1" applyAlignment="1" applyProtection="1">
      <alignment horizontal="center" vertical="center"/>
    </xf>
    <xf numFmtId="0" fontId="41" fillId="0" borderId="37" xfId="0" applyFont="1" applyBorder="1" applyAlignment="1" applyProtection="1">
      <alignment horizontal="center" vertical="center"/>
    </xf>
    <xf numFmtId="187" fontId="41" fillId="0" borderId="37" xfId="0" applyNumberFormat="1" applyFont="1" applyBorder="1" applyAlignment="1" applyProtection="1">
      <alignment horizontal="center" vertical="center"/>
    </xf>
    <xf numFmtId="217" fontId="41" fillId="0" borderId="37" xfId="0" applyNumberFormat="1" applyFont="1" applyBorder="1" applyAlignment="1" applyProtection="1">
      <alignment horizontal="center" vertical="center"/>
    </xf>
    <xf numFmtId="0" fontId="47" fillId="0" borderId="0" xfId="0" applyFont="1" applyBorder="1"/>
    <xf numFmtId="49" fontId="2" fillId="2" borderId="38" xfId="0" applyNumberFormat="1" applyFont="1" applyFill="1" applyBorder="1" applyAlignment="1">
      <alignment horizontal="center"/>
    </xf>
    <xf numFmtId="49" fontId="2" fillId="2" borderId="39" xfId="0" applyNumberFormat="1" applyFont="1" applyFill="1" applyBorder="1" applyAlignment="1">
      <alignment horizontal="center"/>
    </xf>
    <xf numFmtId="49" fontId="2" fillId="2" borderId="38" xfId="0" applyNumberFormat="1" applyFont="1" applyFill="1" applyBorder="1" applyAlignment="1">
      <alignment horizontal="left"/>
    </xf>
    <xf numFmtId="49" fontId="2" fillId="2" borderId="40" xfId="0" applyNumberFormat="1" applyFont="1" applyFill="1" applyBorder="1" applyAlignment="1">
      <alignment horizontal="left"/>
    </xf>
    <xf numFmtId="0" fontId="2" fillId="2" borderId="38" xfId="0" applyFont="1" applyFill="1" applyBorder="1" applyAlignment="1">
      <alignment horizontal="center"/>
    </xf>
    <xf numFmtId="0" fontId="2" fillId="2" borderId="40" xfId="0" applyFont="1" applyFill="1" applyBorder="1" applyAlignment="1">
      <alignment horizontal="center"/>
    </xf>
    <xf numFmtId="0" fontId="5" fillId="0" borderId="35" xfId="0" applyFont="1" applyBorder="1" applyAlignment="1">
      <alignment horizontal="left" vertical="center"/>
    </xf>
    <xf numFmtId="49" fontId="3" fillId="2" borderId="38" xfId="3" applyNumberFormat="1" applyFont="1" applyFill="1" applyBorder="1" applyAlignment="1">
      <alignment horizontal="left"/>
    </xf>
    <xf numFmtId="49" fontId="3" fillId="2" borderId="39" xfId="3" applyNumberFormat="1" applyFont="1" applyFill="1" applyBorder="1" applyAlignment="1">
      <alignment horizontal="left"/>
    </xf>
    <xf numFmtId="49" fontId="3" fillId="2" borderId="40" xfId="3" applyNumberFormat="1" applyFont="1" applyFill="1" applyBorder="1" applyAlignment="1">
      <alignment horizontal="left"/>
    </xf>
    <xf numFmtId="0" fontId="18" fillId="3" borderId="12" xfId="0" applyFont="1" applyFill="1" applyBorder="1" applyAlignment="1" applyProtection="1">
      <alignment horizontal="center"/>
    </xf>
    <xf numFmtId="0" fontId="53" fillId="0" borderId="0" xfId="2" applyFont="1" applyAlignment="1">
      <alignment horizontal="center" vertical="center"/>
    </xf>
    <xf numFmtId="0" fontId="54" fillId="0" borderId="0" xfId="2" applyFont="1" applyAlignment="1">
      <alignment horizontal="center" vertical="center"/>
    </xf>
    <xf numFmtId="0" fontId="55" fillId="0" borderId="0" xfId="2" applyFont="1" applyAlignment="1">
      <alignment horizontal="center" vertical="center"/>
    </xf>
    <xf numFmtId="0" fontId="55" fillId="0" borderId="41" xfId="2" applyFont="1" applyBorder="1" applyAlignment="1">
      <alignment horizontal="center" vertical="center"/>
    </xf>
    <xf numFmtId="0" fontId="41" fillId="0" borderId="5" xfId="0" applyFont="1" applyBorder="1" applyAlignment="1" applyProtection="1">
      <alignment horizontal="left" vertical="center" shrinkToFit="1"/>
      <protection hidden="1"/>
    </xf>
    <xf numFmtId="0" fontId="48" fillId="0" borderId="0" xfId="0" applyFont="1" applyAlignment="1" applyProtection="1">
      <alignment horizontal="justify" vertical="top" wrapText="1"/>
      <protection hidden="1"/>
    </xf>
    <xf numFmtId="187" fontId="41" fillId="0" borderId="0" xfId="0" applyNumberFormat="1" applyFont="1" applyBorder="1" applyAlignment="1" applyProtection="1">
      <alignment horizontal="center" vertical="center"/>
    </xf>
    <xf numFmtId="0" fontId="41" fillId="0" borderId="0" xfId="0" applyFont="1" applyBorder="1" applyAlignment="1" applyProtection="1">
      <alignment horizontal="center" vertical="center"/>
    </xf>
    <xf numFmtId="0" fontId="41" fillId="0" borderId="0" xfId="2" applyNumberFormat="1" applyFont="1" applyBorder="1" applyAlignment="1">
      <alignment horizontal="center" vertical="top" wrapText="1"/>
    </xf>
    <xf numFmtId="0" fontId="40" fillId="0" borderId="0" xfId="0" applyNumberFormat="1" applyFont="1" applyBorder="1" applyAlignment="1" applyProtection="1">
      <alignment horizontal="justify" wrapText="1"/>
    </xf>
    <xf numFmtId="0" fontId="40" fillId="0" borderId="0" xfId="2" applyNumberFormat="1" applyFont="1" applyBorder="1" applyAlignment="1">
      <alignment horizontal="justify" wrapText="1"/>
    </xf>
    <xf numFmtId="14" fontId="40" fillId="0" borderId="0" xfId="0" applyNumberFormat="1" applyFont="1" applyBorder="1" applyAlignment="1" applyProtection="1">
      <alignment horizontal="center"/>
      <protection hidden="1"/>
    </xf>
    <xf numFmtId="0" fontId="52" fillId="0" borderId="0" xfId="2" applyFont="1" applyBorder="1" applyAlignment="1">
      <alignment horizontal="center" vertical="center" wrapText="1"/>
    </xf>
    <xf numFmtId="0" fontId="40" fillId="0" borderId="0" xfId="0" applyFont="1" applyBorder="1" applyAlignment="1" applyProtection="1">
      <alignment horizontal="center"/>
    </xf>
    <xf numFmtId="0" fontId="41" fillId="0" borderId="19" xfId="0" applyFont="1" applyBorder="1" applyAlignment="1" applyProtection="1">
      <alignment horizontal="center" vertical="center"/>
    </xf>
    <xf numFmtId="187" fontId="41" fillId="0" borderId="19" xfId="0" applyNumberFormat="1" applyFont="1" applyBorder="1" applyAlignment="1" applyProtection="1">
      <alignment horizontal="center" vertical="center"/>
    </xf>
    <xf numFmtId="0" fontId="41" fillId="0" borderId="0" xfId="0" applyFont="1" applyAlignment="1" applyProtection="1">
      <alignment horizontal="justify" vertical="top" wrapText="1"/>
      <protection hidden="1"/>
    </xf>
    <xf numFmtId="0" fontId="40" fillId="3" borderId="36" xfId="0" applyFont="1" applyFill="1" applyBorder="1" applyAlignment="1" applyProtection="1">
      <alignment horizontal="center" vertical="center"/>
    </xf>
    <xf numFmtId="0" fontId="40" fillId="3" borderId="37" xfId="0" applyFont="1" applyFill="1" applyBorder="1" applyAlignment="1" applyProtection="1">
      <alignment horizontal="center" vertical="center"/>
    </xf>
    <xf numFmtId="0" fontId="41" fillId="0" borderId="37" xfId="0" applyFont="1" applyBorder="1" applyAlignment="1" applyProtection="1">
      <alignment horizontal="center" vertical="center"/>
    </xf>
    <xf numFmtId="187" fontId="41" fillId="0" borderId="37" xfId="0" applyNumberFormat="1" applyFont="1" applyBorder="1" applyAlignment="1" applyProtection="1">
      <alignment horizontal="center" vertical="center"/>
    </xf>
    <xf numFmtId="0" fontId="47" fillId="0" borderId="35" xfId="0" applyFont="1" applyBorder="1" applyAlignment="1" applyProtection="1">
      <alignment horizontal="left" vertical="center"/>
    </xf>
  </cellXfs>
  <cellStyles count="4">
    <cellStyle name="Hiperlink" xfId="1" builtinId="8"/>
    <cellStyle name="Normal" xfId="0" builtinId="0"/>
    <cellStyle name="Normal_certificado" xfId="2"/>
    <cellStyle name="Normal_Padrao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inmetro.gov.br/laboratorios/rbc/detalhe_laboratorio.asp?num_certificado=34&amp;situacao=AT&amp;area=DIMENSIONAL" TargetMode="External"/></Relationships>
</file>

<file path=xl/drawings/_rels/vmlDrawing2.v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1203960</xdr:colOff>
      <xdr:row>0</xdr:row>
      <xdr:rowOff>579120</xdr:rowOff>
    </xdr:to>
    <xdr:pic>
      <xdr:nvPicPr>
        <xdr:cNvPr id="3053" name="Picture 4">
          <a:extLst>
            <a:ext uri="{FF2B5EF4-FFF2-40B4-BE49-F238E27FC236}">
              <a16:creationId xmlns:a16="http://schemas.microsoft.com/office/drawing/2014/main" id="{844FEF37-D5B0-5467-ECD9-5C3E0EB932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03960" cy="579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</xdr:colOff>
      <xdr:row>0</xdr:row>
      <xdr:rowOff>30480</xdr:rowOff>
    </xdr:from>
    <xdr:to>
      <xdr:col>0</xdr:col>
      <xdr:colOff>1234440</xdr:colOff>
      <xdr:row>0</xdr:row>
      <xdr:rowOff>609600</xdr:rowOff>
    </xdr:to>
    <xdr:pic>
      <xdr:nvPicPr>
        <xdr:cNvPr id="9193" name="Picture 1">
          <a:extLst>
            <a:ext uri="{FF2B5EF4-FFF2-40B4-BE49-F238E27FC236}">
              <a16:creationId xmlns:a16="http://schemas.microsoft.com/office/drawing/2014/main" id="{00E07216-4258-8377-4A98-123322A18D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" y="30480"/>
          <a:ext cx="1203960" cy="579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</xdr:colOff>
      <xdr:row>0</xdr:row>
      <xdr:rowOff>7620</xdr:rowOff>
    </xdr:from>
    <xdr:to>
      <xdr:col>0</xdr:col>
      <xdr:colOff>1348740</xdr:colOff>
      <xdr:row>3</xdr:row>
      <xdr:rowOff>144780</xdr:rowOff>
    </xdr:to>
    <xdr:pic>
      <xdr:nvPicPr>
        <xdr:cNvPr id="22519" name="Figura 32">
          <a:extLst>
            <a:ext uri="{FF2B5EF4-FFF2-40B4-BE49-F238E27FC236}">
              <a16:creationId xmlns:a16="http://schemas.microsoft.com/office/drawing/2014/main" id="{570F452E-A006-9294-D08F-5A75353AD4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" y="7620"/>
          <a:ext cx="1341120" cy="70866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</xdr:colOff>
      <xdr:row>0</xdr:row>
      <xdr:rowOff>0</xdr:rowOff>
    </xdr:from>
    <xdr:to>
      <xdr:col>0</xdr:col>
      <xdr:colOff>1348740</xdr:colOff>
      <xdr:row>2</xdr:row>
      <xdr:rowOff>228600</xdr:rowOff>
    </xdr:to>
    <xdr:pic>
      <xdr:nvPicPr>
        <xdr:cNvPr id="43030" name="Figura 5">
          <a:extLst>
            <a:ext uri="{FF2B5EF4-FFF2-40B4-BE49-F238E27FC236}">
              <a16:creationId xmlns:a16="http://schemas.microsoft.com/office/drawing/2014/main" id="{00134434-13AF-AB22-6229-61596CE6D1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" y="0"/>
          <a:ext cx="1341120" cy="7010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7620</xdr:colOff>
      <xdr:row>0</xdr:row>
      <xdr:rowOff>0</xdr:rowOff>
    </xdr:from>
    <xdr:to>
      <xdr:col>0</xdr:col>
      <xdr:colOff>1348740</xdr:colOff>
      <xdr:row>2</xdr:row>
      <xdr:rowOff>228600</xdr:rowOff>
    </xdr:to>
    <xdr:pic>
      <xdr:nvPicPr>
        <xdr:cNvPr id="43031" name="Figura 6">
          <a:extLst>
            <a:ext uri="{FF2B5EF4-FFF2-40B4-BE49-F238E27FC236}">
              <a16:creationId xmlns:a16="http://schemas.microsoft.com/office/drawing/2014/main" id="{3606EA70-F0F5-8D0A-FBC0-B81381A641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" y="0"/>
          <a:ext cx="1341120" cy="7010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388620</xdr:colOff>
      <xdr:row>8</xdr:row>
      <xdr:rowOff>47625</xdr:rowOff>
    </xdr:from>
    <xdr:to>
      <xdr:col>7</xdr:col>
      <xdr:colOff>6721</xdr:colOff>
      <xdr:row>9</xdr:row>
      <xdr:rowOff>47625</xdr:rowOff>
    </xdr:to>
    <xdr:sp macro="" textlink="$I$6">
      <xdr:nvSpPr>
        <xdr:cNvPr id="23573" name="Text Box 21">
          <a:extLst>
            <a:ext uri="{FF2B5EF4-FFF2-40B4-BE49-F238E27FC236}">
              <a16:creationId xmlns:a16="http://schemas.microsoft.com/office/drawing/2014/main" id="{4FA45715-93BD-0946-5FA3-9C551D7B916E}"/>
            </a:ext>
          </a:extLst>
        </xdr:cNvPr>
        <xdr:cNvSpPr txBox="1">
          <a:spLocks noChangeArrowheads="1" noTextEdit="1"/>
        </xdr:cNvSpPr>
      </xdr:nvSpPr>
      <xdr:spPr bwMode="auto">
        <a:xfrm>
          <a:off x="5762625" y="2838450"/>
          <a:ext cx="5715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/>
        <a:lstStyle/>
        <a:p>
          <a:fld id="{4ACABB21-A55A-4749-8C7A-D801BFD3560F}" type="TxLink">
            <a:rPr lang="pt-BR"/>
            <a:t> </a:t>
          </a:fld>
          <a:endParaRPr lang="pt-BR"/>
        </a:p>
      </xdr:txBody>
    </xdr:sp>
    <xdr:clientData/>
  </xdr:twoCellAnchor>
  <xdr:twoCellAnchor>
    <xdr:from>
      <xdr:col>7</xdr:col>
      <xdr:colOff>616340</xdr:colOff>
      <xdr:row>91</xdr:row>
      <xdr:rowOff>80596</xdr:rowOff>
    </xdr:from>
    <xdr:to>
      <xdr:col>10</xdr:col>
      <xdr:colOff>447523</xdr:colOff>
      <xdr:row>96</xdr:row>
      <xdr:rowOff>7327</xdr:rowOff>
    </xdr:to>
    <xdr:sp macro="" textlink="">
      <xdr:nvSpPr>
        <xdr:cNvPr id="2" name="CaixaDeText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F43DF76-733C-5501-A7B5-AD4F4E3A17C9}"/>
            </a:ext>
          </a:extLst>
        </xdr:cNvPr>
        <xdr:cNvSpPr txBox="1"/>
      </xdr:nvSpPr>
      <xdr:spPr>
        <a:xfrm>
          <a:off x="6901961" y="13635404"/>
          <a:ext cx="2139461" cy="87923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Verificar incertezas conforme </a:t>
          </a:r>
          <a:r>
            <a:rPr lang="pt-BR" sz="1100" u="sng">
              <a:solidFill>
                <a:srgbClr val="FF0000"/>
              </a:solidFill>
            </a:rPr>
            <a:t>escopo RBC</a:t>
          </a:r>
        </a:p>
      </xdr:txBody>
    </xdr:sp>
    <xdr:clientData/>
  </xdr:twoCellAnchor>
  <xdr:twoCellAnchor>
    <xdr:from>
      <xdr:col>7</xdr:col>
      <xdr:colOff>217169</xdr:colOff>
      <xdr:row>93</xdr:row>
      <xdr:rowOff>112833</xdr:rowOff>
    </xdr:from>
    <xdr:to>
      <xdr:col>7</xdr:col>
      <xdr:colOff>517761</xdr:colOff>
      <xdr:row>95</xdr:row>
      <xdr:rowOff>2930</xdr:rowOff>
    </xdr:to>
    <xdr:sp macro="" textlink="">
      <xdr:nvSpPr>
        <xdr:cNvPr id="3" name="Seta para a esquerda 2">
          <a:extLst>
            <a:ext uri="{FF2B5EF4-FFF2-40B4-BE49-F238E27FC236}">
              <a16:creationId xmlns:a16="http://schemas.microsoft.com/office/drawing/2014/main" id="{251F9862-E27B-5D98-9475-4E33B1A68539}"/>
            </a:ext>
          </a:extLst>
        </xdr:cNvPr>
        <xdr:cNvSpPr/>
      </xdr:nvSpPr>
      <xdr:spPr bwMode="auto">
        <a:xfrm>
          <a:off x="6515099" y="13990758"/>
          <a:ext cx="293077" cy="271097"/>
        </a:xfrm>
        <a:prstGeom prst="leftArrow">
          <a:avLst/>
        </a:prstGeom>
        <a:solidFill>
          <a:srgbClr val="FF0000"/>
        </a:solidFill>
        <a:ln>
          <a:headEnd type="none" w="med" len="med"/>
          <a:tailEnd type="non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endParaRPr lang="pt-BR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7620</xdr:rowOff>
    </xdr:from>
    <xdr:to>
      <xdr:col>7</xdr:col>
      <xdr:colOff>594360</xdr:colOff>
      <xdr:row>13</xdr:row>
      <xdr:rowOff>0</xdr:rowOff>
    </xdr:to>
    <xdr:sp macro="" textlink="">
      <xdr:nvSpPr>
        <xdr:cNvPr id="37331" name="Rectangle 2">
          <a:extLst>
            <a:ext uri="{FF2B5EF4-FFF2-40B4-BE49-F238E27FC236}">
              <a16:creationId xmlns:a16="http://schemas.microsoft.com/office/drawing/2014/main" id="{6EC042F3-901F-24C0-CD99-83E82E70CD1D}"/>
            </a:ext>
          </a:extLst>
        </xdr:cNvPr>
        <xdr:cNvSpPr>
          <a:spLocks noChangeArrowheads="1"/>
        </xdr:cNvSpPr>
      </xdr:nvSpPr>
      <xdr:spPr bwMode="auto">
        <a:xfrm>
          <a:off x="0" y="2049780"/>
          <a:ext cx="6903720" cy="160020"/>
        </a:xfrm>
        <a:prstGeom prst="rect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80" mc:Ignorable="a14" a14:legacySpreadsheetColorIndex="32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601980</xdr:colOff>
      <xdr:row>12</xdr:row>
      <xdr:rowOff>0</xdr:rowOff>
    </xdr:to>
    <xdr:sp macro="" textlink="">
      <xdr:nvSpPr>
        <xdr:cNvPr id="37332" name="EXPB1">
          <a:extLst>
            <a:ext uri="{FF2B5EF4-FFF2-40B4-BE49-F238E27FC236}">
              <a16:creationId xmlns:a16="http://schemas.microsoft.com/office/drawing/2014/main" id="{B825A8C1-E6D2-8079-4355-F6921B06B57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911340" cy="2042160"/>
        </a:xfrm>
        <a:prstGeom prst="roundRect">
          <a:avLst>
            <a:gd name="adj" fmla="val 16667"/>
          </a:avLst>
        </a:prstGeom>
        <a:noFill/>
        <a:ln w="38100">
          <a:solidFill>
            <a:srgbClr xmlns:mc="http://schemas.openxmlformats.org/markup-compatibility/2006" xmlns:a14="http://schemas.microsoft.com/office/drawing/2010/main" val="000080" mc:Ignorable="a14" a14:legacySpreadsheetColorIndex="3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</a:extLst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7620</xdr:rowOff>
    </xdr:from>
    <xdr:to>
      <xdr:col>7</xdr:col>
      <xdr:colOff>594360</xdr:colOff>
      <xdr:row>13</xdr:row>
      <xdr:rowOff>0</xdr:rowOff>
    </xdr:to>
    <xdr:sp macro="" textlink="">
      <xdr:nvSpPr>
        <xdr:cNvPr id="38355" name="Rectangle 2">
          <a:extLst>
            <a:ext uri="{FF2B5EF4-FFF2-40B4-BE49-F238E27FC236}">
              <a16:creationId xmlns:a16="http://schemas.microsoft.com/office/drawing/2014/main" id="{6F660CB6-9539-FFA9-1C95-267B727CC081}"/>
            </a:ext>
          </a:extLst>
        </xdr:cNvPr>
        <xdr:cNvSpPr>
          <a:spLocks noChangeArrowheads="1"/>
        </xdr:cNvSpPr>
      </xdr:nvSpPr>
      <xdr:spPr bwMode="auto">
        <a:xfrm>
          <a:off x="0" y="2049780"/>
          <a:ext cx="6903720" cy="160020"/>
        </a:xfrm>
        <a:prstGeom prst="rect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80" mc:Ignorable="a14" a14:legacySpreadsheetColorIndex="32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601980</xdr:colOff>
      <xdr:row>12</xdr:row>
      <xdr:rowOff>0</xdr:rowOff>
    </xdr:to>
    <xdr:sp macro="" textlink="">
      <xdr:nvSpPr>
        <xdr:cNvPr id="38356" name="EXPB1">
          <a:extLst>
            <a:ext uri="{FF2B5EF4-FFF2-40B4-BE49-F238E27FC236}">
              <a16:creationId xmlns:a16="http://schemas.microsoft.com/office/drawing/2014/main" id="{AA4C096A-36C6-1C0A-4589-1222B9C8329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911340" cy="2042160"/>
        </a:xfrm>
        <a:prstGeom prst="roundRect">
          <a:avLst>
            <a:gd name="adj" fmla="val 16667"/>
          </a:avLst>
        </a:prstGeom>
        <a:noFill/>
        <a:ln w="38100">
          <a:solidFill>
            <a:srgbClr xmlns:mc="http://schemas.openxmlformats.org/markup-compatibility/2006" xmlns:a14="http://schemas.microsoft.com/office/drawing/2010/main" val="000080" mc:Ignorable="a14" a14:legacySpreadsheetColorIndex="3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</a:extLst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7620</xdr:rowOff>
    </xdr:from>
    <xdr:to>
      <xdr:col>7</xdr:col>
      <xdr:colOff>594360</xdr:colOff>
      <xdr:row>13</xdr:row>
      <xdr:rowOff>0</xdr:rowOff>
    </xdr:to>
    <xdr:sp macro="" textlink="">
      <xdr:nvSpPr>
        <xdr:cNvPr id="39379" name="Rectangle 2">
          <a:extLst>
            <a:ext uri="{FF2B5EF4-FFF2-40B4-BE49-F238E27FC236}">
              <a16:creationId xmlns:a16="http://schemas.microsoft.com/office/drawing/2014/main" id="{5D1A4A23-9D74-10DC-0140-FE0E92EF5488}"/>
            </a:ext>
          </a:extLst>
        </xdr:cNvPr>
        <xdr:cNvSpPr>
          <a:spLocks noChangeArrowheads="1"/>
        </xdr:cNvSpPr>
      </xdr:nvSpPr>
      <xdr:spPr bwMode="auto">
        <a:xfrm>
          <a:off x="0" y="2049780"/>
          <a:ext cx="6903720" cy="160020"/>
        </a:xfrm>
        <a:prstGeom prst="rect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80" mc:Ignorable="a14" a14:legacySpreadsheetColorIndex="32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601980</xdr:colOff>
      <xdr:row>12</xdr:row>
      <xdr:rowOff>0</xdr:rowOff>
    </xdr:to>
    <xdr:sp macro="" textlink="">
      <xdr:nvSpPr>
        <xdr:cNvPr id="39380" name="EXPB1">
          <a:extLst>
            <a:ext uri="{FF2B5EF4-FFF2-40B4-BE49-F238E27FC236}">
              <a16:creationId xmlns:a16="http://schemas.microsoft.com/office/drawing/2014/main" id="{D7252806-C337-D0E2-11B5-185E4AEC965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911340" cy="2042160"/>
        </a:xfrm>
        <a:prstGeom prst="roundRect">
          <a:avLst>
            <a:gd name="adj" fmla="val 16667"/>
          </a:avLst>
        </a:prstGeom>
        <a:noFill/>
        <a:ln w="38100">
          <a:solidFill>
            <a:srgbClr xmlns:mc="http://schemas.openxmlformats.org/markup-compatibility/2006" xmlns:a14="http://schemas.microsoft.com/office/drawing/2010/main" val="000080" mc:Ignorable="a14" a14:legacySpreadsheetColorIndex="3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/>
  <dimension ref="A1:IV106"/>
  <sheetViews>
    <sheetView topLeftCell="D1" zoomScale="75" workbookViewId="0">
      <selection activeCell="E61" sqref="E61"/>
    </sheetView>
  </sheetViews>
  <sheetFormatPr defaultRowHeight="13.2"/>
  <cols>
    <col min="1" max="6" width="30.6640625" customWidth="1"/>
    <col min="7" max="8" width="30.6640625" style="1" customWidth="1"/>
    <col min="9" max="9" width="30.6640625" style="2" customWidth="1"/>
    <col min="10" max="10" width="30.6640625" style="5" customWidth="1"/>
    <col min="11" max="11" width="35.6640625" style="5" bestFit="1" customWidth="1"/>
    <col min="12" max="12" width="30.6640625" style="1" customWidth="1"/>
  </cols>
  <sheetData>
    <row r="1" spans="1:256" ht="50.1" customHeight="1" thickBot="1">
      <c r="A1" s="270" t="s">
        <v>84</v>
      </c>
      <c r="B1" s="270"/>
      <c r="C1" s="270"/>
      <c r="D1" s="270"/>
      <c r="E1" s="270"/>
      <c r="F1" s="270"/>
      <c r="G1" s="270"/>
      <c r="H1" s="270"/>
      <c r="I1" s="270"/>
      <c r="J1" s="270"/>
      <c r="K1" s="270"/>
      <c r="L1" s="270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  <c r="AW1" s="23"/>
      <c r="AX1" s="23"/>
      <c r="AY1" s="23"/>
      <c r="AZ1" s="23"/>
      <c r="BA1" s="23"/>
      <c r="BB1" s="23"/>
      <c r="BC1" s="23"/>
      <c r="BD1" s="23"/>
      <c r="BE1" s="23"/>
      <c r="BF1" s="23"/>
      <c r="BG1" s="23"/>
      <c r="BH1" s="23"/>
      <c r="BI1" s="23"/>
      <c r="BJ1" s="23"/>
      <c r="BK1" s="23"/>
      <c r="BL1" s="23"/>
      <c r="BM1" s="23"/>
      <c r="BN1" s="23"/>
      <c r="BO1" s="23"/>
      <c r="BP1" s="23"/>
      <c r="BQ1" s="23"/>
      <c r="BR1" s="23"/>
      <c r="BS1" s="23"/>
      <c r="BT1" s="23"/>
      <c r="BU1" s="23"/>
      <c r="BV1" s="23"/>
      <c r="BW1" s="23"/>
      <c r="BX1" s="23"/>
      <c r="BY1" s="23"/>
      <c r="BZ1" s="23"/>
      <c r="CA1" s="23"/>
      <c r="CB1" s="23"/>
      <c r="CC1" s="23"/>
      <c r="CD1" s="23"/>
      <c r="CE1" s="23"/>
      <c r="CF1" s="23"/>
      <c r="CG1" s="23"/>
      <c r="CH1" s="23"/>
      <c r="CI1" s="23"/>
      <c r="CJ1" s="23"/>
      <c r="CK1" s="23"/>
      <c r="CL1" s="23"/>
      <c r="CM1" s="23"/>
      <c r="CN1" s="23"/>
      <c r="CO1" s="23"/>
      <c r="CP1" s="23"/>
      <c r="CQ1" s="23"/>
      <c r="CR1" s="23"/>
      <c r="CS1" s="23"/>
      <c r="CT1" s="23"/>
      <c r="CU1" s="23"/>
      <c r="CV1" s="23"/>
      <c r="CW1" s="23"/>
      <c r="CX1" s="23"/>
      <c r="CY1" s="23"/>
      <c r="CZ1" s="23"/>
      <c r="DA1" s="23"/>
      <c r="DB1" s="23"/>
      <c r="DC1" s="23"/>
      <c r="DD1" s="23"/>
      <c r="DE1" s="23"/>
      <c r="DF1" s="23"/>
      <c r="DG1" s="23"/>
      <c r="DH1" s="23"/>
      <c r="DI1" s="23"/>
      <c r="DJ1" s="23"/>
      <c r="DK1" s="23"/>
      <c r="DL1" s="23"/>
      <c r="DM1" s="23"/>
      <c r="DN1" s="23"/>
      <c r="DO1" s="23"/>
      <c r="DP1" s="23"/>
      <c r="DQ1" s="23"/>
      <c r="DR1" s="23"/>
      <c r="DS1" s="23"/>
      <c r="DT1" s="23"/>
      <c r="DU1" s="23"/>
      <c r="DV1" s="23"/>
      <c r="DW1" s="23"/>
      <c r="DX1" s="23"/>
      <c r="DY1" s="23"/>
      <c r="DZ1" s="23"/>
      <c r="EA1" s="23"/>
      <c r="EB1" s="23"/>
      <c r="EC1" s="23"/>
      <c r="ED1" s="23"/>
      <c r="EE1" s="23"/>
      <c r="EF1" s="23"/>
      <c r="EG1" s="23"/>
      <c r="EH1" s="23"/>
      <c r="EI1" s="23"/>
      <c r="EJ1" s="23"/>
      <c r="EK1" s="23"/>
      <c r="EL1" s="23"/>
      <c r="EM1" s="23"/>
      <c r="EN1" s="23"/>
      <c r="EO1" s="23"/>
      <c r="EP1" s="23"/>
      <c r="EQ1" s="23"/>
      <c r="ER1" s="23"/>
      <c r="ES1" s="23"/>
      <c r="ET1" s="23"/>
      <c r="EU1" s="23"/>
      <c r="EV1" s="23"/>
      <c r="EW1" s="23"/>
      <c r="EX1" s="23"/>
      <c r="EY1" s="23"/>
      <c r="EZ1" s="23"/>
      <c r="FA1" s="23"/>
      <c r="FB1" s="23"/>
      <c r="FC1" s="23"/>
      <c r="FD1" s="23"/>
      <c r="FE1" s="23"/>
      <c r="FF1" s="23"/>
      <c r="FG1" s="23"/>
      <c r="FH1" s="23"/>
      <c r="FI1" s="23"/>
      <c r="FJ1" s="23"/>
      <c r="FK1" s="23"/>
      <c r="FL1" s="23"/>
      <c r="FM1" s="23"/>
      <c r="FN1" s="23"/>
      <c r="FO1" s="23"/>
      <c r="FP1" s="23"/>
      <c r="FQ1" s="23"/>
      <c r="FR1" s="23"/>
      <c r="FS1" s="23"/>
      <c r="FT1" s="23"/>
      <c r="FU1" s="23"/>
      <c r="FV1" s="23"/>
      <c r="FW1" s="23"/>
      <c r="FX1" s="23"/>
      <c r="FY1" s="23"/>
      <c r="FZ1" s="23"/>
      <c r="GA1" s="23"/>
      <c r="GB1" s="23"/>
      <c r="GC1" s="23"/>
      <c r="GD1" s="23"/>
      <c r="GE1" s="23"/>
      <c r="GF1" s="23"/>
      <c r="GG1" s="23"/>
      <c r="GH1" s="23"/>
      <c r="GI1" s="23"/>
      <c r="GJ1" s="23"/>
      <c r="GK1" s="23"/>
      <c r="GL1" s="23"/>
      <c r="GM1" s="23"/>
      <c r="GN1" s="23"/>
      <c r="GO1" s="23"/>
      <c r="GP1" s="23"/>
      <c r="GQ1" s="23"/>
      <c r="GR1" s="23"/>
      <c r="GS1" s="23"/>
      <c r="GT1" s="23"/>
      <c r="GU1" s="23"/>
      <c r="GV1" s="23"/>
      <c r="GW1" s="23"/>
      <c r="GX1" s="23"/>
      <c r="GY1" s="23"/>
      <c r="GZ1" s="23"/>
      <c r="HA1" s="23"/>
      <c r="HB1" s="23"/>
      <c r="HC1" s="23"/>
      <c r="HD1" s="23"/>
      <c r="HE1" s="23"/>
      <c r="HF1" s="23"/>
      <c r="HG1" s="23"/>
      <c r="HH1" s="23"/>
      <c r="HI1" s="23"/>
      <c r="HJ1" s="23"/>
      <c r="HK1" s="23"/>
      <c r="HL1" s="23"/>
      <c r="HM1" s="23"/>
      <c r="HN1" s="23"/>
      <c r="HO1" s="23"/>
      <c r="HP1" s="23"/>
      <c r="HQ1" s="23"/>
      <c r="HR1" s="23"/>
      <c r="HS1" s="23"/>
      <c r="HT1" s="23"/>
      <c r="HU1" s="23"/>
      <c r="HV1" s="23"/>
      <c r="HW1" s="23"/>
      <c r="HX1" s="23"/>
      <c r="HY1" s="23"/>
      <c r="HZ1" s="23"/>
      <c r="IA1" s="23"/>
      <c r="IB1" s="23"/>
      <c r="IC1" s="23"/>
      <c r="ID1" s="23"/>
      <c r="IE1" s="23"/>
      <c r="IF1" s="23"/>
      <c r="IG1" s="23"/>
      <c r="IH1" s="23"/>
      <c r="II1" s="23"/>
      <c r="IJ1" s="23"/>
      <c r="IK1" s="23"/>
      <c r="IL1" s="23"/>
      <c r="IM1" s="23"/>
      <c r="IN1" s="23"/>
      <c r="IO1" s="23"/>
      <c r="IP1" s="23"/>
      <c r="IQ1" s="23"/>
      <c r="IR1" s="23"/>
      <c r="IS1" s="23"/>
      <c r="IT1" s="23"/>
      <c r="IU1" s="23"/>
      <c r="IV1" s="23"/>
    </row>
    <row r="2" spans="1:256" ht="13.8" thickBot="1">
      <c r="A2" s="268" t="s">
        <v>59</v>
      </c>
      <c r="B2" s="269"/>
      <c r="C2" s="268" t="s">
        <v>94</v>
      </c>
      <c r="D2" s="269"/>
      <c r="E2" s="268" t="s">
        <v>22</v>
      </c>
      <c r="F2" s="269"/>
      <c r="G2" s="264" t="s">
        <v>69</v>
      </c>
      <c r="H2" s="265"/>
      <c r="I2" s="264" t="s">
        <v>66</v>
      </c>
      <c r="J2" s="265"/>
      <c r="K2" s="266" t="s">
        <v>1</v>
      </c>
      <c r="L2" s="267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/>
      <c r="BE2" s="23"/>
      <c r="BF2" s="23"/>
      <c r="BG2" s="23"/>
      <c r="BH2" s="23"/>
      <c r="BI2" s="23"/>
      <c r="BJ2" s="23"/>
      <c r="BK2" s="23"/>
      <c r="BL2" s="23"/>
      <c r="BM2" s="23"/>
      <c r="BN2" s="23"/>
      <c r="BO2" s="23"/>
      <c r="BP2" s="23"/>
      <c r="BQ2" s="23"/>
      <c r="BR2" s="23"/>
      <c r="BS2" s="23"/>
      <c r="BT2" s="23"/>
      <c r="BU2" s="23"/>
      <c r="BV2" s="23"/>
      <c r="BW2" s="23"/>
      <c r="BX2" s="23"/>
      <c r="BY2" s="23"/>
      <c r="BZ2" s="23"/>
      <c r="CA2" s="23"/>
      <c r="CB2" s="23"/>
      <c r="CC2" s="23"/>
      <c r="CD2" s="23"/>
      <c r="CE2" s="23"/>
      <c r="CF2" s="23"/>
      <c r="CG2" s="23"/>
      <c r="CH2" s="23"/>
      <c r="CI2" s="23"/>
      <c r="CJ2" s="23"/>
      <c r="CK2" s="23"/>
      <c r="CL2" s="23"/>
      <c r="CM2" s="23"/>
      <c r="CN2" s="23"/>
      <c r="CO2" s="23"/>
      <c r="CP2" s="23"/>
      <c r="CQ2" s="23"/>
      <c r="CR2" s="23"/>
      <c r="CS2" s="23"/>
      <c r="CT2" s="23"/>
      <c r="CU2" s="23"/>
      <c r="CV2" s="23"/>
      <c r="CW2" s="23"/>
      <c r="CX2" s="23"/>
      <c r="CY2" s="23"/>
      <c r="CZ2" s="23"/>
      <c r="DA2" s="23"/>
      <c r="DB2" s="23"/>
      <c r="DC2" s="23"/>
      <c r="DD2" s="23"/>
      <c r="DE2" s="23"/>
      <c r="DF2" s="23"/>
      <c r="DG2" s="23"/>
      <c r="DH2" s="23"/>
      <c r="DI2" s="23"/>
      <c r="DJ2" s="23"/>
      <c r="DK2" s="23"/>
      <c r="DL2" s="23"/>
      <c r="DM2" s="23"/>
      <c r="DN2" s="23"/>
      <c r="DO2" s="23"/>
      <c r="DP2" s="23"/>
      <c r="DQ2" s="23"/>
      <c r="DR2" s="23"/>
      <c r="DS2" s="23"/>
      <c r="DT2" s="23"/>
      <c r="DU2" s="23"/>
      <c r="DV2" s="23"/>
      <c r="DW2" s="23"/>
      <c r="DX2" s="23"/>
      <c r="DY2" s="23"/>
      <c r="DZ2" s="23"/>
      <c r="EA2" s="23"/>
      <c r="EB2" s="23"/>
      <c r="EC2" s="23"/>
      <c r="ED2" s="23"/>
      <c r="EE2" s="23"/>
      <c r="EF2" s="23"/>
      <c r="EG2" s="23"/>
      <c r="EH2" s="23"/>
      <c r="EI2" s="23"/>
      <c r="EJ2" s="23"/>
      <c r="EK2" s="23"/>
      <c r="EL2" s="23"/>
      <c r="EM2" s="23"/>
      <c r="EN2" s="23"/>
      <c r="EO2" s="23"/>
      <c r="EP2" s="23"/>
      <c r="EQ2" s="23"/>
      <c r="ER2" s="23"/>
      <c r="ES2" s="23"/>
      <c r="ET2" s="23"/>
      <c r="EU2" s="23"/>
      <c r="EV2" s="23"/>
      <c r="EW2" s="23"/>
      <c r="EX2" s="23"/>
      <c r="EY2" s="23"/>
      <c r="EZ2" s="23"/>
      <c r="FA2" s="23"/>
      <c r="FB2" s="23"/>
      <c r="FC2" s="23"/>
      <c r="FD2" s="23"/>
      <c r="FE2" s="23"/>
      <c r="FF2" s="23"/>
      <c r="FG2" s="23"/>
      <c r="FH2" s="23"/>
      <c r="FI2" s="23"/>
      <c r="FJ2" s="23"/>
      <c r="FK2" s="23"/>
      <c r="FL2" s="23"/>
      <c r="FM2" s="23"/>
      <c r="FN2" s="23"/>
      <c r="FO2" s="23"/>
      <c r="FP2" s="23"/>
      <c r="FQ2" s="23"/>
      <c r="FR2" s="23"/>
      <c r="FS2" s="23"/>
      <c r="FT2" s="23"/>
      <c r="FU2" s="23"/>
      <c r="FV2" s="23"/>
      <c r="FW2" s="23"/>
      <c r="FX2" s="23"/>
      <c r="FY2" s="23"/>
      <c r="FZ2" s="23"/>
      <c r="GA2" s="23"/>
      <c r="GB2" s="23"/>
      <c r="GC2" s="23"/>
      <c r="GD2" s="23"/>
      <c r="GE2" s="23"/>
      <c r="GF2" s="23"/>
      <c r="GG2" s="23"/>
      <c r="GH2" s="23"/>
      <c r="GI2" s="23"/>
      <c r="GJ2" s="23"/>
      <c r="GK2" s="23"/>
      <c r="GL2" s="23"/>
      <c r="GM2" s="23"/>
      <c r="GN2" s="23"/>
      <c r="GO2" s="23"/>
      <c r="GP2" s="23"/>
      <c r="GQ2" s="23"/>
      <c r="GR2" s="23"/>
      <c r="GS2" s="23"/>
      <c r="GT2" s="23"/>
      <c r="GU2" s="23"/>
      <c r="GV2" s="23"/>
      <c r="GW2" s="23"/>
      <c r="GX2" s="23"/>
      <c r="GY2" s="23"/>
      <c r="GZ2" s="23"/>
      <c r="HA2" s="23"/>
      <c r="HB2" s="23"/>
      <c r="HC2" s="23"/>
      <c r="HD2" s="23"/>
      <c r="HE2" s="23"/>
      <c r="HF2" s="23"/>
      <c r="HG2" s="23"/>
      <c r="HH2" s="23"/>
      <c r="HI2" s="23"/>
      <c r="HJ2" s="23"/>
      <c r="HK2" s="23"/>
      <c r="HL2" s="23"/>
      <c r="HM2" s="23"/>
      <c r="HN2" s="23"/>
      <c r="HO2" s="23"/>
      <c r="HP2" s="23"/>
      <c r="HQ2" s="23"/>
      <c r="HR2" s="23"/>
      <c r="HS2" s="23"/>
      <c r="HT2" s="23"/>
      <c r="HU2" s="23"/>
      <c r="HV2" s="23"/>
      <c r="HW2" s="23"/>
      <c r="HX2" s="23"/>
      <c r="HY2" s="23"/>
      <c r="HZ2" s="23"/>
      <c r="IA2" s="23"/>
      <c r="IB2" s="23"/>
      <c r="IC2" s="23"/>
      <c r="ID2" s="23"/>
      <c r="IE2" s="23"/>
      <c r="IF2" s="23"/>
      <c r="IG2" s="23"/>
      <c r="IH2" s="23"/>
      <c r="II2" s="23"/>
      <c r="IJ2" s="23"/>
      <c r="IK2" s="23"/>
      <c r="IL2" s="23"/>
      <c r="IM2" s="23"/>
      <c r="IN2" s="23"/>
      <c r="IO2" s="23"/>
      <c r="IP2" s="23"/>
      <c r="IQ2" s="23"/>
      <c r="IR2" s="23"/>
      <c r="IS2" s="23"/>
      <c r="IT2" s="23"/>
      <c r="IU2" s="23"/>
      <c r="IV2" s="23"/>
    </row>
    <row r="3" spans="1:256">
      <c r="A3" s="18" t="s">
        <v>3</v>
      </c>
      <c r="B3" s="24" t="s">
        <v>257</v>
      </c>
      <c r="C3" s="18" t="s">
        <v>3</v>
      </c>
      <c r="D3" s="25" t="s">
        <v>257</v>
      </c>
      <c r="E3" s="7" t="s">
        <v>58</v>
      </c>
      <c r="F3" s="206" t="s">
        <v>273</v>
      </c>
      <c r="G3" s="11" t="s">
        <v>33</v>
      </c>
      <c r="H3" s="30">
        <v>1382</v>
      </c>
      <c r="I3" s="11" t="s">
        <v>35</v>
      </c>
      <c r="J3" s="30" t="s">
        <v>220</v>
      </c>
      <c r="K3" s="11" t="s">
        <v>41</v>
      </c>
      <c r="L3" s="30">
        <v>32</v>
      </c>
      <c r="M3" s="23"/>
      <c r="N3" s="23" t="s">
        <v>271</v>
      </c>
      <c r="O3" s="23"/>
      <c r="P3" s="23">
        <v>0</v>
      </c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3"/>
      <c r="BA3" s="23"/>
      <c r="BB3" s="23"/>
      <c r="BC3" s="23"/>
      <c r="BD3" s="23"/>
      <c r="BE3" s="23"/>
      <c r="BF3" s="23"/>
      <c r="BG3" s="23"/>
      <c r="BH3" s="23"/>
      <c r="BI3" s="23"/>
      <c r="BJ3" s="23"/>
      <c r="BK3" s="23"/>
      <c r="BL3" s="23"/>
      <c r="BM3" s="23"/>
      <c r="BN3" s="23"/>
      <c r="BO3" s="23"/>
      <c r="BP3" s="23"/>
      <c r="BQ3" s="23"/>
      <c r="BR3" s="23"/>
      <c r="BS3" s="23"/>
      <c r="BT3" s="23"/>
      <c r="BU3" s="23"/>
      <c r="BV3" s="23"/>
      <c r="BW3" s="23"/>
      <c r="BX3" s="23"/>
      <c r="BY3" s="23"/>
      <c r="BZ3" s="23"/>
      <c r="CA3" s="23"/>
      <c r="CB3" s="23"/>
      <c r="CC3" s="23"/>
      <c r="CD3" s="23"/>
      <c r="CE3" s="23"/>
      <c r="CF3" s="23"/>
      <c r="CG3" s="23"/>
      <c r="CH3" s="23"/>
      <c r="CI3" s="23"/>
      <c r="CJ3" s="23"/>
      <c r="CK3" s="23"/>
      <c r="CL3" s="23"/>
      <c r="CM3" s="23"/>
      <c r="CN3" s="23"/>
      <c r="CO3" s="23"/>
      <c r="CP3" s="23"/>
      <c r="CQ3" s="23"/>
      <c r="CR3" s="23"/>
      <c r="CS3" s="23"/>
      <c r="CT3" s="23"/>
      <c r="CU3" s="23"/>
      <c r="CV3" s="23"/>
      <c r="CW3" s="23"/>
      <c r="CX3" s="23"/>
      <c r="CY3" s="23"/>
      <c r="CZ3" s="23"/>
      <c r="DA3" s="23"/>
      <c r="DB3" s="23"/>
      <c r="DC3" s="23"/>
      <c r="DD3" s="23"/>
      <c r="DE3" s="23"/>
      <c r="DF3" s="23"/>
      <c r="DG3" s="23"/>
      <c r="DH3" s="23"/>
      <c r="DI3" s="23"/>
      <c r="DJ3" s="23"/>
      <c r="DK3" s="23"/>
      <c r="DL3" s="23"/>
      <c r="DM3" s="23"/>
      <c r="DN3" s="23"/>
      <c r="DO3" s="23"/>
      <c r="DP3" s="23"/>
      <c r="DQ3" s="23"/>
      <c r="DR3" s="23"/>
      <c r="DS3" s="23"/>
      <c r="DT3" s="23"/>
      <c r="DU3" s="23"/>
      <c r="DV3" s="23"/>
      <c r="DW3" s="23"/>
      <c r="DX3" s="23"/>
      <c r="DY3" s="23"/>
      <c r="DZ3" s="23"/>
      <c r="EA3" s="23"/>
      <c r="EB3" s="23"/>
      <c r="EC3" s="23"/>
      <c r="ED3" s="23"/>
      <c r="EE3" s="23"/>
      <c r="EF3" s="23"/>
      <c r="EG3" s="23"/>
      <c r="EH3" s="23"/>
      <c r="EI3" s="23"/>
      <c r="EJ3" s="23"/>
      <c r="EK3" s="23"/>
      <c r="EL3" s="23"/>
      <c r="EM3" s="23"/>
      <c r="EN3" s="23"/>
      <c r="EO3" s="23"/>
      <c r="EP3" s="23"/>
      <c r="EQ3" s="23"/>
      <c r="ER3" s="23"/>
      <c r="ES3" s="23"/>
      <c r="ET3" s="23"/>
      <c r="EU3" s="23"/>
      <c r="EV3" s="23"/>
      <c r="EW3" s="23"/>
      <c r="EX3" s="23"/>
      <c r="EY3" s="23"/>
      <c r="EZ3" s="23"/>
      <c r="FA3" s="23"/>
      <c r="FB3" s="23"/>
      <c r="FC3" s="23"/>
      <c r="FD3" s="23"/>
      <c r="FE3" s="23"/>
      <c r="FF3" s="23"/>
      <c r="FG3" s="23"/>
      <c r="FH3" s="23"/>
      <c r="FI3" s="23"/>
      <c r="FJ3" s="23"/>
      <c r="FK3" s="23"/>
      <c r="FL3" s="23"/>
      <c r="FM3" s="23"/>
      <c r="FN3" s="23"/>
      <c r="FO3" s="23"/>
      <c r="FP3" s="23"/>
      <c r="FQ3" s="23"/>
      <c r="FR3" s="23"/>
      <c r="FS3" s="23"/>
      <c r="FT3" s="23"/>
      <c r="FU3" s="23"/>
      <c r="FV3" s="23"/>
      <c r="FW3" s="23"/>
      <c r="FX3" s="23"/>
      <c r="FY3" s="23"/>
      <c r="FZ3" s="23"/>
      <c r="GA3" s="23"/>
      <c r="GB3" s="23"/>
      <c r="GC3" s="23"/>
      <c r="GD3" s="23"/>
      <c r="GE3" s="23"/>
      <c r="GF3" s="23"/>
      <c r="GG3" s="23"/>
      <c r="GH3" s="23"/>
      <c r="GI3" s="23"/>
      <c r="GJ3" s="23"/>
      <c r="GK3" s="23"/>
      <c r="GL3" s="23"/>
      <c r="GM3" s="23"/>
      <c r="GN3" s="23"/>
      <c r="GO3" s="23"/>
      <c r="GP3" s="23"/>
      <c r="GQ3" s="23"/>
      <c r="GR3" s="23"/>
      <c r="GS3" s="23"/>
      <c r="GT3" s="23"/>
      <c r="GU3" s="23"/>
      <c r="GV3" s="23"/>
      <c r="GW3" s="23"/>
      <c r="GX3" s="23"/>
      <c r="GY3" s="23"/>
      <c r="GZ3" s="23"/>
      <c r="HA3" s="23"/>
      <c r="HB3" s="23"/>
      <c r="HC3" s="23"/>
      <c r="HD3" s="23"/>
      <c r="HE3" s="23"/>
      <c r="HF3" s="23"/>
      <c r="HG3" s="23"/>
      <c r="HH3" s="23"/>
      <c r="HI3" s="23"/>
      <c r="HJ3" s="23"/>
      <c r="HK3" s="23"/>
      <c r="HL3" s="23"/>
      <c r="HM3" s="23"/>
      <c r="HN3" s="23"/>
      <c r="HO3" s="23"/>
      <c r="HP3" s="23"/>
      <c r="HQ3" s="23"/>
      <c r="HR3" s="23"/>
      <c r="HS3" s="23"/>
      <c r="HT3" s="23"/>
      <c r="HU3" s="23"/>
      <c r="HV3" s="23"/>
      <c r="HW3" s="23"/>
      <c r="HX3" s="23"/>
      <c r="HY3" s="23"/>
      <c r="HZ3" s="23"/>
      <c r="IA3" s="23"/>
      <c r="IB3" s="23"/>
      <c r="IC3" s="23"/>
      <c r="ID3" s="23"/>
      <c r="IE3" s="23"/>
      <c r="IF3" s="23"/>
      <c r="IG3" s="23"/>
      <c r="IH3" s="23"/>
      <c r="II3" s="23"/>
      <c r="IJ3" s="23"/>
      <c r="IK3" s="23"/>
      <c r="IL3" s="23"/>
      <c r="IM3" s="23"/>
      <c r="IN3" s="23"/>
      <c r="IO3" s="23"/>
      <c r="IP3" s="23"/>
      <c r="IQ3" s="23"/>
      <c r="IR3" s="23"/>
      <c r="IS3" s="23"/>
      <c r="IT3" s="23"/>
      <c r="IU3" s="23"/>
      <c r="IV3" s="23"/>
    </row>
    <row r="4" spans="1:256">
      <c r="A4" s="9" t="s">
        <v>0</v>
      </c>
      <c r="B4" s="24" t="s">
        <v>258</v>
      </c>
      <c r="C4" s="9" t="s">
        <v>0</v>
      </c>
      <c r="D4" s="26" t="s">
        <v>258</v>
      </c>
      <c r="E4" s="8" t="s">
        <v>23</v>
      </c>
      <c r="F4" s="20" t="s">
        <v>274</v>
      </c>
      <c r="G4" s="12" t="s">
        <v>34</v>
      </c>
      <c r="H4" s="1" t="s">
        <v>251</v>
      </c>
      <c r="I4" s="14" t="s">
        <v>36</v>
      </c>
      <c r="J4" s="5" t="s">
        <v>290</v>
      </c>
      <c r="K4" s="16" t="s">
        <v>92</v>
      </c>
      <c r="L4" s="140" t="s">
        <v>279</v>
      </c>
      <c r="M4" s="23"/>
      <c r="N4" s="23" t="s">
        <v>272</v>
      </c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  <c r="AW4" s="23"/>
      <c r="AX4" s="23"/>
      <c r="AY4" s="23"/>
      <c r="AZ4" s="23"/>
      <c r="BA4" s="23"/>
      <c r="BB4" s="23"/>
      <c r="BC4" s="23"/>
      <c r="BD4" s="23"/>
      <c r="BE4" s="23"/>
      <c r="BF4" s="23"/>
      <c r="BG4" s="23"/>
      <c r="BH4" s="23"/>
      <c r="BI4" s="23"/>
      <c r="BJ4" s="23"/>
      <c r="BK4" s="23"/>
      <c r="BL4" s="23"/>
      <c r="BM4" s="23"/>
      <c r="BN4" s="23"/>
      <c r="BO4" s="23"/>
      <c r="BP4" s="23"/>
      <c r="BQ4" s="23"/>
      <c r="BR4" s="23"/>
      <c r="BS4" s="23"/>
      <c r="BT4" s="23"/>
      <c r="BU4" s="23"/>
      <c r="BV4" s="23"/>
      <c r="BW4" s="23"/>
      <c r="BX4" s="23"/>
      <c r="BY4" s="23"/>
      <c r="BZ4" s="23"/>
      <c r="CA4" s="23"/>
      <c r="CB4" s="23"/>
      <c r="CC4" s="23"/>
      <c r="CD4" s="23"/>
      <c r="CE4" s="23"/>
      <c r="CF4" s="23"/>
      <c r="CG4" s="23"/>
      <c r="CH4" s="23"/>
      <c r="CI4" s="23"/>
      <c r="CJ4" s="23"/>
      <c r="CK4" s="23"/>
      <c r="CL4" s="23"/>
      <c r="CM4" s="23"/>
      <c r="CN4" s="23"/>
      <c r="CO4" s="23"/>
      <c r="CP4" s="23"/>
      <c r="CQ4" s="23"/>
      <c r="CR4" s="23"/>
      <c r="CS4" s="23"/>
      <c r="CT4" s="23"/>
      <c r="CU4" s="23"/>
      <c r="CV4" s="23"/>
      <c r="CW4" s="23"/>
      <c r="CX4" s="23"/>
      <c r="CY4" s="23"/>
      <c r="CZ4" s="23"/>
      <c r="DA4" s="23"/>
      <c r="DB4" s="23"/>
      <c r="DC4" s="23"/>
      <c r="DD4" s="23"/>
      <c r="DE4" s="23"/>
      <c r="DF4" s="23"/>
      <c r="DG4" s="23"/>
      <c r="DH4" s="23"/>
      <c r="DI4" s="23"/>
      <c r="DJ4" s="23"/>
      <c r="DK4" s="23"/>
      <c r="DL4" s="23"/>
      <c r="DM4" s="23"/>
      <c r="DN4" s="23"/>
      <c r="DO4" s="23"/>
      <c r="DP4" s="23"/>
      <c r="DQ4" s="23"/>
      <c r="DR4" s="23"/>
      <c r="DS4" s="23"/>
      <c r="DT4" s="23"/>
      <c r="DU4" s="23"/>
      <c r="DV4" s="23"/>
      <c r="DW4" s="23"/>
      <c r="DX4" s="23"/>
      <c r="DY4" s="23"/>
      <c r="DZ4" s="23"/>
      <c r="EA4" s="23"/>
      <c r="EB4" s="23"/>
      <c r="EC4" s="23"/>
      <c r="ED4" s="23"/>
      <c r="EE4" s="23"/>
      <c r="EF4" s="23"/>
      <c r="EG4" s="23"/>
      <c r="EH4" s="23"/>
      <c r="EI4" s="23"/>
      <c r="EJ4" s="23"/>
      <c r="EK4" s="23"/>
      <c r="EL4" s="23"/>
      <c r="EM4" s="23"/>
      <c r="EN4" s="23"/>
      <c r="EO4" s="23"/>
      <c r="EP4" s="23"/>
      <c r="EQ4" s="23"/>
      <c r="ER4" s="23"/>
      <c r="ES4" s="23"/>
      <c r="ET4" s="23"/>
      <c r="EU4" s="23"/>
      <c r="EV4" s="23"/>
      <c r="EW4" s="23"/>
      <c r="EX4" s="23"/>
      <c r="EY4" s="23"/>
      <c r="EZ4" s="23"/>
      <c r="FA4" s="23"/>
      <c r="FB4" s="23"/>
      <c r="FC4" s="23"/>
      <c r="FD4" s="23"/>
      <c r="FE4" s="23"/>
      <c r="FF4" s="23"/>
      <c r="FG4" s="23"/>
      <c r="FH4" s="23"/>
      <c r="FI4" s="23"/>
      <c r="FJ4" s="23"/>
      <c r="FK4" s="23"/>
      <c r="FL4" s="23"/>
      <c r="FM4" s="23"/>
      <c r="FN4" s="23"/>
      <c r="FO4" s="23"/>
      <c r="FP4" s="23"/>
      <c r="FQ4" s="23"/>
      <c r="FR4" s="23"/>
      <c r="FS4" s="23"/>
      <c r="FT4" s="23"/>
      <c r="FU4" s="23"/>
      <c r="FV4" s="23"/>
      <c r="FW4" s="23"/>
      <c r="FX4" s="23"/>
      <c r="FY4" s="23"/>
      <c r="FZ4" s="23"/>
      <c r="GA4" s="23"/>
      <c r="GB4" s="23"/>
      <c r="GC4" s="23"/>
      <c r="GD4" s="23"/>
      <c r="GE4" s="23"/>
      <c r="GF4" s="23"/>
      <c r="GG4" s="23"/>
      <c r="GH4" s="23"/>
      <c r="GI4" s="23"/>
      <c r="GJ4" s="23"/>
      <c r="GK4" s="23"/>
      <c r="GL4" s="23"/>
      <c r="GM4" s="23"/>
      <c r="GN4" s="23"/>
      <c r="GO4" s="23"/>
      <c r="GP4" s="23"/>
      <c r="GQ4" s="23"/>
      <c r="GR4" s="23"/>
      <c r="GS4" s="23"/>
      <c r="GT4" s="23"/>
      <c r="GU4" s="23"/>
      <c r="GV4" s="23"/>
      <c r="GW4" s="23"/>
      <c r="GX4" s="23"/>
      <c r="GY4" s="23"/>
      <c r="GZ4" s="23"/>
      <c r="HA4" s="23"/>
      <c r="HB4" s="23"/>
      <c r="HC4" s="23"/>
      <c r="HD4" s="23"/>
      <c r="HE4" s="23"/>
      <c r="HF4" s="23"/>
      <c r="HG4" s="23"/>
      <c r="HH4" s="23"/>
      <c r="HI4" s="23"/>
      <c r="HJ4" s="23"/>
      <c r="HK4" s="23"/>
      <c r="HL4" s="23"/>
      <c r="HM4" s="23"/>
      <c r="HN4" s="23"/>
      <c r="HO4" s="23"/>
      <c r="HP4" s="23"/>
      <c r="HQ4" s="23"/>
      <c r="HR4" s="23"/>
      <c r="HS4" s="23"/>
      <c r="HT4" s="23"/>
      <c r="HU4" s="23"/>
      <c r="HV4" s="23"/>
      <c r="HW4" s="23"/>
      <c r="HX4" s="23"/>
      <c r="HY4" s="23"/>
      <c r="HZ4" s="23"/>
      <c r="IA4" s="23"/>
      <c r="IB4" s="23"/>
      <c r="IC4" s="23"/>
      <c r="ID4" s="23"/>
      <c r="IE4" s="23"/>
      <c r="IF4" s="23"/>
      <c r="IG4" s="23"/>
      <c r="IH4" s="23"/>
      <c r="II4" s="23"/>
      <c r="IJ4" s="23"/>
      <c r="IK4" s="23"/>
      <c r="IL4" s="23"/>
      <c r="IM4" s="23"/>
      <c r="IN4" s="23"/>
      <c r="IO4" s="23"/>
      <c r="IP4" s="23"/>
      <c r="IQ4" s="23"/>
      <c r="IR4" s="23"/>
      <c r="IS4" s="23"/>
      <c r="IT4" s="23"/>
      <c r="IU4" s="23"/>
      <c r="IV4" s="23"/>
    </row>
    <row r="5" spans="1:256">
      <c r="A5" s="9" t="s">
        <v>4</v>
      </c>
      <c r="B5" s="24" t="s">
        <v>259</v>
      </c>
      <c r="C5" s="9" t="s">
        <v>4</v>
      </c>
      <c r="D5" s="25" t="s">
        <v>259</v>
      </c>
      <c r="E5" s="9" t="s">
        <v>65</v>
      </c>
      <c r="F5" s="21" t="s">
        <v>275</v>
      </c>
      <c r="G5" s="29" t="s">
        <v>89</v>
      </c>
      <c r="H5" s="1" t="s">
        <v>252</v>
      </c>
      <c r="I5" s="14" t="s">
        <v>38</v>
      </c>
      <c r="K5" s="16" t="s">
        <v>42</v>
      </c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3"/>
      <c r="BK5" s="23"/>
      <c r="BL5" s="23"/>
      <c r="BM5" s="23"/>
      <c r="BN5" s="23"/>
      <c r="BO5" s="23"/>
      <c r="BP5" s="23"/>
      <c r="BQ5" s="23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  <c r="FB5" s="23"/>
      <c r="FC5" s="23"/>
      <c r="FD5" s="23"/>
      <c r="FE5" s="23"/>
      <c r="FF5" s="23"/>
      <c r="FG5" s="23"/>
      <c r="FH5" s="23"/>
      <c r="FI5" s="23"/>
      <c r="FJ5" s="23"/>
      <c r="FK5" s="23"/>
      <c r="FL5" s="23"/>
      <c r="FM5" s="23"/>
      <c r="FN5" s="23"/>
      <c r="FO5" s="23"/>
      <c r="FP5" s="23"/>
      <c r="FQ5" s="23"/>
      <c r="FR5" s="23"/>
      <c r="FS5" s="23"/>
      <c r="FT5" s="23"/>
      <c r="FU5" s="23"/>
      <c r="FV5" s="23"/>
      <c r="FW5" s="23"/>
      <c r="FX5" s="23"/>
      <c r="FY5" s="23"/>
      <c r="FZ5" s="23"/>
      <c r="GA5" s="23"/>
      <c r="GB5" s="23"/>
      <c r="GC5" s="23"/>
      <c r="GD5" s="23"/>
      <c r="GE5" s="23"/>
      <c r="GF5" s="23"/>
      <c r="GG5" s="23"/>
      <c r="GH5" s="23"/>
      <c r="GI5" s="23"/>
      <c r="GJ5" s="23"/>
      <c r="GK5" s="23"/>
      <c r="GL5" s="23"/>
      <c r="GM5" s="23"/>
      <c r="GN5" s="23"/>
      <c r="GO5" s="23"/>
      <c r="GP5" s="23"/>
      <c r="GQ5" s="23"/>
      <c r="GR5" s="23"/>
      <c r="GS5" s="23"/>
      <c r="GT5" s="23"/>
      <c r="GU5" s="23"/>
      <c r="GV5" s="23"/>
      <c r="GW5" s="23"/>
      <c r="GX5" s="23"/>
      <c r="GY5" s="23"/>
      <c r="GZ5" s="23"/>
      <c r="HA5" s="23"/>
      <c r="HB5" s="23"/>
      <c r="HC5" s="23"/>
      <c r="HD5" s="23"/>
      <c r="HE5" s="23"/>
      <c r="HF5" s="23"/>
      <c r="HG5" s="23"/>
      <c r="HH5" s="23"/>
      <c r="HI5" s="23"/>
      <c r="HJ5" s="23"/>
      <c r="HK5" s="23"/>
      <c r="HL5" s="23"/>
      <c r="HM5" s="23"/>
      <c r="HN5" s="23"/>
      <c r="HO5" s="23"/>
      <c r="HP5" s="23"/>
      <c r="HQ5" s="23"/>
      <c r="HR5" s="23"/>
      <c r="HS5" s="23"/>
      <c r="HT5" s="23"/>
      <c r="HU5" s="23"/>
      <c r="HV5" s="23"/>
      <c r="HW5" s="23"/>
      <c r="HX5" s="23"/>
      <c r="HY5" s="23"/>
      <c r="HZ5" s="23"/>
      <c r="IA5" s="23"/>
      <c r="IB5" s="23"/>
      <c r="IC5" s="23"/>
      <c r="ID5" s="23"/>
      <c r="IE5" s="23"/>
      <c r="IF5" s="23"/>
      <c r="IG5" s="23"/>
      <c r="IH5" s="23"/>
      <c r="II5" s="23"/>
      <c r="IJ5" s="23"/>
      <c r="IK5" s="23"/>
      <c r="IL5" s="23"/>
      <c r="IM5" s="23"/>
      <c r="IN5" s="23"/>
      <c r="IO5" s="23"/>
      <c r="IP5" s="23"/>
      <c r="IQ5" s="23"/>
      <c r="IR5" s="23"/>
      <c r="IS5" s="23"/>
      <c r="IT5" s="23"/>
      <c r="IU5" s="23"/>
      <c r="IV5" s="23"/>
    </row>
    <row r="6" spans="1:256">
      <c r="A6" s="9" t="s">
        <v>97</v>
      </c>
      <c r="B6" s="159" t="s">
        <v>260</v>
      </c>
      <c r="C6" s="9" t="s">
        <v>97</v>
      </c>
      <c r="D6" s="158" t="s">
        <v>260</v>
      </c>
      <c r="E6" s="22" t="s">
        <v>64</v>
      </c>
      <c r="F6" s="21" t="s">
        <v>276</v>
      </c>
      <c r="G6" s="29" t="s">
        <v>87</v>
      </c>
      <c r="H6" s="1" t="s">
        <v>253</v>
      </c>
      <c r="I6" s="14" t="s">
        <v>39</v>
      </c>
      <c r="J6" s="5" t="s">
        <v>286</v>
      </c>
      <c r="K6" s="16" t="s">
        <v>90</v>
      </c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23"/>
      <c r="BF6" s="23"/>
      <c r="BG6" s="23"/>
      <c r="BH6" s="23"/>
      <c r="BI6" s="23"/>
      <c r="BJ6" s="23"/>
      <c r="BK6" s="23"/>
      <c r="BL6" s="23"/>
      <c r="BM6" s="23"/>
      <c r="BN6" s="23"/>
      <c r="BO6" s="23"/>
      <c r="BP6" s="23"/>
      <c r="BQ6" s="23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  <c r="EH6" s="23"/>
      <c r="EI6" s="23"/>
      <c r="EJ6" s="23"/>
      <c r="EK6" s="23"/>
      <c r="EL6" s="23"/>
      <c r="EM6" s="23"/>
      <c r="EN6" s="23"/>
      <c r="EO6" s="23"/>
      <c r="EP6" s="23"/>
      <c r="EQ6" s="23"/>
      <c r="ER6" s="23"/>
      <c r="ES6" s="23"/>
      <c r="ET6" s="23"/>
      <c r="EU6" s="23"/>
      <c r="EV6" s="23"/>
      <c r="EW6" s="23"/>
      <c r="EX6" s="23"/>
      <c r="EY6" s="23"/>
      <c r="EZ6" s="23"/>
      <c r="FA6" s="23"/>
      <c r="FB6" s="23"/>
      <c r="FC6" s="23"/>
      <c r="FD6" s="23"/>
      <c r="FE6" s="23"/>
      <c r="FF6" s="23"/>
      <c r="FG6" s="23"/>
      <c r="FH6" s="23"/>
      <c r="FI6" s="23"/>
      <c r="FJ6" s="23"/>
      <c r="FK6" s="23"/>
      <c r="FL6" s="23"/>
      <c r="FM6" s="23"/>
      <c r="FN6" s="23"/>
      <c r="FO6" s="23"/>
      <c r="FP6" s="23"/>
      <c r="FQ6" s="23"/>
      <c r="FR6" s="23"/>
      <c r="FS6" s="23"/>
      <c r="FT6" s="23"/>
      <c r="FU6" s="23"/>
      <c r="FV6" s="23"/>
      <c r="FW6" s="23"/>
      <c r="FX6" s="23"/>
      <c r="FY6" s="23"/>
      <c r="FZ6" s="23"/>
      <c r="GA6" s="23"/>
      <c r="GB6" s="23"/>
      <c r="GC6" s="23"/>
      <c r="GD6" s="23"/>
      <c r="GE6" s="23"/>
      <c r="GF6" s="23"/>
      <c r="GG6" s="23"/>
      <c r="GH6" s="23"/>
      <c r="GI6" s="23"/>
      <c r="GJ6" s="23"/>
      <c r="GK6" s="23"/>
      <c r="GL6" s="23"/>
      <c r="GM6" s="23"/>
      <c r="GN6" s="23"/>
      <c r="GO6" s="23"/>
      <c r="GP6" s="23"/>
      <c r="GQ6" s="23"/>
      <c r="GR6" s="23"/>
      <c r="GS6" s="23"/>
      <c r="GT6" s="23"/>
      <c r="GU6" s="23"/>
      <c r="GV6" s="23"/>
      <c r="GW6" s="23"/>
      <c r="GX6" s="23"/>
      <c r="GY6" s="23"/>
      <c r="GZ6" s="23"/>
      <c r="HA6" s="23"/>
      <c r="HB6" s="23"/>
      <c r="HC6" s="23"/>
      <c r="HD6" s="23"/>
      <c r="HE6" s="23"/>
      <c r="HF6" s="23"/>
      <c r="HG6" s="23"/>
      <c r="HH6" s="23"/>
      <c r="HI6" s="23"/>
      <c r="HJ6" s="23"/>
      <c r="HK6" s="23"/>
      <c r="HL6" s="23"/>
      <c r="HM6" s="23"/>
      <c r="HN6" s="23"/>
      <c r="HO6" s="23"/>
      <c r="HP6" s="23"/>
      <c r="HQ6" s="23"/>
      <c r="HR6" s="23"/>
      <c r="HS6" s="23"/>
      <c r="HT6" s="23"/>
      <c r="HU6" s="23"/>
      <c r="HV6" s="23"/>
      <c r="HW6" s="23"/>
      <c r="HX6" s="23"/>
      <c r="HY6" s="23"/>
      <c r="HZ6" s="23"/>
      <c r="IA6" s="23"/>
      <c r="IB6" s="23"/>
      <c r="IC6" s="23"/>
      <c r="ID6" s="23"/>
      <c r="IE6" s="23"/>
      <c r="IF6" s="23"/>
      <c r="IG6" s="23"/>
      <c r="IH6" s="23"/>
      <c r="II6" s="23"/>
      <c r="IJ6" s="23"/>
      <c r="IK6" s="23"/>
      <c r="IL6" s="23"/>
      <c r="IM6" s="23"/>
      <c r="IN6" s="23"/>
      <c r="IO6" s="23"/>
      <c r="IP6" s="23"/>
      <c r="IQ6" s="23"/>
      <c r="IR6" s="23"/>
      <c r="IS6" s="23"/>
      <c r="IT6" s="23"/>
      <c r="IU6" s="23"/>
      <c r="IV6" s="23"/>
    </row>
    <row r="7" spans="1:256">
      <c r="A7" s="19" t="s">
        <v>96</v>
      </c>
      <c r="B7" s="24"/>
      <c r="C7" s="19" t="s">
        <v>96</v>
      </c>
      <c r="D7" s="25"/>
      <c r="E7" s="8" t="s">
        <v>63</v>
      </c>
      <c r="F7" s="20"/>
      <c r="G7" s="29" t="s">
        <v>85</v>
      </c>
      <c r="H7" s="1" t="s">
        <v>254</v>
      </c>
      <c r="I7" s="14" t="s">
        <v>85</v>
      </c>
      <c r="J7" s="5" t="s">
        <v>287</v>
      </c>
      <c r="K7" s="16" t="s">
        <v>91</v>
      </c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3"/>
      <c r="BA7" s="23"/>
      <c r="BB7" s="23"/>
      <c r="BC7" s="23"/>
      <c r="BD7" s="23"/>
      <c r="BE7" s="23"/>
      <c r="BF7" s="23"/>
      <c r="BG7" s="23"/>
      <c r="BH7" s="23"/>
      <c r="BI7" s="23"/>
      <c r="BJ7" s="23"/>
      <c r="BK7" s="23"/>
      <c r="BL7" s="23"/>
      <c r="BM7" s="23"/>
      <c r="BN7" s="23"/>
      <c r="BO7" s="23"/>
      <c r="BP7" s="23"/>
      <c r="BQ7" s="23"/>
      <c r="BR7" s="23"/>
      <c r="BS7" s="23"/>
      <c r="BT7" s="23"/>
      <c r="BU7" s="23"/>
      <c r="BV7" s="23"/>
      <c r="BW7" s="23"/>
      <c r="BX7" s="23"/>
      <c r="BY7" s="23"/>
      <c r="BZ7" s="23"/>
      <c r="CA7" s="23"/>
      <c r="CB7" s="23"/>
      <c r="CC7" s="23"/>
      <c r="CD7" s="23"/>
      <c r="CE7" s="23"/>
      <c r="CF7" s="23"/>
      <c r="CG7" s="23"/>
      <c r="CH7" s="23"/>
      <c r="CI7" s="23"/>
      <c r="CJ7" s="23"/>
      <c r="CK7" s="23"/>
      <c r="CL7" s="23"/>
      <c r="CM7" s="23"/>
      <c r="CN7" s="23"/>
      <c r="CO7" s="23"/>
      <c r="CP7" s="23"/>
      <c r="CQ7" s="23"/>
      <c r="CR7" s="23"/>
      <c r="CS7" s="23"/>
      <c r="CT7" s="23"/>
      <c r="CU7" s="23"/>
      <c r="CV7" s="23"/>
      <c r="CW7" s="23"/>
      <c r="CX7" s="23"/>
      <c r="CY7" s="23"/>
      <c r="CZ7" s="23"/>
      <c r="DA7" s="23"/>
      <c r="DB7" s="23"/>
      <c r="DC7" s="23"/>
      <c r="DD7" s="23"/>
      <c r="DE7" s="23"/>
      <c r="DF7" s="23"/>
      <c r="DG7" s="23"/>
      <c r="DH7" s="23"/>
      <c r="DI7" s="23"/>
      <c r="DJ7" s="23"/>
      <c r="DK7" s="23"/>
      <c r="DL7" s="23"/>
      <c r="DM7" s="23"/>
      <c r="DN7" s="23"/>
      <c r="DO7" s="23"/>
      <c r="DP7" s="23"/>
      <c r="DQ7" s="23"/>
      <c r="DR7" s="23"/>
      <c r="DS7" s="23"/>
      <c r="DT7" s="23"/>
      <c r="DU7" s="23"/>
      <c r="DV7" s="23"/>
      <c r="DW7" s="23"/>
      <c r="DX7" s="23"/>
      <c r="DY7" s="23"/>
      <c r="DZ7" s="23"/>
      <c r="EA7" s="23"/>
      <c r="EB7" s="23"/>
      <c r="EC7" s="23"/>
      <c r="ED7" s="23"/>
      <c r="EE7" s="23"/>
      <c r="EF7" s="23"/>
      <c r="EG7" s="23"/>
      <c r="EH7" s="23"/>
      <c r="EI7" s="23"/>
      <c r="EJ7" s="23"/>
      <c r="EK7" s="23"/>
      <c r="EL7" s="23"/>
      <c r="EM7" s="23"/>
      <c r="EN7" s="23"/>
      <c r="EO7" s="23"/>
      <c r="EP7" s="23"/>
      <c r="EQ7" s="23"/>
      <c r="ER7" s="23"/>
      <c r="ES7" s="23"/>
      <c r="ET7" s="23"/>
      <c r="EU7" s="23"/>
      <c r="EV7" s="23"/>
      <c r="EW7" s="23"/>
      <c r="EX7" s="23"/>
      <c r="EY7" s="23"/>
      <c r="EZ7" s="23"/>
      <c r="FA7" s="23"/>
      <c r="FB7" s="23"/>
      <c r="FC7" s="23"/>
      <c r="FD7" s="23"/>
      <c r="FE7" s="23"/>
      <c r="FF7" s="23"/>
      <c r="FG7" s="23"/>
      <c r="FH7" s="23"/>
      <c r="FI7" s="23"/>
      <c r="FJ7" s="23"/>
      <c r="FK7" s="23"/>
      <c r="FL7" s="23"/>
      <c r="FM7" s="23"/>
      <c r="FN7" s="23"/>
      <c r="FO7" s="23"/>
      <c r="FP7" s="23"/>
      <c r="FQ7" s="23"/>
      <c r="FR7" s="23"/>
      <c r="FS7" s="23"/>
      <c r="FT7" s="23"/>
      <c r="FU7" s="23"/>
      <c r="FV7" s="23"/>
      <c r="FW7" s="23"/>
      <c r="FX7" s="23"/>
      <c r="FY7" s="23"/>
      <c r="FZ7" s="23"/>
      <c r="GA7" s="23"/>
      <c r="GB7" s="23"/>
      <c r="GC7" s="23"/>
      <c r="GD7" s="23"/>
      <c r="GE7" s="23"/>
      <c r="GF7" s="23"/>
      <c r="GG7" s="23"/>
      <c r="GH7" s="23"/>
      <c r="GI7" s="23"/>
      <c r="GJ7" s="23"/>
      <c r="GK7" s="23"/>
      <c r="GL7" s="23"/>
      <c r="GM7" s="23"/>
      <c r="GN7" s="23"/>
      <c r="GO7" s="23"/>
      <c r="GP7" s="23"/>
      <c r="GQ7" s="23"/>
      <c r="GR7" s="23"/>
      <c r="GS7" s="23"/>
      <c r="GT7" s="23"/>
      <c r="GU7" s="23"/>
      <c r="GV7" s="23"/>
      <c r="GW7" s="23"/>
      <c r="GX7" s="23"/>
      <c r="GY7" s="23"/>
      <c r="GZ7" s="23"/>
      <c r="HA7" s="23"/>
      <c r="HB7" s="23"/>
      <c r="HC7" s="23"/>
      <c r="HD7" s="23"/>
      <c r="HE7" s="23"/>
      <c r="HF7" s="23"/>
      <c r="HG7" s="23"/>
      <c r="HH7" s="23"/>
      <c r="HI7" s="23"/>
      <c r="HJ7" s="23"/>
      <c r="HK7" s="23"/>
      <c r="HL7" s="23"/>
      <c r="HM7" s="23"/>
      <c r="HN7" s="23"/>
      <c r="HO7" s="23"/>
      <c r="HP7" s="23"/>
      <c r="HQ7" s="23"/>
      <c r="HR7" s="23"/>
      <c r="HS7" s="23"/>
      <c r="HT7" s="23"/>
      <c r="HU7" s="23"/>
      <c r="HV7" s="23"/>
      <c r="HW7" s="23"/>
      <c r="HX7" s="23"/>
      <c r="HY7" s="23"/>
      <c r="HZ7" s="23"/>
      <c r="IA7" s="23"/>
      <c r="IB7" s="23"/>
      <c r="IC7" s="23"/>
      <c r="ID7" s="23"/>
      <c r="IE7" s="23"/>
      <c r="IF7" s="23"/>
      <c r="IG7" s="23"/>
      <c r="IH7" s="23"/>
      <c r="II7" s="23"/>
      <c r="IJ7" s="23"/>
      <c r="IK7" s="23"/>
      <c r="IL7" s="23"/>
      <c r="IM7" s="23"/>
      <c r="IN7" s="23"/>
      <c r="IO7" s="23"/>
      <c r="IP7" s="23"/>
      <c r="IQ7" s="23"/>
      <c r="IR7" s="23"/>
      <c r="IS7" s="23"/>
      <c r="IT7" s="23"/>
      <c r="IU7" s="23"/>
      <c r="IV7" s="23"/>
    </row>
    <row r="8" spans="1:256">
      <c r="A8" s="9" t="s">
        <v>5</v>
      </c>
      <c r="B8" s="24"/>
      <c r="C8" s="9" t="s">
        <v>5</v>
      </c>
      <c r="D8" s="25"/>
      <c r="E8" s="8" t="s">
        <v>24</v>
      </c>
      <c r="F8" s="20"/>
      <c r="G8" s="12" t="s">
        <v>62</v>
      </c>
      <c r="H8" s="1" t="s">
        <v>255</v>
      </c>
      <c r="I8" s="9" t="s">
        <v>40</v>
      </c>
      <c r="J8" s="160">
        <v>45100</v>
      </c>
      <c r="K8" s="16" t="s">
        <v>43</v>
      </c>
      <c r="L8" s="1" t="s">
        <v>280</v>
      </c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3"/>
      <c r="BA8" s="23"/>
      <c r="BB8" s="23"/>
      <c r="BC8" s="23"/>
      <c r="BD8" s="23"/>
      <c r="BE8" s="23"/>
      <c r="BF8" s="23"/>
      <c r="BG8" s="23"/>
      <c r="BH8" s="23"/>
      <c r="BI8" s="23"/>
      <c r="BJ8" s="23"/>
      <c r="BK8" s="23"/>
      <c r="BL8" s="23"/>
      <c r="BM8" s="23"/>
      <c r="BN8" s="23"/>
      <c r="BO8" s="23"/>
      <c r="BP8" s="23"/>
      <c r="BQ8" s="23"/>
      <c r="BR8" s="23"/>
      <c r="BS8" s="23"/>
      <c r="BT8" s="23"/>
      <c r="BU8" s="23"/>
      <c r="BV8" s="23"/>
      <c r="BW8" s="23"/>
      <c r="BX8" s="23"/>
      <c r="BY8" s="23"/>
      <c r="BZ8" s="23"/>
      <c r="CA8" s="23"/>
      <c r="CB8" s="23"/>
      <c r="CC8" s="23"/>
      <c r="CD8" s="23"/>
      <c r="CE8" s="23"/>
      <c r="CF8" s="23"/>
      <c r="CG8" s="23"/>
      <c r="CH8" s="23"/>
      <c r="CI8" s="23"/>
      <c r="CJ8" s="23"/>
      <c r="CK8" s="23"/>
      <c r="CL8" s="23"/>
      <c r="CM8" s="23"/>
      <c r="CN8" s="23"/>
      <c r="CO8" s="23"/>
      <c r="CP8" s="23"/>
      <c r="CQ8" s="23"/>
      <c r="CR8" s="23"/>
      <c r="CS8" s="23"/>
      <c r="CT8" s="23"/>
      <c r="CU8" s="23"/>
      <c r="CV8" s="23"/>
      <c r="CW8" s="23"/>
      <c r="CX8" s="23"/>
      <c r="CY8" s="23"/>
      <c r="CZ8" s="23"/>
      <c r="DA8" s="23"/>
      <c r="DB8" s="23"/>
      <c r="DC8" s="23"/>
      <c r="DD8" s="23"/>
      <c r="DE8" s="23"/>
      <c r="DF8" s="23"/>
      <c r="DG8" s="23"/>
      <c r="DH8" s="23"/>
      <c r="DI8" s="23"/>
      <c r="DJ8" s="23"/>
      <c r="DK8" s="23"/>
      <c r="DL8" s="23"/>
      <c r="DM8" s="23"/>
      <c r="DN8" s="23"/>
      <c r="DO8" s="23"/>
      <c r="DP8" s="23"/>
      <c r="DQ8" s="23"/>
      <c r="DR8" s="23"/>
      <c r="DS8" s="23"/>
      <c r="DT8" s="23"/>
      <c r="DU8" s="23"/>
      <c r="DV8" s="23"/>
      <c r="DW8" s="23"/>
      <c r="DX8" s="23"/>
      <c r="DY8" s="23"/>
      <c r="DZ8" s="23"/>
      <c r="EA8" s="23"/>
      <c r="EB8" s="23"/>
      <c r="EC8" s="23"/>
      <c r="ED8" s="23"/>
      <c r="EE8" s="23"/>
      <c r="EF8" s="23"/>
      <c r="EG8" s="23"/>
      <c r="EH8" s="23"/>
      <c r="EI8" s="23"/>
      <c r="EJ8" s="23"/>
      <c r="EK8" s="23"/>
      <c r="EL8" s="23"/>
      <c r="EM8" s="23"/>
      <c r="EN8" s="23"/>
      <c r="EO8" s="23"/>
      <c r="EP8" s="23"/>
      <c r="EQ8" s="23"/>
      <c r="ER8" s="23"/>
      <c r="ES8" s="23"/>
      <c r="ET8" s="23"/>
      <c r="EU8" s="23"/>
      <c r="EV8" s="23"/>
      <c r="EW8" s="23"/>
      <c r="EX8" s="23"/>
      <c r="EY8" s="23"/>
      <c r="EZ8" s="23"/>
      <c r="FA8" s="23"/>
      <c r="FB8" s="23"/>
      <c r="FC8" s="23"/>
      <c r="FD8" s="23"/>
      <c r="FE8" s="23"/>
      <c r="FF8" s="23"/>
      <c r="FG8" s="23"/>
      <c r="FH8" s="23"/>
      <c r="FI8" s="23"/>
      <c r="FJ8" s="23"/>
      <c r="FK8" s="23"/>
      <c r="FL8" s="23"/>
      <c r="FM8" s="23"/>
      <c r="FN8" s="23"/>
      <c r="FO8" s="23"/>
      <c r="FP8" s="23"/>
      <c r="FQ8" s="23"/>
      <c r="FR8" s="23"/>
      <c r="FS8" s="23"/>
      <c r="FT8" s="23"/>
      <c r="FU8" s="23"/>
      <c r="FV8" s="23"/>
      <c r="FW8" s="23"/>
      <c r="FX8" s="23"/>
      <c r="FY8" s="23"/>
      <c r="FZ8" s="23"/>
      <c r="GA8" s="23"/>
      <c r="GB8" s="23"/>
      <c r="GC8" s="23"/>
      <c r="GD8" s="23"/>
      <c r="GE8" s="23"/>
      <c r="GF8" s="23"/>
      <c r="GG8" s="23"/>
      <c r="GH8" s="23"/>
      <c r="GI8" s="23"/>
      <c r="GJ8" s="23"/>
      <c r="GK8" s="23"/>
      <c r="GL8" s="23"/>
      <c r="GM8" s="23"/>
      <c r="GN8" s="23"/>
      <c r="GO8" s="23"/>
      <c r="GP8" s="23"/>
      <c r="GQ8" s="23"/>
      <c r="GR8" s="23"/>
      <c r="GS8" s="23"/>
      <c r="GT8" s="23"/>
      <c r="GU8" s="23"/>
      <c r="GV8" s="23"/>
      <c r="GW8" s="23"/>
      <c r="GX8" s="23"/>
      <c r="GY8" s="23"/>
      <c r="GZ8" s="23"/>
      <c r="HA8" s="23"/>
      <c r="HB8" s="23"/>
      <c r="HC8" s="23"/>
      <c r="HD8" s="23"/>
      <c r="HE8" s="23"/>
      <c r="HF8" s="23"/>
      <c r="HG8" s="23"/>
      <c r="HH8" s="23"/>
      <c r="HI8" s="23"/>
      <c r="HJ8" s="23"/>
      <c r="HK8" s="23"/>
      <c r="HL8" s="23"/>
      <c r="HM8" s="23"/>
      <c r="HN8" s="23"/>
      <c r="HO8" s="23"/>
      <c r="HP8" s="23"/>
      <c r="HQ8" s="23"/>
      <c r="HR8" s="23"/>
      <c r="HS8" s="23"/>
      <c r="HT8" s="23"/>
      <c r="HU8" s="23"/>
      <c r="HV8" s="23"/>
      <c r="HW8" s="23"/>
      <c r="HX8" s="23"/>
      <c r="HY8" s="23"/>
      <c r="HZ8" s="23"/>
      <c r="IA8" s="23"/>
      <c r="IB8" s="23"/>
      <c r="IC8" s="23"/>
      <c r="ID8" s="23"/>
      <c r="IE8" s="23"/>
      <c r="IF8" s="23"/>
      <c r="IG8" s="23"/>
      <c r="IH8" s="23"/>
      <c r="II8" s="23"/>
      <c r="IJ8" s="23"/>
      <c r="IK8" s="23"/>
      <c r="IL8" s="23"/>
      <c r="IM8" s="23"/>
      <c r="IN8" s="23"/>
      <c r="IO8" s="23"/>
      <c r="IP8" s="23"/>
      <c r="IQ8" s="23"/>
      <c r="IR8" s="23"/>
      <c r="IS8" s="23"/>
      <c r="IT8" s="23"/>
      <c r="IU8" s="23"/>
      <c r="IV8" s="23"/>
    </row>
    <row r="9" spans="1:256">
      <c r="A9" s="9" t="s">
        <v>13</v>
      </c>
      <c r="B9" s="24"/>
      <c r="C9" s="9" t="s">
        <v>13</v>
      </c>
      <c r="D9" s="25"/>
      <c r="E9" s="8" t="s">
        <v>2</v>
      </c>
      <c r="F9" s="20">
        <v>12</v>
      </c>
      <c r="G9" s="12" t="s">
        <v>67</v>
      </c>
      <c r="I9" s="14" t="s">
        <v>14</v>
      </c>
      <c r="K9" s="16" t="s">
        <v>44</v>
      </c>
      <c r="L9" s="1" t="s">
        <v>281</v>
      </c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23"/>
      <c r="AW9" s="23"/>
      <c r="AX9" s="23"/>
      <c r="AY9" s="23"/>
      <c r="AZ9" s="23"/>
      <c r="BA9" s="23"/>
      <c r="BB9" s="23"/>
      <c r="BC9" s="23"/>
      <c r="BD9" s="23"/>
      <c r="BE9" s="23"/>
      <c r="BF9" s="23"/>
      <c r="BG9" s="23"/>
      <c r="BH9" s="23"/>
      <c r="BI9" s="23"/>
      <c r="BJ9" s="23"/>
      <c r="BK9" s="23"/>
      <c r="BL9" s="23"/>
      <c r="BM9" s="23"/>
      <c r="BN9" s="23"/>
      <c r="BO9" s="23"/>
      <c r="BP9" s="23"/>
      <c r="BQ9" s="23"/>
      <c r="BR9" s="23"/>
      <c r="BS9" s="23"/>
      <c r="BT9" s="23"/>
      <c r="BU9" s="23"/>
      <c r="BV9" s="23"/>
      <c r="BW9" s="23"/>
      <c r="BX9" s="23"/>
      <c r="BY9" s="23"/>
      <c r="BZ9" s="23"/>
      <c r="CA9" s="23"/>
      <c r="CB9" s="23"/>
      <c r="CC9" s="23"/>
      <c r="CD9" s="23"/>
      <c r="CE9" s="23"/>
      <c r="CF9" s="23"/>
      <c r="CG9" s="23"/>
      <c r="CH9" s="23"/>
      <c r="CI9" s="23"/>
      <c r="CJ9" s="23"/>
      <c r="CK9" s="23"/>
      <c r="CL9" s="23"/>
      <c r="CM9" s="23"/>
      <c r="CN9" s="23"/>
      <c r="CO9" s="23"/>
      <c r="CP9" s="23"/>
      <c r="CQ9" s="23"/>
      <c r="CR9" s="23"/>
      <c r="CS9" s="23"/>
      <c r="CT9" s="23"/>
      <c r="CU9" s="23"/>
      <c r="CV9" s="23"/>
      <c r="CW9" s="23"/>
      <c r="CX9" s="23"/>
      <c r="CY9" s="23"/>
      <c r="CZ9" s="23"/>
      <c r="DA9" s="23"/>
      <c r="DB9" s="23"/>
      <c r="DC9" s="23"/>
      <c r="DD9" s="23"/>
      <c r="DE9" s="23"/>
      <c r="DF9" s="23"/>
      <c r="DG9" s="23"/>
      <c r="DH9" s="23"/>
      <c r="DI9" s="23"/>
      <c r="DJ9" s="23"/>
      <c r="DK9" s="23"/>
      <c r="DL9" s="23"/>
      <c r="DM9" s="23"/>
      <c r="DN9" s="23"/>
      <c r="DO9" s="23"/>
      <c r="DP9" s="23"/>
      <c r="DQ9" s="23"/>
      <c r="DR9" s="23"/>
      <c r="DS9" s="23"/>
      <c r="DT9" s="23"/>
      <c r="DU9" s="23"/>
      <c r="DV9" s="23"/>
      <c r="DW9" s="23"/>
      <c r="DX9" s="23"/>
      <c r="DY9" s="23"/>
      <c r="DZ9" s="23"/>
      <c r="EA9" s="23"/>
      <c r="EB9" s="23"/>
      <c r="EC9" s="23"/>
      <c r="ED9" s="23"/>
      <c r="EE9" s="23"/>
      <c r="EF9" s="23"/>
      <c r="EG9" s="23"/>
      <c r="EH9" s="23"/>
      <c r="EI9" s="23"/>
      <c r="EJ9" s="23"/>
      <c r="EK9" s="23"/>
      <c r="EL9" s="23"/>
      <c r="EM9" s="23"/>
      <c r="EN9" s="23"/>
      <c r="EO9" s="23"/>
      <c r="EP9" s="23"/>
      <c r="EQ9" s="23"/>
      <c r="ER9" s="23"/>
      <c r="ES9" s="23"/>
      <c r="ET9" s="23"/>
      <c r="EU9" s="23"/>
      <c r="EV9" s="23"/>
      <c r="EW9" s="23"/>
      <c r="EX9" s="23"/>
      <c r="EY9" s="23"/>
      <c r="EZ9" s="23"/>
      <c r="FA9" s="23"/>
      <c r="FB9" s="23"/>
      <c r="FC9" s="23"/>
      <c r="FD9" s="23"/>
      <c r="FE9" s="23"/>
      <c r="FF9" s="23"/>
      <c r="FG9" s="23"/>
      <c r="FH9" s="23"/>
      <c r="FI9" s="23"/>
      <c r="FJ9" s="23"/>
      <c r="FK9" s="23"/>
      <c r="FL9" s="23"/>
      <c r="FM9" s="23"/>
      <c r="FN9" s="23"/>
      <c r="FO9" s="23"/>
      <c r="FP9" s="23"/>
      <c r="FQ9" s="23"/>
      <c r="FR9" s="23"/>
      <c r="FS9" s="23"/>
      <c r="FT9" s="23"/>
      <c r="FU9" s="23"/>
      <c r="FV9" s="23"/>
      <c r="FW9" s="23"/>
      <c r="FX9" s="23"/>
      <c r="FY9" s="23"/>
      <c r="FZ9" s="23"/>
      <c r="GA9" s="23"/>
      <c r="GB9" s="23"/>
      <c r="GC9" s="23"/>
      <c r="GD9" s="23"/>
      <c r="GE9" s="23"/>
      <c r="GF9" s="23"/>
      <c r="GG9" s="23"/>
      <c r="GH9" s="23"/>
      <c r="GI9" s="23"/>
      <c r="GJ9" s="23"/>
      <c r="GK9" s="23"/>
      <c r="GL9" s="23"/>
      <c r="GM9" s="23"/>
      <c r="GN9" s="23"/>
      <c r="GO9" s="23"/>
      <c r="GP9" s="23"/>
      <c r="GQ9" s="23"/>
      <c r="GR9" s="23"/>
      <c r="GS9" s="23"/>
      <c r="GT9" s="23"/>
      <c r="GU9" s="23"/>
      <c r="GV9" s="23"/>
      <c r="GW9" s="23"/>
      <c r="GX9" s="23"/>
      <c r="GY9" s="23"/>
      <c r="GZ9" s="23"/>
      <c r="HA9" s="23"/>
      <c r="HB9" s="23"/>
      <c r="HC9" s="23"/>
      <c r="HD9" s="23"/>
      <c r="HE9" s="23"/>
      <c r="HF9" s="23"/>
      <c r="HG9" s="23"/>
      <c r="HH9" s="23"/>
      <c r="HI9" s="23"/>
      <c r="HJ9" s="23"/>
      <c r="HK9" s="23"/>
      <c r="HL9" s="23"/>
      <c r="HM9" s="23"/>
      <c r="HN9" s="23"/>
      <c r="HO9" s="23"/>
      <c r="HP9" s="23"/>
      <c r="HQ9" s="23"/>
      <c r="HR9" s="23"/>
      <c r="HS9" s="23"/>
      <c r="HT9" s="23"/>
      <c r="HU9" s="23"/>
      <c r="HV9" s="23"/>
      <c r="HW9" s="23"/>
      <c r="HX9" s="23"/>
      <c r="HY9" s="23"/>
      <c r="HZ9" s="23"/>
      <c r="IA9" s="23"/>
      <c r="IB9" s="23"/>
      <c r="IC9" s="23"/>
      <c r="ID9" s="23"/>
      <c r="IE9" s="23"/>
      <c r="IF9" s="23"/>
      <c r="IG9" s="23"/>
      <c r="IH9" s="23"/>
      <c r="II9" s="23"/>
      <c r="IJ9" s="23"/>
      <c r="IK9" s="23"/>
      <c r="IL9" s="23"/>
      <c r="IM9" s="23"/>
      <c r="IN9" s="23"/>
      <c r="IO9" s="23"/>
      <c r="IP9" s="23"/>
      <c r="IQ9" s="23"/>
      <c r="IR9" s="23"/>
      <c r="IS9" s="23"/>
      <c r="IT9" s="23"/>
      <c r="IU9" s="23"/>
      <c r="IV9" s="23"/>
    </row>
    <row r="10" spans="1:256">
      <c r="A10" s="9" t="s">
        <v>98</v>
      </c>
      <c r="B10" s="24" t="s">
        <v>261</v>
      </c>
      <c r="C10" s="9" t="s">
        <v>98</v>
      </c>
      <c r="D10" s="25" t="s">
        <v>261</v>
      </c>
      <c r="E10" s="9" t="s">
        <v>105</v>
      </c>
      <c r="F10" s="20" t="s">
        <v>128</v>
      </c>
      <c r="G10" s="12" t="s">
        <v>14</v>
      </c>
      <c r="H10" s="1" t="s">
        <v>256</v>
      </c>
      <c r="I10" s="14" t="s">
        <v>15</v>
      </c>
      <c r="K10" s="16" t="s">
        <v>45</v>
      </c>
      <c r="L10" s="1" t="s">
        <v>282</v>
      </c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23"/>
      <c r="AW10" s="23"/>
      <c r="AX10" s="23"/>
      <c r="AY10" s="23"/>
      <c r="AZ10" s="23"/>
      <c r="BA10" s="23"/>
      <c r="BB10" s="23"/>
      <c r="BC10" s="23"/>
      <c r="BD10" s="23"/>
      <c r="BE10" s="23"/>
      <c r="BF10" s="23"/>
      <c r="BG10" s="23"/>
      <c r="BH10" s="23"/>
      <c r="BI10" s="23"/>
      <c r="BJ10" s="23"/>
      <c r="BK10" s="23"/>
      <c r="BL10" s="23"/>
      <c r="BM10" s="23"/>
      <c r="BN10" s="23"/>
      <c r="BO10" s="23"/>
      <c r="BP10" s="23"/>
      <c r="BQ10" s="23"/>
      <c r="BR10" s="23"/>
      <c r="BS10" s="23"/>
      <c r="BT10" s="23"/>
      <c r="BU10" s="23"/>
      <c r="BV10" s="23"/>
      <c r="BW10" s="23"/>
      <c r="BX10" s="23"/>
      <c r="BY10" s="23"/>
      <c r="BZ10" s="23"/>
      <c r="CA10" s="23"/>
      <c r="CB10" s="23"/>
      <c r="CC10" s="23"/>
      <c r="CD10" s="23"/>
      <c r="CE10" s="23"/>
      <c r="CF10" s="23"/>
      <c r="CG10" s="23"/>
      <c r="CH10" s="23"/>
      <c r="CI10" s="23"/>
      <c r="CJ10" s="23"/>
      <c r="CK10" s="23"/>
      <c r="CL10" s="23"/>
      <c r="CM10" s="23"/>
      <c r="CN10" s="23"/>
      <c r="CO10" s="23"/>
      <c r="CP10" s="23"/>
      <c r="CQ10" s="23"/>
      <c r="CR10" s="23"/>
      <c r="CS10" s="23"/>
      <c r="CT10" s="23"/>
      <c r="CU10" s="23"/>
      <c r="CV10" s="23"/>
      <c r="CW10" s="23"/>
      <c r="CX10" s="23"/>
      <c r="CY10" s="23"/>
      <c r="CZ10" s="23"/>
      <c r="DA10" s="23"/>
      <c r="DB10" s="23"/>
      <c r="DC10" s="23"/>
      <c r="DD10" s="23"/>
      <c r="DE10" s="23"/>
      <c r="DF10" s="23"/>
      <c r="DG10" s="23"/>
      <c r="DH10" s="23"/>
      <c r="DI10" s="23"/>
      <c r="DJ10" s="23"/>
      <c r="DK10" s="23"/>
      <c r="DL10" s="23"/>
      <c r="DM10" s="23"/>
      <c r="DN10" s="23"/>
      <c r="DO10" s="23"/>
      <c r="DP10" s="23"/>
      <c r="DQ10" s="23"/>
      <c r="DR10" s="23"/>
      <c r="DS10" s="23"/>
      <c r="DT10" s="23"/>
      <c r="DU10" s="23"/>
      <c r="DV10" s="23"/>
      <c r="DW10" s="23"/>
      <c r="DX10" s="23"/>
      <c r="DY10" s="23"/>
      <c r="DZ10" s="23"/>
      <c r="EA10" s="23"/>
      <c r="EB10" s="23"/>
      <c r="EC10" s="23"/>
      <c r="ED10" s="23"/>
      <c r="EE10" s="23"/>
      <c r="EF10" s="23"/>
      <c r="EG10" s="23"/>
      <c r="EH10" s="23"/>
      <c r="EI10" s="23"/>
      <c r="EJ10" s="23"/>
      <c r="EK10" s="23"/>
      <c r="EL10" s="23"/>
      <c r="EM10" s="23"/>
      <c r="EN10" s="23"/>
      <c r="EO10" s="23"/>
      <c r="EP10" s="23"/>
      <c r="EQ10" s="23"/>
      <c r="ER10" s="23"/>
      <c r="ES10" s="23"/>
      <c r="ET10" s="23"/>
      <c r="EU10" s="23"/>
      <c r="EV10" s="23"/>
      <c r="EW10" s="23"/>
      <c r="EX10" s="23"/>
      <c r="EY10" s="23"/>
      <c r="EZ10" s="23"/>
      <c r="FA10" s="23"/>
      <c r="FB10" s="23"/>
      <c r="FC10" s="23"/>
      <c r="FD10" s="23"/>
      <c r="FE10" s="23"/>
      <c r="FF10" s="23"/>
      <c r="FG10" s="23"/>
      <c r="FH10" s="23"/>
      <c r="FI10" s="23"/>
      <c r="FJ10" s="23"/>
      <c r="FK10" s="23"/>
      <c r="FL10" s="23"/>
      <c r="FM10" s="23"/>
      <c r="FN10" s="23"/>
      <c r="FO10" s="23"/>
      <c r="FP10" s="23"/>
      <c r="FQ10" s="23"/>
      <c r="FR10" s="23"/>
      <c r="FS10" s="23"/>
      <c r="FT10" s="23"/>
      <c r="FU10" s="23"/>
      <c r="FV10" s="23"/>
      <c r="FW10" s="23"/>
      <c r="FX10" s="23"/>
      <c r="FY10" s="23"/>
      <c r="FZ10" s="23"/>
      <c r="GA10" s="23"/>
      <c r="GB10" s="23"/>
      <c r="GC10" s="23"/>
      <c r="GD10" s="23"/>
      <c r="GE10" s="23"/>
      <c r="GF10" s="23"/>
      <c r="GG10" s="23"/>
      <c r="GH10" s="23"/>
      <c r="GI10" s="23"/>
      <c r="GJ10" s="23"/>
      <c r="GK10" s="23"/>
      <c r="GL10" s="23"/>
      <c r="GM10" s="23"/>
      <c r="GN10" s="23"/>
      <c r="GO10" s="23"/>
      <c r="GP10" s="23"/>
      <c r="GQ10" s="23"/>
      <c r="GR10" s="23"/>
      <c r="GS10" s="23"/>
      <c r="GT10" s="23"/>
      <c r="GU10" s="23"/>
      <c r="GV10" s="23"/>
      <c r="GW10" s="23"/>
      <c r="GX10" s="23"/>
      <c r="GY10" s="23"/>
      <c r="GZ10" s="23"/>
      <c r="HA10" s="23"/>
      <c r="HB10" s="23"/>
      <c r="HC10" s="23"/>
      <c r="HD10" s="23"/>
      <c r="HE10" s="23"/>
      <c r="HF10" s="23"/>
      <c r="HG10" s="23"/>
      <c r="HH10" s="23"/>
      <c r="HI10" s="23"/>
      <c r="HJ10" s="23"/>
      <c r="HK10" s="23"/>
      <c r="HL10" s="23"/>
      <c r="HM10" s="23"/>
      <c r="HN10" s="23"/>
      <c r="HO10" s="23"/>
      <c r="HP10" s="23"/>
      <c r="HQ10" s="23"/>
      <c r="HR10" s="23"/>
      <c r="HS10" s="23"/>
      <c r="HT10" s="23"/>
      <c r="HU10" s="23"/>
      <c r="HV10" s="23"/>
      <c r="HW10" s="23"/>
      <c r="HX10" s="23"/>
      <c r="HY10" s="23"/>
      <c r="HZ10" s="23"/>
      <c r="IA10" s="23"/>
      <c r="IB10" s="23"/>
      <c r="IC10" s="23"/>
      <c r="ID10" s="23"/>
      <c r="IE10" s="23"/>
      <c r="IF10" s="23"/>
      <c r="IG10" s="23"/>
      <c r="IH10" s="23"/>
      <c r="II10" s="23"/>
      <c r="IJ10" s="23"/>
      <c r="IK10" s="23"/>
      <c r="IL10" s="23"/>
      <c r="IM10" s="23"/>
      <c r="IN10" s="23"/>
      <c r="IO10" s="23"/>
      <c r="IP10" s="23"/>
      <c r="IQ10" s="23"/>
      <c r="IR10" s="23"/>
      <c r="IS10" s="23"/>
      <c r="IT10" s="23"/>
      <c r="IU10" s="23"/>
      <c r="IV10" s="23"/>
    </row>
    <row r="11" spans="1:256">
      <c r="A11" s="9" t="s">
        <v>6</v>
      </c>
      <c r="B11" s="24" t="s">
        <v>262</v>
      </c>
      <c r="C11" s="9" t="s">
        <v>6</v>
      </c>
      <c r="D11" s="25" t="s">
        <v>262</v>
      </c>
      <c r="E11" s="9" t="s">
        <v>106</v>
      </c>
      <c r="F11" s="20" t="s">
        <v>277</v>
      </c>
      <c r="G11" s="12" t="s">
        <v>15</v>
      </c>
      <c r="H11" s="1" t="s">
        <v>251</v>
      </c>
      <c r="I11" s="14" t="s">
        <v>16</v>
      </c>
      <c r="K11" s="16" t="s">
        <v>60</v>
      </c>
      <c r="L11" s="1" t="s">
        <v>283</v>
      </c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  <c r="EH11" s="23"/>
      <c r="EI11" s="23"/>
      <c r="EJ11" s="23"/>
      <c r="EK11" s="23"/>
      <c r="EL11" s="23"/>
      <c r="EM11" s="23"/>
      <c r="EN11" s="23"/>
      <c r="EO11" s="23"/>
      <c r="EP11" s="23"/>
      <c r="EQ11" s="23"/>
      <c r="ER11" s="23"/>
      <c r="ES11" s="23"/>
      <c r="ET11" s="23"/>
      <c r="EU11" s="23"/>
      <c r="EV11" s="23"/>
      <c r="EW11" s="23"/>
      <c r="EX11" s="23"/>
      <c r="EY11" s="23"/>
      <c r="EZ11" s="23"/>
      <c r="FA11" s="23"/>
      <c r="FB11" s="23"/>
      <c r="FC11" s="23"/>
      <c r="FD11" s="23"/>
      <c r="FE11" s="23"/>
      <c r="FF11" s="23"/>
      <c r="FG11" s="23"/>
      <c r="FH11" s="23"/>
      <c r="FI11" s="23"/>
      <c r="FJ11" s="23"/>
      <c r="FK11" s="23"/>
      <c r="FL11" s="23"/>
      <c r="FM11" s="23"/>
      <c r="FN11" s="23"/>
      <c r="FO11" s="23"/>
      <c r="FP11" s="23"/>
      <c r="FQ11" s="23"/>
      <c r="FR11" s="23"/>
      <c r="FS11" s="23"/>
      <c r="FT11" s="23"/>
      <c r="FU11" s="23"/>
      <c r="FV11" s="23"/>
      <c r="FW11" s="23"/>
      <c r="FX11" s="23"/>
      <c r="FY11" s="23"/>
      <c r="FZ11" s="23"/>
      <c r="GA11" s="23"/>
      <c r="GB11" s="23"/>
      <c r="GC11" s="23"/>
      <c r="GD11" s="23"/>
      <c r="GE11" s="23"/>
      <c r="GF11" s="23"/>
      <c r="GG11" s="23"/>
      <c r="GH11" s="23"/>
      <c r="GI11" s="23"/>
      <c r="GJ11" s="23"/>
      <c r="GK11" s="23"/>
      <c r="GL11" s="23"/>
      <c r="GM11" s="23"/>
      <c r="GN11" s="23"/>
      <c r="GO11" s="23"/>
      <c r="GP11" s="23"/>
      <c r="GQ11" s="23"/>
      <c r="GR11" s="23"/>
      <c r="GS11" s="23"/>
      <c r="GT11" s="23"/>
      <c r="GU11" s="23"/>
      <c r="GV11" s="23"/>
      <c r="GW11" s="23"/>
      <c r="GX11" s="23"/>
      <c r="GY11" s="23"/>
      <c r="GZ11" s="23"/>
      <c r="HA11" s="23"/>
      <c r="HB11" s="23"/>
      <c r="HC11" s="23"/>
      <c r="HD11" s="23"/>
      <c r="HE11" s="23"/>
      <c r="HF11" s="23"/>
      <c r="HG11" s="23"/>
      <c r="HH11" s="23"/>
      <c r="HI11" s="23"/>
      <c r="HJ11" s="23"/>
      <c r="HK11" s="23"/>
      <c r="HL11" s="23"/>
      <c r="HM11" s="23"/>
      <c r="HN11" s="23"/>
      <c r="HO11" s="23"/>
      <c r="HP11" s="23"/>
      <c r="HQ11" s="23"/>
      <c r="HR11" s="23"/>
      <c r="HS11" s="23"/>
      <c r="HT11" s="23"/>
      <c r="HU11" s="23"/>
      <c r="HV11" s="23"/>
      <c r="HW11" s="23"/>
      <c r="HX11" s="23"/>
      <c r="HY11" s="23"/>
      <c r="HZ11" s="23"/>
      <c r="IA11" s="23"/>
      <c r="IB11" s="23"/>
      <c r="IC11" s="23"/>
      <c r="ID11" s="23"/>
      <c r="IE11" s="23"/>
      <c r="IF11" s="23"/>
      <c r="IG11" s="23"/>
      <c r="IH11" s="23"/>
      <c r="II11" s="23"/>
      <c r="IJ11" s="23"/>
      <c r="IK11" s="23"/>
      <c r="IL11" s="23"/>
      <c r="IM11" s="23"/>
      <c r="IN11" s="23"/>
      <c r="IO11" s="23"/>
      <c r="IP11" s="23"/>
      <c r="IQ11" s="23"/>
      <c r="IR11" s="23"/>
      <c r="IS11" s="23"/>
      <c r="IT11" s="23"/>
      <c r="IU11" s="23"/>
      <c r="IV11" s="23"/>
    </row>
    <row r="12" spans="1:256">
      <c r="A12" s="19" t="s">
        <v>104</v>
      </c>
      <c r="B12" s="24">
        <v>231</v>
      </c>
      <c r="C12" s="19" t="s">
        <v>104</v>
      </c>
      <c r="D12" s="25">
        <v>231</v>
      </c>
      <c r="E12" s="9" t="s">
        <v>16</v>
      </c>
      <c r="F12" s="20"/>
      <c r="G12" s="12" t="s">
        <v>16</v>
      </c>
      <c r="I12" s="14" t="s">
        <v>17</v>
      </c>
      <c r="K12" s="16" t="s">
        <v>61</v>
      </c>
      <c r="L12" s="1" t="s">
        <v>284</v>
      </c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23"/>
      <c r="AW12" s="23"/>
      <c r="AX12" s="23"/>
      <c r="AY12" s="23"/>
      <c r="AZ12" s="23"/>
      <c r="BA12" s="23"/>
      <c r="BB12" s="23"/>
      <c r="BC12" s="23"/>
      <c r="BD12" s="23"/>
      <c r="BE12" s="23"/>
      <c r="BF12" s="23"/>
      <c r="BG12" s="23"/>
      <c r="BH12" s="23"/>
      <c r="BI12" s="23"/>
      <c r="BJ12" s="23"/>
      <c r="BK12" s="23"/>
      <c r="BL12" s="23"/>
      <c r="BM12" s="23"/>
      <c r="BN12" s="23"/>
      <c r="BO12" s="23"/>
      <c r="BP12" s="23"/>
      <c r="BQ12" s="23"/>
      <c r="BR12" s="23"/>
      <c r="BS12" s="23"/>
      <c r="BT12" s="23"/>
      <c r="BU12" s="23"/>
      <c r="BV12" s="23"/>
      <c r="BW12" s="23"/>
      <c r="BX12" s="23"/>
      <c r="BY12" s="23"/>
      <c r="BZ12" s="23"/>
      <c r="CA12" s="23"/>
      <c r="CB12" s="23"/>
      <c r="CC12" s="23"/>
      <c r="CD12" s="23"/>
      <c r="CE12" s="23"/>
      <c r="CF12" s="23"/>
      <c r="CG12" s="23"/>
      <c r="CH12" s="23"/>
      <c r="CI12" s="23"/>
      <c r="CJ12" s="23"/>
      <c r="CK12" s="23"/>
      <c r="CL12" s="23"/>
      <c r="CM12" s="23"/>
      <c r="CN12" s="23"/>
      <c r="CO12" s="23"/>
      <c r="CP12" s="23"/>
      <c r="CQ12" s="23"/>
      <c r="CR12" s="23"/>
      <c r="CS12" s="23"/>
      <c r="CT12" s="23"/>
      <c r="CU12" s="23"/>
      <c r="CV12" s="23"/>
      <c r="CW12" s="23"/>
      <c r="CX12" s="23"/>
      <c r="CY12" s="23"/>
      <c r="CZ12" s="23"/>
      <c r="DA12" s="23"/>
      <c r="DB12" s="23"/>
      <c r="DC12" s="23"/>
      <c r="DD12" s="23"/>
      <c r="DE12" s="23"/>
      <c r="DF12" s="23"/>
      <c r="DG12" s="23"/>
      <c r="DH12" s="23"/>
      <c r="DI12" s="23"/>
      <c r="DJ12" s="23"/>
      <c r="DK12" s="23"/>
      <c r="DL12" s="23"/>
      <c r="DM12" s="23"/>
      <c r="DN12" s="23"/>
      <c r="DO12" s="23"/>
      <c r="DP12" s="23"/>
      <c r="DQ12" s="23"/>
      <c r="DR12" s="23"/>
      <c r="DS12" s="23"/>
      <c r="DT12" s="23"/>
      <c r="DU12" s="23"/>
      <c r="DV12" s="23"/>
      <c r="DW12" s="23"/>
      <c r="DX12" s="23"/>
      <c r="DY12" s="23"/>
      <c r="DZ12" s="23"/>
      <c r="EA12" s="23"/>
      <c r="EB12" s="23"/>
      <c r="EC12" s="23"/>
      <c r="ED12" s="23"/>
      <c r="EE12" s="23"/>
      <c r="EF12" s="23"/>
      <c r="EG12" s="23"/>
      <c r="EH12" s="23"/>
      <c r="EI12" s="23"/>
      <c r="EJ12" s="23"/>
      <c r="EK12" s="23"/>
      <c r="EL12" s="23"/>
      <c r="EM12" s="23"/>
      <c r="EN12" s="23"/>
      <c r="EO12" s="23"/>
      <c r="EP12" s="23"/>
      <c r="EQ12" s="23"/>
      <c r="ER12" s="23"/>
      <c r="ES12" s="23"/>
      <c r="ET12" s="23"/>
      <c r="EU12" s="23"/>
      <c r="EV12" s="23"/>
      <c r="EW12" s="23"/>
      <c r="EX12" s="23"/>
      <c r="EY12" s="23"/>
      <c r="EZ12" s="23"/>
      <c r="FA12" s="23"/>
      <c r="FB12" s="23"/>
      <c r="FC12" s="23"/>
      <c r="FD12" s="23"/>
      <c r="FE12" s="23"/>
      <c r="FF12" s="23"/>
      <c r="FG12" s="23"/>
      <c r="FH12" s="23"/>
      <c r="FI12" s="23"/>
      <c r="FJ12" s="23"/>
      <c r="FK12" s="23"/>
      <c r="FL12" s="23"/>
      <c r="FM12" s="23"/>
      <c r="FN12" s="23"/>
      <c r="FO12" s="23"/>
      <c r="FP12" s="23"/>
      <c r="FQ12" s="23"/>
      <c r="FR12" s="23"/>
      <c r="FS12" s="23"/>
      <c r="FT12" s="23"/>
      <c r="FU12" s="23"/>
      <c r="FV12" s="23"/>
      <c r="FW12" s="23"/>
      <c r="FX12" s="23"/>
      <c r="FY12" s="23"/>
      <c r="FZ12" s="23"/>
      <c r="GA12" s="23"/>
      <c r="GB12" s="23"/>
      <c r="GC12" s="23"/>
      <c r="GD12" s="23"/>
      <c r="GE12" s="23"/>
      <c r="GF12" s="23"/>
      <c r="GG12" s="23"/>
      <c r="GH12" s="23"/>
      <c r="GI12" s="23"/>
      <c r="GJ12" s="23"/>
      <c r="GK12" s="23"/>
      <c r="GL12" s="23"/>
      <c r="GM12" s="23"/>
      <c r="GN12" s="23"/>
      <c r="GO12" s="23"/>
      <c r="GP12" s="23"/>
      <c r="GQ12" s="23"/>
      <c r="GR12" s="23"/>
      <c r="GS12" s="23"/>
      <c r="GT12" s="23"/>
      <c r="GU12" s="23"/>
      <c r="GV12" s="23"/>
      <c r="GW12" s="23"/>
      <c r="GX12" s="23"/>
      <c r="GY12" s="23"/>
      <c r="GZ12" s="23"/>
      <c r="HA12" s="23"/>
      <c r="HB12" s="23"/>
      <c r="HC12" s="23"/>
      <c r="HD12" s="23"/>
      <c r="HE12" s="23"/>
      <c r="HF12" s="23"/>
      <c r="HG12" s="23"/>
      <c r="HH12" s="23"/>
      <c r="HI12" s="23"/>
      <c r="HJ12" s="23"/>
      <c r="HK12" s="23"/>
      <c r="HL12" s="23"/>
      <c r="HM12" s="23"/>
      <c r="HN12" s="23"/>
      <c r="HO12" s="23"/>
      <c r="HP12" s="23"/>
      <c r="HQ12" s="23"/>
      <c r="HR12" s="23"/>
      <c r="HS12" s="23"/>
      <c r="HT12" s="23"/>
      <c r="HU12" s="23"/>
      <c r="HV12" s="23"/>
      <c r="HW12" s="23"/>
      <c r="HX12" s="23"/>
      <c r="HY12" s="23"/>
      <c r="HZ12" s="23"/>
      <c r="IA12" s="23"/>
      <c r="IB12" s="23"/>
      <c r="IC12" s="23"/>
      <c r="ID12" s="23"/>
      <c r="IE12" s="23"/>
      <c r="IF12" s="23"/>
      <c r="IG12" s="23"/>
      <c r="IH12" s="23"/>
      <c r="II12" s="23"/>
      <c r="IJ12" s="23"/>
      <c r="IK12" s="23"/>
      <c r="IL12" s="23"/>
      <c r="IM12" s="23"/>
      <c r="IN12" s="23"/>
      <c r="IO12" s="23"/>
      <c r="IP12" s="23"/>
      <c r="IQ12" s="23"/>
      <c r="IR12" s="23"/>
      <c r="IS12" s="23"/>
      <c r="IT12" s="23"/>
      <c r="IU12" s="23"/>
      <c r="IV12" s="23"/>
    </row>
    <row r="13" spans="1:256">
      <c r="A13" s="9" t="s">
        <v>99</v>
      </c>
      <c r="B13" s="24"/>
      <c r="C13" s="9" t="s">
        <v>99</v>
      </c>
      <c r="D13" s="25"/>
      <c r="E13" s="9" t="s">
        <v>17</v>
      </c>
      <c r="F13" s="20"/>
      <c r="G13" s="12" t="s">
        <v>17</v>
      </c>
      <c r="I13" s="9" t="s">
        <v>114</v>
      </c>
      <c r="J13" s="5" t="s">
        <v>291</v>
      </c>
      <c r="K13" s="16" t="s">
        <v>37</v>
      </c>
      <c r="L13" s="1" t="s">
        <v>285</v>
      </c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23"/>
      <c r="AW13" s="23"/>
      <c r="AX13" s="23"/>
      <c r="AY13" s="23"/>
      <c r="AZ13" s="23"/>
      <c r="BA13" s="23"/>
      <c r="BB13" s="23"/>
      <c r="BC13" s="23"/>
      <c r="BD13" s="23"/>
      <c r="BE13" s="23"/>
      <c r="BF13" s="23"/>
      <c r="BG13" s="23"/>
      <c r="BH13" s="23"/>
      <c r="BI13" s="23"/>
      <c r="BJ13" s="23"/>
      <c r="BK13" s="23"/>
      <c r="BL13" s="23"/>
      <c r="BM13" s="23"/>
      <c r="BN13" s="23"/>
      <c r="BO13" s="23"/>
      <c r="BP13" s="23"/>
      <c r="BQ13" s="23"/>
      <c r="BR13" s="23"/>
      <c r="BS13" s="23"/>
      <c r="BT13" s="23"/>
      <c r="BU13" s="23"/>
      <c r="BV13" s="23"/>
      <c r="BW13" s="23"/>
      <c r="BX13" s="23"/>
      <c r="BY13" s="23"/>
      <c r="BZ13" s="23"/>
      <c r="CA13" s="23"/>
      <c r="CB13" s="23"/>
      <c r="CC13" s="23"/>
      <c r="CD13" s="23"/>
      <c r="CE13" s="23"/>
      <c r="CF13" s="23"/>
      <c r="CG13" s="23"/>
      <c r="CH13" s="23"/>
      <c r="CI13" s="23"/>
      <c r="CJ13" s="23"/>
      <c r="CK13" s="23"/>
      <c r="CL13" s="23"/>
      <c r="CM13" s="23"/>
      <c r="CN13" s="23"/>
      <c r="CO13" s="23"/>
      <c r="CP13" s="23"/>
      <c r="CQ13" s="23"/>
      <c r="CR13" s="23"/>
      <c r="CS13" s="23"/>
      <c r="CT13" s="23"/>
      <c r="CU13" s="23"/>
      <c r="CV13" s="23"/>
      <c r="CW13" s="23"/>
      <c r="CX13" s="23"/>
      <c r="CY13" s="23"/>
      <c r="CZ13" s="23"/>
      <c r="DA13" s="23"/>
      <c r="DB13" s="23"/>
      <c r="DC13" s="23"/>
      <c r="DD13" s="23"/>
      <c r="DE13" s="23"/>
      <c r="DF13" s="23"/>
      <c r="DG13" s="23"/>
      <c r="DH13" s="23"/>
      <c r="DI13" s="23"/>
      <c r="DJ13" s="23"/>
      <c r="DK13" s="23"/>
      <c r="DL13" s="23"/>
      <c r="DM13" s="23"/>
      <c r="DN13" s="23"/>
      <c r="DO13" s="23"/>
      <c r="DP13" s="23"/>
      <c r="DQ13" s="23"/>
      <c r="DR13" s="23"/>
      <c r="DS13" s="23"/>
      <c r="DT13" s="23"/>
      <c r="DU13" s="23"/>
      <c r="DV13" s="23"/>
      <c r="DW13" s="23"/>
      <c r="DX13" s="23"/>
      <c r="DY13" s="23"/>
      <c r="DZ13" s="23"/>
      <c r="EA13" s="23"/>
      <c r="EB13" s="23"/>
      <c r="EC13" s="23"/>
      <c r="ED13" s="23"/>
      <c r="EE13" s="23"/>
      <c r="EF13" s="23"/>
      <c r="EG13" s="23"/>
      <c r="EH13" s="23"/>
      <c r="EI13" s="23"/>
      <c r="EJ13" s="23"/>
      <c r="EK13" s="23"/>
      <c r="EL13" s="23"/>
      <c r="EM13" s="23"/>
      <c r="EN13" s="23"/>
      <c r="EO13" s="23"/>
      <c r="EP13" s="23"/>
      <c r="EQ13" s="23"/>
      <c r="ER13" s="23"/>
      <c r="ES13" s="23"/>
      <c r="ET13" s="23"/>
      <c r="EU13" s="23"/>
      <c r="EV13" s="23"/>
      <c r="EW13" s="23"/>
      <c r="EX13" s="23"/>
      <c r="EY13" s="23"/>
      <c r="EZ13" s="23"/>
      <c r="FA13" s="23"/>
      <c r="FB13" s="23"/>
      <c r="FC13" s="23"/>
      <c r="FD13" s="23"/>
      <c r="FE13" s="23"/>
      <c r="FF13" s="23"/>
      <c r="FG13" s="23"/>
      <c r="FH13" s="23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23"/>
      <c r="FU13" s="23"/>
      <c r="FV13" s="23"/>
      <c r="FW13" s="23"/>
      <c r="FX13" s="23"/>
      <c r="FY13" s="23"/>
      <c r="FZ13" s="23"/>
      <c r="GA13" s="23"/>
      <c r="GB13" s="23"/>
      <c r="GC13" s="23"/>
      <c r="GD13" s="23"/>
      <c r="GE13" s="23"/>
      <c r="GF13" s="23"/>
      <c r="GG13" s="23"/>
      <c r="GH13" s="23"/>
      <c r="GI13" s="23"/>
      <c r="GJ13" s="23"/>
      <c r="GK13" s="23"/>
      <c r="GL13" s="23"/>
      <c r="GM13" s="23"/>
      <c r="GN13" s="23"/>
      <c r="GO13" s="23"/>
      <c r="GP13" s="23"/>
      <c r="GQ13" s="23"/>
      <c r="GR13" s="23"/>
      <c r="GS13" s="23"/>
      <c r="GT13" s="23"/>
      <c r="GU13" s="23"/>
      <c r="GV13" s="23"/>
      <c r="GW13" s="23"/>
      <c r="GX13" s="23"/>
      <c r="GY13" s="23"/>
      <c r="GZ13" s="23"/>
      <c r="HA13" s="23"/>
      <c r="HB13" s="23"/>
      <c r="HC13" s="23"/>
      <c r="HD13" s="23"/>
      <c r="HE13" s="23"/>
      <c r="HF13" s="23"/>
      <c r="HG13" s="23"/>
      <c r="HH13" s="23"/>
      <c r="HI13" s="23"/>
      <c r="HJ13" s="23"/>
      <c r="HK13" s="23"/>
      <c r="HL13" s="23"/>
      <c r="HM13" s="23"/>
      <c r="HN13" s="23"/>
      <c r="HO13" s="23"/>
      <c r="HP13" s="23"/>
      <c r="HQ13" s="23"/>
      <c r="HR13" s="23"/>
      <c r="HS13" s="23"/>
      <c r="HT13" s="23"/>
      <c r="HU13" s="23"/>
      <c r="HV13" s="23"/>
      <c r="HW13" s="23"/>
      <c r="HX13" s="23"/>
      <c r="HY13" s="23"/>
      <c r="HZ13" s="23"/>
      <c r="IA13" s="23"/>
      <c r="IB13" s="23"/>
      <c r="IC13" s="23"/>
      <c r="ID13" s="23"/>
      <c r="IE13" s="23"/>
      <c r="IF13" s="23"/>
      <c r="IG13" s="23"/>
      <c r="IH13" s="23"/>
      <c r="II13" s="23"/>
      <c r="IJ13" s="23"/>
      <c r="IK13" s="23"/>
      <c r="IL13" s="23"/>
      <c r="IM13" s="23"/>
      <c r="IN13" s="23"/>
      <c r="IO13" s="23"/>
      <c r="IP13" s="23"/>
      <c r="IQ13" s="23"/>
      <c r="IR13" s="23"/>
      <c r="IS13" s="23"/>
      <c r="IT13" s="23"/>
      <c r="IU13" s="23"/>
      <c r="IV13" s="23"/>
    </row>
    <row r="14" spans="1:256">
      <c r="A14" s="9" t="s">
        <v>7</v>
      </c>
      <c r="B14" s="24" t="s">
        <v>263</v>
      </c>
      <c r="C14" s="9" t="s">
        <v>7</v>
      </c>
      <c r="D14" s="25" t="s">
        <v>263</v>
      </c>
      <c r="E14" s="8" t="s">
        <v>107</v>
      </c>
      <c r="F14" s="26" t="s">
        <v>278</v>
      </c>
      <c r="G14" s="8" t="s">
        <v>18</v>
      </c>
      <c r="I14" s="14" t="s">
        <v>115</v>
      </c>
      <c r="K14" s="16" t="s">
        <v>46</v>
      </c>
      <c r="L14" s="1" t="s">
        <v>271</v>
      </c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23"/>
      <c r="AW14" s="23"/>
      <c r="AX14" s="23"/>
      <c r="AY14" s="23"/>
      <c r="AZ14" s="23"/>
      <c r="BA14" s="23"/>
      <c r="BB14" s="23"/>
      <c r="BC14" s="23"/>
      <c r="BD14" s="23"/>
      <c r="BE14" s="23"/>
      <c r="BF14" s="23"/>
      <c r="BG14" s="23"/>
      <c r="BH14" s="23"/>
      <c r="BI14" s="23"/>
      <c r="BJ14" s="23"/>
      <c r="BK14" s="23"/>
      <c r="BL14" s="23"/>
      <c r="BM14" s="23"/>
      <c r="BN14" s="23"/>
      <c r="BO14" s="23"/>
      <c r="BP14" s="23"/>
      <c r="BQ14" s="23"/>
      <c r="BR14" s="23"/>
      <c r="BS14" s="23"/>
      <c r="BT14" s="23"/>
      <c r="BU14" s="23"/>
      <c r="BV14" s="23"/>
      <c r="BW14" s="23"/>
      <c r="BX14" s="23"/>
      <c r="BY14" s="23"/>
      <c r="BZ14" s="23"/>
      <c r="CA14" s="23"/>
      <c r="CB14" s="23"/>
      <c r="CC14" s="23"/>
      <c r="CD14" s="23"/>
      <c r="CE14" s="23"/>
      <c r="CF14" s="23"/>
      <c r="CG14" s="23"/>
      <c r="CH14" s="23"/>
      <c r="CI14" s="23"/>
      <c r="CJ14" s="23"/>
      <c r="CK14" s="23"/>
      <c r="CL14" s="23"/>
      <c r="CM14" s="23"/>
      <c r="CN14" s="23"/>
      <c r="CO14" s="23"/>
      <c r="CP14" s="23"/>
      <c r="CQ14" s="23"/>
      <c r="CR14" s="23"/>
      <c r="CS14" s="23"/>
      <c r="CT14" s="23"/>
      <c r="CU14" s="23"/>
      <c r="CV14" s="23"/>
      <c r="CW14" s="23"/>
      <c r="CX14" s="23"/>
      <c r="CY14" s="23"/>
      <c r="CZ14" s="23"/>
      <c r="DA14" s="23"/>
      <c r="DB14" s="23"/>
      <c r="DC14" s="23"/>
      <c r="DD14" s="23"/>
      <c r="DE14" s="23"/>
      <c r="DF14" s="23"/>
      <c r="DG14" s="23"/>
      <c r="DH14" s="23"/>
      <c r="DI14" s="23"/>
      <c r="DJ14" s="23"/>
      <c r="DK14" s="23"/>
      <c r="DL14" s="23"/>
      <c r="DM14" s="23"/>
      <c r="DN14" s="23"/>
      <c r="DO14" s="23"/>
      <c r="DP14" s="23"/>
      <c r="DQ14" s="23"/>
      <c r="DR14" s="23"/>
      <c r="DS14" s="23"/>
      <c r="DT14" s="23"/>
      <c r="DU14" s="23"/>
      <c r="DV14" s="23"/>
      <c r="DW14" s="23"/>
      <c r="DX14" s="23"/>
      <c r="DY14" s="23"/>
      <c r="DZ14" s="23"/>
      <c r="EA14" s="23"/>
      <c r="EB14" s="23"/>
      <c r="EC14" s="23"/>
      <c r="ED14" s="23"/>
      <c r="EE14" s="23"/>
      <c r="EF14" s="23"/>
      <c r="EG14" s="23"/>
      <c r="EH14" s="23"/>
      <c r="EI14" s="23"/>
      <c r="EJ14" s="23"/>
      <c r="EK14" s="23"/>
      <c r="EL14" s="23"/>
      <c r="EM14" s="23"/>
      <c r="EN14" s="23"/>
      <c r="EO14" s="23"/>
      <c r="EP14" s="23"/>
      <c r="EQ14" s="23"/>
      <c r="ER14" s="23"/>
      <c r="ES14" s="23"/>
      <c r="ET14" s="23"/>
      <c r="EU14" s="23"/>
      <c r="EV14" s="23"/>
      <c r="EW14" s="23"/>
      <c r="EX14" s="23"/>
      <c r="EY14" s="23"/>
      <c r="EZ14" s="23"/>
      <c r="FA14" s="23"/>
      <c r="FB14" s="23"/>
      <c r="FC14" s="23"/>
      <c r="FD14" s="23"/>
      <c r="FE14" s="23"/>
      <c r="FF14" s="23"/>
      <c r="FG14" s="23"/>
      <c r="FH14" s="23"/>
      <c r="FI14" s="23"/>
      <c r="FJ14" s="23"/>
      <c r="FK14" s="23"/>
      <c r="FL14" s="23"/>
      <c r="FM14" s="23"/>
      <c r="FN14" s="23"/>
      <c r="FO14" s="23"/>
      <c r="FP14" s="23"/>
      <c r="FQ14" s="23"/>
      <c r="FR14" s="23"/>
      <c r="FS14" s="23"/>
      <c r="FT14" s="23"/>
      <c r="FU14" s="23"/>
      <c r="FV14" s="23"/>
      <c r="FW14" s="23"/>
      <c r="FX14" s="23"/>
      <c r="FY14" s="23"/>
      <c r="FZ14" s="23"/>
      <c r="GA14" s="23"/>
      <c r="GB14" s="23"/>
      <c r="GC14" s="23"/>
      <c r="GD14" s="23"/>
      <c r="GE14" s="23"/>
      <c r="GF14" s="23"/>
      <c r="GG14" s="23"/>
      <c r="GH14" s="23"/>
      <c r="GI14" s="23"/>
      <c r="GJ14" s="23"/>
      <c r="GK14" s="23"/>
      <c r="GL14" s="23"/>
      <c r="GM14" s="23"/>
      <c r="GN14" s="23"/>
      <c r="GO14" s="23"/>
      <c r="GP14" s="23"/>
      <c r="GQ14" s="23"/>
      <c r="GR14" s="23"/>
      <c r="GS14" s="23"/>
      <c r="GT14" s="23"/>
      <c r="GU14" s="23"/>
      <c r="GV14" s="23"/>
      <c r="GW14" s="23"/>
      <c r="GX14" s="23"/>
      <c r="GY14" s="23"/>
      <c r="GZ14" s="23"/>
      <c r="HA14" s="23"/>
      <c r="HB14" s="23"/>
      <c r="HC14" s="23"/>
      <c r="HD14" s="23"/>
      <c r="HE14" s="23"/>
      <c r="HF14" s="23"/>
      <c r="HG14" s="23"/>
      <c r="HH14" s="23"/>
      <c r="HI14" s="23"/>
      <c r="HJ14" s="23"/>
      <c r="HK14" s="23"/>
      <c r="HL14" s="23"/>
      <c r="HM14" s="23"/>
      <c r="HN14" s="23"/>
      <c r="HO14" s="23"/>
      <c r="HP14" s="23"/>
      <c r="HQ14" s="23"/>
      <c r="HR14" s="23"/>
      <c r="HS14" s="23"/>
      <c r="HT14" s="23"/>
      <c r="HU14" s="23"/>
      <c r="HV14" s="23"/>
      <c r="HW14" s="23"/>
      <c r="HX14" s="23"/>
      <c r="HY14" s="23"/>
      <c r="HZ14" s="23"/>
      <c r="IA14" s="23"/>
      <c r="IB14" s="23"/>
      <c r="IC14" s="23"/>
      <c r="ID14" s="23"/>
      <c r="IE14" s="23"/>
      <c r="IF14" s="23"/>
      <c r="IG14" s="23"/>
      <c r="IH14" s="23"/>
      <c r="II14" s="23"/>
      <c r="IJ14" s="23"/>
      <c r="IK14" s="23"/>
      <c r="IL14" s="23"/>
      <c r="IM14" s="23"/>
      <c r="IN14" s="23"/>
      <c r="IO14" s="23"/>
      <c r="IP14" s="23"/>
      <c r="IQ14" s="23"/>
      <c r="IR14" s="23"/>
      <c r="IS14" s="23"/>
      <c r="IT14" s="23"/>
      <c r="IU14" s="23"/>
      <c r="IV14" s="23"/>
    </row>
    <row r="15" spans="1:256">
      <c r="A15" s="9" t="s">
        <v>8</v>
      </c>
      <c r="B15" s="24" t="s">
        <v>264</v>
      </c>
      <c r="C15" s="9" t="s">
        <v>8</v>
      </c>
      <c r="D15" t="s">
        <v>264</v>
      </c>
      <c r="E15" s="8" t="s">
        <v>108</v>
      </c>
      <c r="F15" s="21"/>
      <c r="G15" s="8" t="s">
        <v>19</v>
      </c>
      <c r="I15" s="14" t="s">
        <v>20</v>
      </c>
      <c r="J15" s="5" t="s">
        <v>292</v>
      </c>
      <c r="K15" s="16" t="s">
        <v>14</v>
      </c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3"/>
      <c r="BI15" s="23"/>
      <c r="BJ15" s="23"/>
      <c r="BK15" s="23"/>
      <c r="BL15" s="23"/>
      <c r="BM15" s="23"/>
      <c r="BN15" s="23"/>
      <c r="BO15" s="23"/>
      <c r="BP15" s="23"/>
      <c r="BQ15" s="23"/>
      <c r="BR15" s="23"/>
      <c r="BS15" s="23"/>
      <c r="BT15" s="23"/>
      <c r="BU15" s="23"/>
      <c r="BV15" s="23"/>
      <c r="BW15" s="23"/>
      <c r="BX15" s="23"/>
      <c r="BY15" s="23"/>
      <c r="BZ15" s="23"/>
      <c r="CA15" s="23"/>
      <c r="CB15" s="23"/>
      <c r="CC15" s="23"/>
      <c r="CD15" s="23"/>
      <c r="CE15" s="23"/>
      <c r="CF15" s="23"/>
      <c r="CG15" s="23"/>
      <c r="CH15" s="23"/>
      <c r="CI15" s="23"/>
      <c r="CJ15" s="23"/>
      <c r="CK15" s="23"/>
      <c r="CL15" s="23"/>
      <c r="CM15" s="23"/>
      <c r="CN15" s="23"/>
      <c r="CO15" s="23"/>
      <c r="CP15" s="23"/>
      <c r="CQ15" s="23"/>
      <c r="CR15" s="23"/>
      <c r="CS15" s="23"/>
      <c r="CT15" s="23"/>
      <c r="CU15" s="23"/>
      <c r="CV15" s="23"/>
      <c r="CW15" s="23"/>
      <c r="CX15" s="23"/>
      <c r="CY15" s="23"/>
      <c r="CZ15" s="23"/>
      <c r="DA15" s="23"/>
      <c r="DB15" s="23"/>
      <c r="DC15" s="23"/>
      <c r="DD15" s="23"/>
      <c r="DE15" s="23"/>
      <c r="DF15" s="23"/>
      <c r="DG15" s="23"/>
      <c r="DH15" s="23"/>
      <c r="DI15" s="23"/>
      <c r="DJ15" s="23"/>
      <c r="DK15" s="23"/>
      <c r="DL15" s="23"/>
      <c r="DM15" s="23"/>
      <c r="DN15" s="23"/>
      <c r="DO15" s="23"/>
      <c r="DP15" s="23"/>
      <c r="DQ15" s="23"/>
      <c r="DR15" s="23"/>
      <c r="DS15" s="23"/>
      <c r="DT15" s="23"/>
      <c r="DU15" s="23"/>
      <c r="DV15" s="23"/>
      <c r="DW15" s="23"/>
      <c r="DX15" s="23"/>
      <c r="DY15" s="23"/>
      <c r="DZ15" s="23"/>
      <c r="EA15" s="23"/>
      <c r="EB15" s="23"/>
      <c r="EC15" s="23"/>
      <c r="ED15" s="23"/>
      <c r="EE15" s="23"/>
      <c r="EF15" s="23"/>
      <c r="EG15" s="23"/>
      <c r="EH15" s="23"/>
      <c r="EI15" s="23"/>
      <c r="EJ15" s="23"/>
      <c r="EK15" s="23"/>
      <c r="EL15" s="23"/>
      <c r="EM15" s="23"/>
      <c r="EN15" s="23"/>
      <c r="EO15" s="23"/>
      <c r="EP15" s="23"/>
      <c r="EQ15" s="23"/>
      <c r="ER15" s="23"/>
      <c r="ES15" s="23"/>
      <c r="ET15" s="23"/>
      <c r="EU15" s="23"/>
      <c r="EV15" s="23"/>
      <c r="EW15" s="23"/>
      <c r="EX15" s="23"/>
      <c r="EY15" s="23"/>
      <c r="EZ15" s="23"/>
      <c r="FA15" s="23"/>
      <c r="FB15" s="23"/>
      <c r="FC15" s="23"/>
      <c r="FD15" s="23"/>
      <c r="FE15" s="23"/>
      <c r="FF15" s="23"/>
      <c r="FG15" s="23"/>
      <c r="FH15" s="23"/>
      <c r="FI15" s="23"/>
      <c r="FJ15" s="23"/>
      <c r="FK15" s="23"/>
      <c r="FL15" s="23"/>
      <c r="FM15" s="23"/>
      <c r="FN15" s="23"/>
      <c r="FO15" s="23"/>
      <c r="FP15" s="23"/>
      <c r="FQ15" s="23"/>
      <c r="FR15" s="23"/>
      <c r="FS15" s="23"/>
      <c r="FT15" s="23"/>
      <c r="FU15" s="23"/>
      <c r="FV15" s="23"/>
      <c r="FW15" s="23"/>
      <c r="FX15" s="23"/>
      <c r="FY15" s="23"/>
      <c r="FZ15" s="23"/>
      <c r="GA15" s="23"/>
      <c r="GB15" s="23"/>
      <c r="GC15" s="23"/>
      <c r="GD15" s="23"/>
      <c r="GE15" s="23"/>
      <c r="GF15" s="23"/>
      <c r="GG15" s="23"/>
      <c r="GH15" s="23"/>
      <c r="GI15" s="23"/>
      <c r="GJ15" s="23"/>
      <c r="GK15" s="23"/>
      <c r="GL15" s="23"/>
      <c r="GM15" s="23"/>
      <c r="GN15" s="23"/>
      <c r="GO15" s="23"/>
      <c r="GP15" s="23"/>
      <c r="GQ15" s="23"/>
      <c r="GR15" s="23"/>
      <c r="GS15" s="23"/>
      <c r="GT15" s="23"/>
      <c r="GU15" s="23"/>
      <c r="GV15" s="23"/>
      <c r="GW15" s="23"/>
      <c r="GX15" s="23"/>
      <c r="GY15" s="23"/>
      <c r="GZ15" s="23"/>
      <c r="HA15" s="23"/>
      <c r="HB15" s="23"/>
      <c r="HC15" s="23"/>
      <c r="HD15" s="23"/>
      <c r="HE15" s="23"/>
      <c r="HF15" s="23"/>
      <c r="HG15" s="23"/>
      <c r="HH15" s="23"/>
      <c r="HI15" s="23"/>
      <c r="HJ15" s="23"/>
      <c r="HK15" s="23"/>
      <c r="HL15" s="23"/>
      <c r="HM15" s="23"/>
      <c r="HN15" s="23"/>
      <c r="HO15" s="23"/>
      <c r="HP15" s="23"/>
      <c r="HQ15" s="23"/>
      <c r="HR15" s="23"/>
      <c r="HS15" s="23"/>
      <c r="HT15" s="23"/>
      <c r="HU15" s="23"/>
      <c r="HV15" s="23"/>
      <c r="HW15" s="23"/>
      <c r="HX15" s="23"/>
      <c r="HY15" s="23"/>
      <c r="HZ15" s="23"/>
      <c r="IA15" s="23"/>
      <c r="IB15" s="23"/>
      <c r="IC15" s="23"/>
      <c r="ID15" s="23"/>
      <c r="IE15" s="23"/>
      <c r="IF15" s="23"/>
      <c r="IG15" s="23"/>
      <c r="IH15" s="23"/>
      <c r="II15" s="23"/>
      <c r="IJ15" s="23"/>
      <c r="IK15" s="23"/>
      <c r="IL15" s="23"/>
      <c r="IM15" s="23"/>
      <c r="IN15" s="23"/>
      <c r="IO15" s="23"/>
      <c r="IP15" s="23"/>
      <c r="IQ15" s="23"/>
      <c r="IR15" s="23"/>
      <c r="IS15" s="23"/>
      <c r="IT15" s="23"/>
      <c r="IU15" s="23"/>
      <c r="IV15" s="23"/>
    </row>
    <row r="16" spans="1:256">
      <c r="A16" s="19" t="s">
        <v>9</v>
      </c>
      <c r="B16" s="24" t="s">
        <v>265</v>
      </c>
      <c r="C16" s="19" t="s">
        <v>9</v>
      </c>
      <c r="D16" t="s">
        <v>265</v>
      </c>
      <c r="E16" s="8" t="s">
        <v>109</v>
      </c>
      <c r="F16" s="21"/>
      <c r="G16" s="8" t="s">
        <v>18</v>
      </c>
      <c r="I16" s="14" t="s">
        <v>21</v>
      </c>
      <c r="K16" s="16" t="s">
        <v>15</v>
      </c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  <c r="AV16" s="23"/>
      <c r="AW16" s="23"/>
      <c r="AX16" s="23"/>
      <c r="AY16" s="23"/>
      <c r="AZ16" s="23"/>
      <c r="BA16" s="23"/>
      <c r="BB16" s="23"/>
      <c r="BC16" s="23"/>
      <c r="BD16" s="23"/>
      <c r="BE16" s="23"/>
      <c r="BF16" s="23"/>
      <c r="BG16" s="23"/>
      <c r="BH16" s="23"/>
      <c r="BI16" s="23"/>
      <c r="BJ16" s="23"/>
      <c r="BK16" s="23"/>
      <c r="BL16" s="23"/>
      <c r="BM16" s="23"/>
      <c r="BN16" s="23"/>
      <c r="BO16" s="23"/>
      <c r="BP16" s="23"/>
      <c r="BQ16" s="23"/>
      <c r="BR16" s="23"/>
      <c r="BS16" s="23"/>
      <c r="BT16" s="23"/>
      <c r="BU16" s="23"/>
      <c r="BV16" s="23"/>
      <c r="BW16" s="23"/>
      <c r="BX16" s="23"/>
      <c r="BY16" s="23"/>
      <c r="BZ16" s="23"/>
      <c r="CA16" s="23"/>
      <c r="CB16" s="23"/>
      <c r="CC16" s="23"/>
      <c r="CD16" s="23"/>
      <c r="CE16" s="23"/>
      <c r="CF16" s="23"/>
      <c r="CG16" s="23"/>
      <c r="CH16" s="23"/>
      <c r="CI16" s="23"/>
      <c r="CJ16" s="23"/>
      <c r="CK16" s="23"/>
      <c r="CL16" s="23"/>
      <c r="CM16" s="23"/>
      <c r="CN16" s="23"/>
      <c r="CO16" s="23"/>
      <c r="CP16" s="23"/>
      <c r="CQ16" s="23"/>
      <c r="CR16" s="23"/>
      <c r="CS16" s="23"/>
      <c r="CT16" s="23"/>
      <c r="CU16" s="23"/>
      <c r="CV16" s="23"/>
      <c r="CW16" s="23"/>
      <c r="CX16" s="23"/>
      <c r="CY16" s="23"/>
      <c r="CZ16" s="23"/>
      <c r="DA16" s="23"/>
      <c r="DB16" s="23"/>
      <c r="DC16" s="23"/>
      <c r="DD16" s="23"/>
      <c r="DE16" s="23"/>
      <c r="DF16" s="23"/>
      <c r="DG16" s="23"/>
      <c r="DH16" s="23"/>
      <c r="DI16" s="23"/>
      <c r="DJ16" s="23"/>
      <c r="DK16" s="23"/>
      <c r="DL16" s="23"/>
      <c r="DM16" s="23"/>
      <c r="DN16" s="23"/>
      <c r="DO16" s="23"/>
      <c r="DP16" s="23"/>
      <c r="DQ16" s="23"/>
      <c r="DR16" s="23"/>
      <c r="DS16" s="23"/>
      <c r="DT16" s="23"/>
      <c r="DU16" s="23"/>
      <c r="DV16" s="23"/>
      <c r="DW16" s="23"/>
      <c r="DX16" s="23"/>
      <c r="DY16" s="23"/>
      <c r="DZ16" s="23"/>
      <c r="EA16" s="23"/>
      <c r="EB16" s="23"/>
      <c r="EC16" s="23"/>
      <c r="ED16" s="23"/>
      <c r="EE16" s="23"/>
      <c r="EF16" s="23"/>
      <c r="EG16" s="23"/>
      <c r="EH16" s="23"/>
      <c r="EI16" s="23"/>
      <c r="EJ16" s="23"/>
      <c r="EK16" s="23"/>
      <c r="EL16" s="23"/>
      <c r="EM16" s="23"/>
      <c r="EN16" s="23"/>
      <c r="EO16" s="23"/>
      <c r="EP16" s="23"/>
      <c r="EQ16" s="23"/>
      <c r="ER16" s="23"/>
      <c r="ES16" s="23"/>
      <c r="ET16" s="23"/>
      <c r="EU16" s="23"/>
      <c r="EV16" s="23"/>
      <c r="EW16" s="23"/>
      <c r="EX16" s="23"/>
      <c r="EY16" s="23"/>
      <c r="EZ16" s="23"/>
      <c r="FA16" s="23"/>
      <c r="FB16" s="23"/>
      <c r="FC16" s="23"/>
      <c r="FD16" s="23"/>
      <c r="FE16" s="23"/>
      <c r="FF16" s="23"/>
      <c r="FG16" s="23"/>
      <c r="FH16" s="23"/>
      <c r="FI16" s="23"/>
      <c r="FJ16" s="23"/>
      <c r="FK16" s="23"/>
      <c r="FL16" s="23"/>
      <c r="FM16" s="23"/>
      <c r="FN16" s="23"/>
      <c r="FO16" s="23"/>
      <c r="FP16" s="23"/>
      <c r="FQ16" s="23"/>
      <c r="FR16" s="23"/>
      <c r="FS16" s="23"/>
      <c r="FT16" s="23"/>
      <c r="FU16" s="23"/>
      <c r="FV16" s="23"/>
      <c r="FW16" s="23"/>
      <c r="FX16" s="23"/>
      <c r="FY16" s="23"/>
      <c r="FZ16" s="23"/>
      <c r="GA16" s="23"/>
      <c r="GB16" s="23"/>
      <c r="GC16" s="23"/>
      <c r="GD16" s="23"/>
      <c r="GE16" s="23"/>
      <c r="GF16" s="23"/>
      <c r="GG16" s="23"/>
      <c r="GH16" s="23"/>
      <c r="GI16" s="23"/>
      <c r="GJ16" s="23"/>
      <c r="GK16" s="23"/>
      <c r="GL16" s="23"/>
      <c r="GM16" s="23"/>
      <c r="GN16" s="23"/>
      <c r="GO16" s="23"/>
      <c r="GP16" s="23"/>
      <c r="GQ16" s="23"/>
      <c r="GR16" s="23"/>
      <c r="GS16" s="23"/>
      <c r="GT16" s="23"/>
      <c r="GU16" s="23"/>
      <c r="GV16" s="23"/>
      <c r="GW16" s="23"/>
      <c r="GX16" s="23"/>
      <c r="GY16" s="23"/>
      <c r="GZ16" s="23"/>
      <c r="HA16" s="23"/>
      <c r="HB16" s="23"/>
      <c r="HC16" s="23"/>
      <c r="HD16" s="23"/>
      <c r="HE16" s="23"/>
      <c r="HF16" s="23"/>
      <c r="HG16" s="23"/>
      <c r="HH16" s="23"/>
      <c r="HI16" s="23"/>
      <c r="HJ16" s="23"/>
      <c r="HK16" s="23"/>
      <c r="HL16" s="23"/>
      <c r="HM16" s="23"/>
      <c r="HN16" s="23"/>
      <c r="HO16" s="23"/>
      <c r="HP16" s="23"/>
      <c r="HQ16" s="23"/>
      <c r="HR16" s="23"/>
      <c r="HS16" s="23"/>
      <c r="HT16" s="23"/>
      <c r="HU16" s="23"/>
      <c r="HV16" s="23"/>
      <c r="HW16" s="23"/>
      <c r="HX16" s="23"/>
      <c r="HY16" s="23"/>
      <c r="HZ16" s="23"/>
      <c r="IA16" s="23"/>
      <c r="IB16" s="23"/>
      <c r="IC16" s="23"/>
      <c r="ID16" s="23"/>
      <c r="IE16" s="23"/>
      <c r="IF16" s="23"/>
      <c r="IG16" s="23"/>
      <c r="IH16" s="23"/>
      <c r="II16" s="23"/>
      <c r="IJ16" s="23"/>
      <c r="IK16" s="23"/>
      <c r="IL16" s="23"/>
      <c r="IM16" s="23"/>
      <c r="IN16" s="23"/>
      <c r="IO16" s="23"/>
      <c r="IP16" s="23"/>
      <c r="IQ16" s="23"/>
      <c r="IR16" s="23"/>
      <c r="IS16" s="23"/>
      <c r="IT16" s="23"/>
      <c r="IU16" s="23"/>
      <c r="IV16" s="23"/>
    </row>
    <row r="17" spans="1:256">
      <c r="A17" s="19" t="s">
        <v>95</v>
      </c>
      <c r="B17" s="3" t="s">
        <v>266</v>
      </c>
      <c r="C17" s="19" t="s">
        <v>95</v>
      </c>
      <c r="D17" t="s">
        <v>266</v>
      </c>
      <c r="E17" s="8" t="s">
        <v>110</v>
      </c>
      <c r="F17" s="21"/>
      <c r="G17" s="8" t="s">
        <v>19</v>
      </c>
      <c r="I17" s="14"/>
      <c r="J17" s="5">
        <v>1</v>
      </c>
      <c r="K17" s="16" t="s">
        <v>16</v>
      </c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3"/>
      <c r="AT17" s="23"/>
      <c r="AU17" s="23"/>
      <c r="AV17" s="23"/>
      <c r="AW17" s="23"/>
      <c r="AX17" s="23"/>
      <c r="AY17" s="23"/>
      <c r="AZ17" s="23"/>
      <c r="BA17" s="23"/>
      <c r="BB17" s="23"/>
      <c r="BC17" s="23"/>
      <c r="BD17" s="23"/>
      <c r="BE17" s="23"/>
      <c r="BF17" s="23"/>
      <c r="BG17" s="23"/>
      <c r="BH17" s="23"/>
      <c r="BI17" s="23"/>
      <c r="BJ17" s="23"/>
      <c r="BK17" s="23"/>
      <c r="BL17" s="23"/>
      <c r="BM17" s="23"/>
      <c r="BN17" s="23"/>
      <c r="BO17" s="23"/>
      <c r="BP17" s="23"/>
      <c r="BQ17" s="23"/>
      <c r="BR17" s="23"/>
      <c r="BS17" s="23"/>
      <c r="BT17" s="23"/>
      <c r="BU17" s="23"/>
      <c r="BV17" s="23"/>
      <c r="BW17" s="23"/>
      <c r="BX17" s="23"/>
      <c r="BY17" s="23"/>
      <c r="BZ17" s="23"/>
      <c r="CA17" s="23"/>
      <c r="CB17" s="23"/>
      <c r="CC17" s="23"/>
      <c r="CD17" s="23"/>
      <c r="CE17" s="23"/>
      <c r="CF17" s="23"/>
      <c r="CG17" s="23"/>
      <c r="CH17" s="23"/>
      <c r="CI17" s="23"/>
      <c r="CJ17" s="23"/>
      <c r="CK17" s="23"/>
      <c r="CL17" s="23"/>
      <c r="CM17" s="23"/>
      <c r="CN17" s="23"/>
      <c r="CO17" s="23"/>
      <c r="CP17" s="23"/>
      <c r="CQ17" s="23"/>
      <c r="CR17" s="23"/>
      <c r="CS17" s="23"/>
      <c r="CT17" s="23"/>
      <c r="CU17" s="23"/>
      <c r="CV17" s="23"/>
      <c r="CW17" s="23"/>
      <c r="CX17" s="23"/>
      <c r="CY17" s="23"/>
      <c r="CZ17" s="23"/>
      <c r="DA17" s="23"/>
      <c r="DB17" s="23"/>
      <c r="DC17" s="23"/>
      <c r="DD17" s="23"/>
      <c r="DE17" s="23"/>
      <c r="DF17" s="23"/>
      <c r="DG17" s="23"/>
      <c r="DH17" s="23"/>
      <c r="DI17" s="23"/>
      <c r="DJ17" s="23"/>
      <c r="DK17" s="23"/>
      <c r="DL17" s="23"/>
      <c r="DM17" s="23"/>
      <c r="DN17" s="23"/>
      <c r="DO17" s="23"/>
      <c r="DP17" s="23"/>
      <c r="DQ17" s="23"/>
      <c r="DR17" s="23"/>
      <c r="DS17" s="23"/>
      <c r="DT17" s="23"/>
      <c r="DU17" s="23"/>
      <c r="DV17" s="23"/>
      <c r="DW17" s="23"/>
      <c r="DX17" s="23"/>
      <c r="DY17" s="23"/>
      <c r="DZ17" s="23"/>
      <c r="EA17" s="23"/>
      <c r="EB17" s="23"/>
      <c r="EC17" s="23"/>
      <c r="ED17" s="23"/>
      <c r="EE17" s="23"/>
      <c r="EF17" s="23"/>
      <c r="EG17" s="23"/>
      <c r="EH17" s="23"/>
      <c r="EI17" s="23"/>
      <c r="EJ17" s="23"/>
      <c r="EK17" s="23"/>
      <c r="EL17" s="23"/>
      <c r="EM17" s="23"/>
      <c r="EN17" s="23"/>
      <c r="EO17" s="23"/>
      <c r="EP17" s="23"/>
      <c r="EQ17" s="23"/>
      <c r="ER17" s="23"/>
      <c r="ES17" s="23"/>
      <c r="ET17" s="23"/>
      <c r="EU17" s="23"/>
      <c r="EV17" s="23"/>
      <c r="EW17" s="23"/>
      <c r="EX17" s="23"/>
      <c r="EY17" s="23"/>
      <c r="EZ17" s="23"/>
      <c r="FA17" s="23"/>
      <c r="FB17" s="23"/>
      <c r="FC17" s="23"/>
      <c r="FD17" s="23"/>
      <c r="FE17" s="23"/>
      <c r="FF17" s="23"/>
      <c r="FG17" s="23"/>
      <c r="FH17" s="23"/>
      <c r="FI17" s="23"/>
      <c r="FJ17" s="23"/>
      <c r="FK17" s="23"/>
      <c r="FL17" s="23"/>
      <c r="FM17" s="23"/>
      <c r="FN17" s="23"/>
      <c r="FO17" s="23"/>
      <c r="FP17" s="23"/>
      <c r="FQ17" s="23"/>
      <c r="FR17" s="23"/>
      <c r="FS17" s="23"/>
      <c r="FT17" s="23"/>
      <c r="FU17" s="23"/>
      <c r="FV17" s="23"/>
      <c r="FW17" s="23"/>
      <c r="FX17" s="23"/>
      <c r="FY17" s="23"/>
      <c r="FZ17" s="23"/>
      <c r="GA17" s="23"/>
      <c r="GB17" s="23"/>
      <c r="GC17" s="23"/>
      <c r="GD17" s="23"/>
      <c r="GE17" s="23"/>
      <c r="GF17" s="23"/>
      <c r="GG17" s="23"/>
      <c r="GH17" s="23"/>
      <c r="GI17" s="23"/>
      <c r="GJ17" s="23"/>
      <c r="GK17" s="23"/>
      <c r="GL17" s="23"/>
      <c r="GM17" s="23"/>
      <c r="GN17" s="23"/>
      <c r="GO17" s="23"/>
      <c r="GP17" s="23"/>
      <c r="GQ17" s="23"/>
      <c r="GR17" s="23"/>
      <c r="GS17" s="23"/>
      <c r="GT17" s="23"/>
      <c r="GU17" s="23"/>
      <c r="GV17" s="23"/>
      <c r="GW17" s="23"/>
      <c r="GX17" s="23"/>
      <c r="GY17" s="23"/>
      <c r="GZ17" s="23"/>
      <c r="HA17" s="23"/>
      <c r="HB17" s="23"/>
      <c r="HC17" s="23"/>
      <c r="HD17" s="23"/>
      <c r="HE17" s="23"/>
      <c r="HF17" s="23"/>
      <c r="HG17" s="23"/>
      <c r="HH17" s="23"/>
      <c r="HI17" s="23"/>
      <c r="HJ17" s="23"/>
      <c r="HK17" s="23"/>
      <c r="HL17" s="23"/>
      <c r="HM17" s="23"/>
      <c r="HN17" s="23"/>
      <c r="HO17" s="23"/>
      <c r="HP17" s="23"/>
      <c r="HQ17" s="23"/>
      <c r="HR17" s="23"/>
      <c r="HS17" s="23"/>
      <c r="HT17" s="23"/>
      <c r="HU17" s="23"/>
      <c r="HV17" s="23"/>
      <c r="HW17" s="23"/>
      <c r="HX17" s="23"/>
      <c r="HY17" s="23"/>
      <c r="HZ17" s="23"/>
      <c r="IA17" s="23"/>
      <c r="IB17" s="23"/>
      <c r="IC17" s="23"/>
      <c r="ID17" s="23"/>
      <c r="IE17" s="23"/>
      <c r="IF17" s="23"/>
      <c r="IG17" s="23"/>
      <c r="IH17" s="23"/>
      <c r="II17" s="23"/>
      <c r="IJ17" s="23"/>
      <c r="IK17" s="23"/>
      <c r="IL17" s="23"/>
      <c r="IM17" s="23"/>
      <c r="IN17" s="23"/>
      <c r="IO17" s="23"/>
      <c r="IP17" s="23"/>
      <c r="IQ17" s="23"/>
      <c r="IR17" s="23"/>
      <c r="IS17" s="23"/>
      <c r="IT17" s="23"/>
      <c r="IU17" s="23"/>
      <c r="IV17" s="23"/>
    </row>
    <row r="18" spans="1:256">
      <c r="A18" s="19" t="s">
        <v>103</v>
      </c>
      <c r="B18" t="s">
        <v>267</v>
      </c>
      <c r="C18" s="19" t="s">
        <v>103</v>
      </c>
      <c r="D18" t="s">
        <v>267</v>
      </c>
      <c r="E18" s="8" t="s">
        <v>47</v>
      </c>
      <c r="F18" s="21"/>
      <c r="G18" s="12" t="s">
        <v>86</v>
      </c>
      <c r="I18" s="15"/>
      <c r="J18" s="5" t="s">
        <v>293</v>
      </c>
      <c r="K18" s="16" t="s">
        <v>17</v>
      </c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  <c r="BP18" s="23"/>
      <c r="BQ18" s="23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  <c r="CT18" s="23"/>
      <c r="CU18" s="23"/>
      <c r="CV18" s="23"/>
      <c r="CW18" s="23"/>
      <c r="CX18" s="23"/>
      <c r="CY18" s="23"/>
      <c r="CZ18" s="23"/>
      <c r="DA18" s="23"/>
      <c r="DB18" s="23"/>
      <c r="DC18" s="23"/>
      <c r="DD18" s="23"/>
      <c r="DE18" s="23"/>
      <c r="DF18" s="23"/>
      <c r="DG18" s="23"/>
      <c r="DH18" s="23"/>
      <c r="DI18" s="23"/>
      <c r="DJ18" s="23"/>
      <c r="DK18" s="23"/>
      <c r="DL18" s="23"/>
      <c r="DM18" s="23"/>
      <c r="DN18" s="23"/>
      <c r="DO18" s="23"/>
      <c r="DP18" s="23"/>
      <c r="DQ18" s="23"/>
      <c r="DR18" s="23"/>
      <c r="DS18" s="23"/>
      <c r="DT18" s="23"/>
      <c r="DU18" s="23"/>
      <c r="DV18" s="23"/>
      <c r="DW18" s="23"/>
      <c r="DX18" s="23"/>
      <c r="DY18" s="23"/>
      <c r="DZ18" s="23"/>
      <c r="EA18" s="23"/>
      <c r="EB18" s="23"/>
      <c r="EC18" s="23"/>
      <c r="ED18" s="23"/>
      <c r="EE18" s="23"/>
      <c r="EF18" s="23"/>
      <c r="EG18" s="23"/>
      <c r="EH18" s="23"/>
      <c r="EI18" s="23"/>
      <c r="EJ18" s="23"/>
      <c r="EK18" s="23"/>
      <c r="EL18" s="23"/>
      <c r="EM18" s="23"/>
      <c r="EN18" s="23"/>
      <c r="EO18" s="23"/>
      <c r="EP18" s="23"/>
      <c r="EQ18" s="23"/>
      <c r="ER18" s="23"/>
      <c r="ES18" s="23"/>
      <c r="ET18" s="23"/>
      <c r="EU18" s="23"/>
      <c r="EV18" s="23"/>
      <c r="EW18" s="23"/>
      <c r="EX18" s="23"/>
      <c r="EY18" s="23"/>
      <c r="EZ18" s="23"/>
      <c r="FA18" s="23"/>
      <c r="FB18" s="23"/>
      <c r="FC18" s="23"/>
      <c r="FD18" s="23"/>
      <c r="FE18" s="23"/>
      <c r="FF18" s="23"/>
      <c r="FG18" s="23"/>
      <c r="FH18" s="23"/>
      <c r="FI18" s="23"/>
      <c r="FJ18" s="23"/>
      <c r="FK18" s="23"/>
      <c r="FL18" s="23"/>
      <c r="FM18" s="23"/>
      <c r="FN18" s="23"/>
      <c r="FO18" s="23"/>
      <c r="FP18" s="23"/>
      <c r="FQ18" s="23"/>
      <c r="FR18" s="23"/>
      <c r="FS18" s="23"/>
      <c r="FT18" s="23"/>
      <c r="FU18" s="23"/>
      <c r="FV18" s="23"/>
      <c r="FW18" s="23"/>
      <c r="FX18" s="23"/>
      <c r="FY18" s="23"/>
      <c r="FZ18" s="23"/>
      <c r="GA18" s="23"/>
      <c r="GB18" s="23"/>
      <c r="GC18" s="23"/>
      <c r="GD18" s="23"/>
      <c r="GE18" s="23"/>
      <c r="GF18" s="23"/>
      <c r="GG18" s="23"/>
      <c r="GH18" s="23"/>
      <c r="GI18" s="23"/>
      <c r="GJ18" s="23"/>
      <c r="GK18" s="23"/>
      <c r="GL18" s="23"/>
      <c r="GM18" s="23"/>
      <c r="GN18" s="23"/>
      <c r="GO18" s="23"/>
      <c r="GP18" s="23"/>
      <c r="GQ18" s="23"/>
      <c r="GR18" s="23"/>
      <c r="GS18" s="23"/>
      <c r="GT18" s="23"/>
      <c r="GU18" s="23"/>
      <c r="GV18" s="23"/>
      <c r="GW18" s="23"/>
      <c r="GX18" s="23"/>
      <c r="GY18" s="23"/>
      <c r="GZ18" s="23"/>
      <c r="HA18" s="23"/>
      <c r="HB18" s="23"/>
      <c r="HC18" s="23"/>
      <c r="HD18" s="23"/>
      <c r="HE18" s="23"/>
      <c r="HF18" s="23"/>
      <c r="HG18" s="23"/>
      <c r="HH18" s="23"/>
      <c r="HI18" s="23"/>
      <c r="HJ18" s="23"/>
      <c r="HK18" s="23"/>
      <c r="HL18" s="23"/>
      <c r="HM18" s="23"/>
      <c r="HN18" s="23"/>
      <c r="HO18" s="23"/>
      <c r="HP18" s="23"/>
      <c r="HQ18" s="23"/>
      <c r="HR18" s="23"/>
      <c r="HS18" s="23"/>
      <c r="HT18" s="23"/>
      <c r="HU18" s="23"/>
      <c r="HV18" s="23"/>
      <c r="HW18" s="23"/>
      <c r="HX18" s="23"/>
      <c r="HY18" s="23"/>
      <c r="HZ18" s="23"/>
      <c r="IA18" s="23"/>
      <c r="IB18" s="23"/>
      <c r="IC18" s="23"/>
      <c r="ID18" s="23"/>
      <c r="IE18" s="23"/>
      <c r="IF18" s="23"/>
      <c r="IG18" s="23"/>
      <c r="IH18" s="23"/>
      <c r="II18" s="23"/>
      <c r="IJ18" s="23"/>
      <c r="IK18" s="23"/>
      <c r="IL18" s="23"/>
      <c r="IM18" s="23"/>
      <c r="IN18" s="23"/>
      <c r="IO18" s="23"/>
      <c r="IP18" s="23"/>
      <c r="IQ18" s="23"/>
      <c r="IR18" s="23"/>
      <c r="IS18" s="23"/>
      <c r="IT18" s="23"/>
      <c r="IU18" s="23"/>
      <c r="IV18" s="23"/>
    </row>
    <row r="19" spans="1:256">
      <c r="A19" s="9" t="s">
        <v>10</v>
      </c>
      <c r="B19" t="s">
        <v>268</v>
      </c>
      <c r="C19" s="9" t="s">
        <v>10</v>
      </c>
      <c r="D19" t="s">
        <v>268</v>
      </c>
      <c r="E19" s="8" t="s">
        <v>111</v>
      </c>
      <c r="F19" s="21">
        <v>1</v>
      </c>
      <c r="G19" s="12" t="s">
        <v>68</v>
      </c>
      <c r="I19" s="15"/>
      <c r="J19" s="5" t="s">
        <v>287</v>
      </c>
      <c r="K19" s="16" t="s">
        <v>18</v>
      </c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  <c r="BP19" s="23"/>
      <c r="BQ19" s="23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  <c r="CT19" s="23"/>
      <c r="CU19" s="23"/>
      <c r="CV19" s="23"/>
      <c r="CW19" s="23"/>
      <c r="CX19" s="23"/>
      <c r="CY19" s="23"/>
      <c r="CZ19" s="23"/>
      <c r="DA19" s="23"/>
      <c r="DB19" s="23"/>
      <c r="DC19" s="23"/>
      <c r="DD19" s="23"/>
      <c r="DE19" s="23"/>
      <c r="DF19" s="23"/>
      <c r="DG19" s="23"/>
      <c r="DH19" s="23"/>
      <c r="DI19" s="23"/>
      <c r="DJ19" s="23"/>
      <c r="DK19" s="23"/>
      <c r="DL19" s="23"/>
      <c r="DM19" s="23"/>
      <c r="DN19" s="23"/>
      <c r="DO19" s="23"/>
      <c r="DP19" s="23"/>
      <c r="DQ19" s="23"/>
      <c r="DR19" s="23"/>
      <c r="DS19" s="23"/>
      <c r="DT19" s="23"/>
      <c r="DU19" s="23"/>
      <c r="DV19" s="23"/>
      <c r="DW19" s="23"/>
      <c r="DX19" s="23"/>
      <c r="DY19" s="23"/>
      <c r="DZ19" s="23"/>
      <c r="EA19" s="23"/>
      <c r="EB19" s="23"/>
      <c r="EC19" s="23"/>
      <c r="ED19" s="23"/>
      <c r="EE19" s="23"/>
      <c r="EF19" s="23"/>
      <c r="EG19" s="23"/>
      <c r="EH19" s="23"/>
      <c r="EI19" s="23"/>
      <c r="EJ19" s="23"/>
      <c r="EK19" s="23"/>
      <c r="EL19" s="23"/>
      <c r="EM19" s="23"/>
      <c r="EN19" s="23"/>
      <c r="EO19" s="23"/>
      <c r="EP19" s="23"/>
      <c r="EQ19" s="23"/>
      <c r="ER19" s="23"/>
      <c r="ES19" s="23"/>
      <c r="ET19" s="23"/>
      <c r="EU19" s="23"/>
      <c r="EV19" s="23"/>
      <c r="EW19" s="23"/>
      <c r="EX19" s="23"/>
      <c r="EY19" s="23"/>
      <c r="EZ19" s="23"/>
      <c r="FA19" s="23"/>
      <c r="FB19" s="23"/>
      <c r="FC19" s="23"/>
      <c r="FD19" s="23"/>
      <c r="FE19" s="23"/>
      <c r="FF19" s="23"/>
      <c r="FG19" s="23"/>
      <c r="FH19" s="23"/>
      <c r="FI19" s="23"/>
      <c r="FJ19" s="23"/>
      <c r="FK19" s="23"/>
      <c r="FL19" s="23"/>
      <c r="FM19" s="23"/>
      <c r="FN19" s="23"/>
      <c r="FO19" s="23"/>
      <c r="FP19" s="23"/>
      <c r="FQ19" s="23"/>
      <c r="FR19" s="23"/>
      <c r="FS19" s="23"/>
      <c r="FT19" s="23"/>
      <c r="FU19" s="23"/>
      <c r="FV19" s="23"/>
      <c r="FW19" s="23"/>
      <c r="FX19" s="23"/>
      <c r="FY19" s="23"/>
      <c r="FZ19" s="23"/>
      <c r="GA19" s="23"/>
      <c r="GB19" s="23"/>
      <c r="GC19" s="23"/>
      <c r="GD19" s="23"/>
      <c r="GE19" s="23"/>
      <c r="GF19" s="23"/>
      <c r="GG19" s="23"/>
      <c r="GH19" s="23"/>
      <c r="GI19" s="23"/>
      <c r="GJ19" s="23"/>
      <c r="GK19" s="23"/>
      <c r="GL19" s="23"/>
      <c r="GM19" s="23"/>
      <c r="GN19" s="23"/>
      <c r="GO19" s="23"/>
      <c r="GP19" s="23"/>
      <c r="GQ19" s="23"/>
      <c r="GR19" s="23"/>
      <c r="GS19" s="23"/>
      <c r="GT19" s="23"/>
      <c r="GU19" s="23"/>
      <c r="GV19" s="23"/>
      <c r="GW19" s="23"/>
      <c r="GX19" s="23"/>
      <c r="GY19" s="23"/>
      <c r="GZ19" s="23"/>
      <c r="HA19" s="23"/>
      <c r="HB19" s="23"/>
      <c r="HC19" s="23"/>
      <c r="HD19" s="23"/>
      <c r="HE19" s="23"/>
      <c r="HF19" s="23"/>
      <c r="HG19" s="23"/>
      <c r="HH19" s="23"/>
      <c r="HI19" s="23"/>
      <c r="HJ19" s="23"/>
      <c r="HK19" s="23"/>
      <c r="HL19" s="23"/>
      <c r="HM19" s="23"/>
      <c r="HN19" s="23"/>
      <c r="HO19" s="23"/>
      <c r="HP19" s="23"/>
      <c r="HQ19" s="23"/>
      <c r="HR19" s="23"/>
      <c r="HS19" s="23"/>
      <c r="HT19" s="23"/>
      <c r="HU19" s="23"/>
      <c r="HV19" s="23"/>
      <c r="HW19" s="23"/>
      <c r="HX19" s="23"/>
      <c r="HY19" s="23"/>
      <c r="HZ19" s="23"/>
      <c r="IA19" s="23"/>
      <c r="IB19" s="23"/>
      <c r="IC19" s="23"/>
      <c r="ID19" s="23"/>
      <c r="IE19" s="23"/>
      <c r="IF19" s="23"/>
      <c r="IG19" s="23"/>
      <c r="IH19" s="23"/>
      <c r="II19" s="23"/>
      <c r="IJ19" s="23"/>
      <c r="IK19" s="23"/>
      <c r="IL19" s="23"/>
      <c r="IM19" s="23"/>
      <c r="IN19" s="23"/>
      <c r="IO19" s="23"/>
      <c r="IP19" s="23"/>
      <c r="IQ19" s="23"/>
      <c r="IR19" s="23"/>
      <c r="IS19" s="23"/>
      <c r="IT19" s="23"/>
      <c r="IU19" s="23"/>
      <c r="IV19" s="23"/>
    </row>
    <row r="20" spans="1:256">
      <c r="A20" s="9" t="s">
        <v>100</v>
      </c>
      <c r="C20" s="9" t="s">
        <v>100</v>
      </c>
      <c r="E20" s="8" t="s">
        <v>112</v>
      </c>
      <c r="F20" s="21"/>
      <c r="G20" s="29" t="s">
        <v>88</v>
      </c>
      <c r="I20" s="15"/>
      <c r="J20" s="160">
        <v>44335</v>
      </c>
      <c r="K20" s="16" t="s">
        <v>19</v>
      </c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3"/>
      <c r="BN20" s="23"/>
      <c r="BO20" s="23"/>
      <c r="BP20" s="23"/>
      <c r="BQ20" s="23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23"/>
      <c r="CR20" s="23"/>
      <c r="CS20" s="23"/>
      <c r="CT20" s="23"/>
      <c r="CU20" s="23"/>
      <c r="CV20" s="23"/>
      <c r="CW20" s="23"/>
      <c r="CX20" s="23"/>
      <c r="CY20" s="23"/>
      <c r="CZ20" s="23"/>
      <c r="DA20" s="23"/>
      <c r="DB20" s="23"/>
      <c r="DC20" s="23"/>
      <c r="DD20" s="23"/>
      <c r="DE20" s="23"/>
      <c r="DF20" s="23"/>
      <c r="DG20" s="23"/>
      <c r="DH20" s="23"/>
      <c r="DI20" s="23"/>
      <c r="DJ20" s="23"/>
      <c r="DK20" s="23"/>
      <c r="DL20" s="23"/>
      <c r="DM20" s="23"/>
      <c r="DN20" s="23"/>
      <c r="DO20" s="23"/>
      <c r="DP20" s="23"/>
      <c r="DQ20" s="23"/>
      <c r="DR20" s="23"/>
      <c r="DS20" s="23"/>
      <c r="DT20" s="23"/>
      <c r="DU20" s="23"/>
      <c r="DV20" s="23"/>
      <c r="DW20" s="23"/>
      <c r="DX20" s="23"/>
      <c r="DY20" s="23"/>
      <c r="DZ20" s="23"/>
      <c r="EA20" s="23"/>
      <c r="EB20" s="23"/>
      <c r="EC20" s="23"/>
      <c r="ED20" s="23"/>
      <c r="EE20" s="23"/>
      <c r="EF20" s="23"/>
      <c r="EG20" s="23"/>
      <c r="EH20" s="23"/>
      <c r="EI20" s="23"/>
      <c r="EJ20" s="23"/>
      <c r="EK20" s="23"/>
      <c r="EL20" s="23"/>
      <c r="EM20" s="23"/>
      <c r="EN20" s="23"/>
      <c r="EO20" s="23"/>
      <c r="EP20" s="23"/>
      <c r="EQ20" s="23"/>
      <c r="ER20" s="23"/>
      <c r="ES20" s="23"/>
      <c r="ET20" s="23"/>
      <c r="EU20" s="23"/>
      <c r="EV20" s="23"/>
      <c r="EW20" s="23"/>
      <c r="EX20" s="23"/>
      <c r="EY20" s="23"/>
      <c r="EZ20" s="23"/>
      <c r="FA20" s="23"/>
      <c r="FB20" s="23"/>
      <c r="FC20" s="23"/>
      <c r="FD20" s="23"/>
      <c r="FE20" s="23"/>
      <c r="FF20" s="23"/>
      <c r="FG20" s="23"/>
      <c r="FH20" s="23"/>
      <c r="FI20" s="23"/>
      <c r="FJ20" s="23"/>
      <c r="FK20" s="23"/>
      <c r="FL20" s="23"/>
      <c r="FM20" s="23"/>
      <c r="FN20" s="23"/>
      <c r="FO20" s="23"/>
      <c r="FP20" s="23"/>
      <c r="FQ20" s="23"/>
      <c r="FR20" s="23"/>
      <c r="FS20" s="23"/>
      <c r="FT20" s="23"/>
      <c r="FU20" s="23"/>
      <c r="FV20" s="23"/>
      <c r="FW20" s="23"/>
      <c r="FX20" s="23"/>
      <c r="FY20" s="23"/>
      <c r="FZ20" s="23"/>
      <c r="GA20" s="23"/>
      <c r="GB20" s="23"/>
      <c r="GC20" s="23"/>
      <c r="GD20" s="23"/>
      <c r="GE20" s="23"/>
      <c r="GF20" s="23"/>
      <c r="GG20" s="23"/>
      <c r="GH20" s="23"/>
      <c r="GI20" s="23"/>
      <c r="GJ20" s="23"/>
      <c r="GK20" s="23"/>
      <c r="GL20" s="23"/>
      <c r="GM20" s="23"/>
      <c r="GN20" s="23"/>
      <c r="GO20" s="23"/>
      <c r="GP20" s="23"/>
      <c r="GQ20" s="23"/>
      <c r="GR20" s="23"/>
      <c r="GS20" s="23"/>
      <c r="GT20" s="23"/>
      <c r="GU20" s="23"/>
      <c r="GV20" s="23"/>
      <c r="GW20" s="23"/>
      <c r="GX20" s="23"/>
      <c r="GY20" s="23"/>
      <c r="GZ20" s="23"/>
      <c r="HA20" s="23"/>
      <c r="HB20" s="23"/>
      <c r="HC20" s="23"/>
      <c r="HD20" s="23"/>
      <c r="HE20" s="23"/>
      <c r="HF20" s="23"/>
      <c r="HG20" s="23"/>
      <c r="HH20" s="23"/>
      <c r="HI20" s="23"/>
      <c r="HJ20" s="23"/>
      <c r="HK20" s="23"/>
      <c r="HL20" s="23"/>
      <c r="HM20" s="23"/>
      <c r="HN20" s="23"/>
      <c r="HO20" s="23"/>
      <c r="HP20" s="23"/>
      <c r="HQ20" s="23"/>
      <c r="HR20" s="23"/>
      <c r="HS20" s="23"/>
      <c r="HT20" s="23"/>
      <c r="HU20" s="23"/>
      <c r="HV20" s="23"/>
      <c r="HW20" s="23"/>
      <c r="HX20" s="23"/>
      <c r="HY20" s="23"/>
      <c r="HZ20" s="23"/>
      <c r="IA20" s="23"/>
      <c r="IB20" s="23"/>
      <c r="IC20" s="23"/>
      <c r="ID20" s="23"/>
      <c r="IE20" s="23"/>
      <c r="IF20" s="23"/>
      <c r="IG20" s="23"/>
      <c r="IH20" s="23"/>
      <c r="II20" s="23"/>
      <c r="IJ20" s="23"/>
      <c r="IK20" s="23"/>
      <c r="IL20" s="23"/>
      <c r="IM20" s="23"/>
      <c r="IN20" s="23"/>
      <c r="IO20" s="23"/>
      <c r="IP20" s="23"/>
      <c r="IQ20" s="23"/>
      <c r="IR20" s="23"/>
      <c r="IS20" s="23"/>
      <c r="IT20" s="23"/>
      <c r="IU20" s="23"/>
      <c r="IV20" s="23"/>
    </row>
    <row r="21" spans="1:256">
      <c r="A21" s="9" t="s">
        <v>101</v>
      </c>
      <c r="B21">
        <v>51</v>
      </c>
      <c r="C21" s="9" t="s">
        <v>101</v>
      </c>
      <c r="D21">
        <v>51</v>
      </c>
      <c r="E21" s="8" t="s">
        <v>25</v>
      </c>
      <c r="F21" s="21"/>
      <c r="G21" s="13"/>
      <c r="I21" s="32"/>
      <c r="J21" s="5" t="s">
        <v>294</v>
      </c>
      <c r="K21" s="16" t="s">
        <v>20</v>
      </c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/>
      <c r="BN21" s="23"/>
      <c r="BO21" s="23"/>
      <c r="BP21" s="23"/>
      <c r="BQ21" s="23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23"/>
      <c r="CR21" s="23"/>
      <c r="CS21" s="23"/>
      <c r="CT21" s="23"/>
      <c r="CU21" s="23"/>
      <c r="CV21" s="23"/>
      <c r="CW21" s="23"/>
      <c r="CX21" s="23"/>
      <c r="CY21" s="23"/>
      <c r="CZ21" s="23"/>
      <c r="DA21" s="23"/>
      <c r="DB21" s="23"/>
      <c r="DC21" s="23"/>
      <c r="DD21" s="23"/>
      <c r="DE21" s="23"/>
      <c r="DF21" s="23"/>
      <c r="DG21" s="23"/>
      <c r="DH21" s="23"/>
      <c r="DI21" s="23"/>
      <c r="DJ21" s="23"/>
      <c r="DK21" s="23"/>
      <c r="DL21" s="23"/>
      <c r="DM21" s="23"/>
      <c r="DN21" s="23"/>
      <c r="DO21" s="23"/>
      <c r="DP21" s="23"/>
      <c r="DQ21" s="23"/>
      <c r="DR21" s="23"/>
      <c r="DS21" s="23"/>
      <c r="DT21" s="23"/>
      <c r="DU21" s="23"/>
      <c r="DV21" s="23"/>
      <c r="DW21" s="23"/>
      <c r="DX21" s="23"/>
      <c r="DY21" s="23"/>
      <c r="DZ21" s="23"/>
      <c r="EA21" s="23"/>
      <c r="EB21" s="23"/>
      <c r="EC21" s="23"/>
      <c r="ED21" s="23"/>
      <c r="EE21" s="23"/>
      <c r="EF21" s="23"/>
      <c r="EG21" s="23"/>
      <c r="EH21" s="23"/>
      <c r="EI21" s="23"/>
      <c r="EJ21" s="23"/>
      <c r="EK21" s="23"/>
      <c r="EL21" s="23"/>
      <c r="EM21" s="23"/>
      <c r="EN21" s="23"/>
      <c r="EO21" s="23"/>
      <c r="EP21" s="23"/>
      <c r="EQ21" s="23"/>
      <c r="ER21" s="23"/>
      <c r="ES21" s="23"/>
      <c r="ET21" s="23"/>
      <c r="EU21" s="23"/>
      <c r="EV21" s="23"/>
      <c r="EW21" s="23"/>
      <c r="EX21" s="23"/>
      <c r="EY21" s="23"/>
      <c r="EZ21" s="23"/>
      <c r="FA21" s="23"/>
      <c r="FB21" s="23"/>
      <c r="FC21" s="23"/>
      <c r="FD21" s="23"/>
      <c r="FE21" s="23"/>
      <c r="FF21" s="23"/>
      <c r="FG21" s="23"/>
      <c r="FH21" s="23"/>
      <c r="FI21" s="23"/>
      <c r="FJ21" s="23"/>
      <c r="FK21" s="23"/>
      <c r="FL21" s="23"/>
      <c r="FM21" s="23"/>
      <c r="FN21" s="23"/>
      <c r="FO21" s="23"/>
      <c r="FP21" s="23"/>
      <c r="FQ21" s="23"/>
      <c r="FR21" s="23"/>
      <c r="FS21" s="23"/>
      <c r="FT21" s="23"/>
      <c r="FU21" s="23"/>
      <c r="FV21" s="23"/>
      <c r="FW21" s="23"/>
      <c r="FX21" s="23"/>
      <c r="FY21" s="23"/>
      <c r="FZ21" s="23"/>
      <c r="GA21" s="23"/>
      <c r="GB21" s="23"/>
      <c r="GC21" s="23"/>
      <c r="GD21" s="23"/>
      <c r="GE21" s="23"/>
      <c r="GF21" s="23"/>
      <c r="GG21" s="23"/>
      <c r="GH21" s="23"/>
      <c r="GI21" s="23"/>
      <c r="GJ21" s="23"/>
      <c r="GK21" s="23"/>
      <c r="GL21" s="23"/>
      <c r="GM21" s="23"/>
      <c r="GN21" s="23"/>
      <c r="GO21" s="23"/>
      <c r="GP21" s="23"/>
      <c r="GQ21" s="23"/>
      <c r="GR21" s="23"/>
      <c r="GS21" s="23"/>
      <c r="GT21" s="23"/>
      <c r="GU21" s="23"/>
      <c r="GV21" s="23"/>
      <c r="GW21" s="23"/>
      <c r="GX21" s="23"/>
      <c r="GY21" s="23"/>
      <c r="GZ21" s="23"/>
      <c r="HA21" s="23"/>
      <c r="HB21" s="23"/>
      <c r="HC21" s="23"/>
      <c r="HD21" s="23"/>
      <c r="HE21" s="23"/>
      <c r="HF21" s="23"/>
      <c r="HG21" s="23"/>
      <c r="HH21" s="23"/>
      <c r="HI21" s="23"/>
      <c r="HJ21" s="23"/>
      <c r="HK21" s="23"/>
      <c r="HL21" s="23"/>
      <c r="HM21" s="23"/>
      <c r="HN21" s="23"/>
      <c r="HO21" s="23"/>
      <c r="HP21" s="23"/>
      <c r="HQ21" s="23"/>
      <c r="HR21" s="23"/>
      <c r="HS21" s="23"/>
      <c r="HT21" s="23"/>
      <c r="HU21" s="23"/>
      <c r="HV21" s="23"/>
      <c r="HW21" s="23"/>
      <c r="HX21" s="23"/>
      <c r="HY21" s="23"/>
      <c r="HZ21" s="23"/>
      <c r="IA21" s="23"/>
      <c r="IB21" s="23"/>
      <c r="IC21" s="23"/>
      <c r="ID21" s="23"/>
      <c r="IE21" s="23"/>
      <c r="IF21" s="23"/>
      <c r="IG21" s="23"/>
      <c r="IH21" s="23"/>
      <c r="II21" s="23"/>
      <c r="IJ21" s="23"/>
      <c r="IK21" s="23"/>
      <c r="IL21" s="23"/>
      <c r="IM21" s="23"/>
      <c r="IN21" s="23"/>
      <c r="IO21" s="23"/>
      <c r="IP21" s="23"/>
      <c r="IQ21" s="23"/>
      <c r="IR21" s="23"/>
      <c r="IS21" s="23"/>
      <c r="IT21" s="23"/>
      <c r="IU21" s="23"/>
      <c r="IV21" s="23"/>
    </row>
    <row r="22" spans="1:256">
      <c r="A22" s="19" t="s">
        <v>102</v>
      </c>
      <c r="C22" s="19" t="s">
        <v>102</v>
      </c>
      <c r="E22" s="8" t="s">
        <v>26</v>
      </c>
      <c r="F22" s="21"/>
      <c r="I22" s="15"/>
      <c r="J22" s="5">
        <v>2614</v>
      </c>
      <c r="K22" s="16" t="s">
        <v>21</v>
      </c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23"/>
      <c r="AW22" s="23"/>
      <c r="AX22" s="23"/>
      <c r="AY22" s="23"/>
      <c r="AZ22" s="23"/>
      <c r="BA22" s="23"/>
      <c r="BB22" s="23"/>
      <c r="BC22" s="23"/>
      <c r="BD22" s="23"/>
      <c r="BE22" s="23"/>
      <c r="BF22" s="23"/>
      <c r="BG22" s="23"/>
      <c r="BH22" s="23"/>
      <c r="BI22" s="23"/>
      <c r="BJ22" s="23"/>
      <c r="BK22" s="23"/>
      <c r="BL22" s="23"/>
      <c r="BM22" s="23"/>
      <c r="BN22" s="23"/>
      <c r="BO22" s="23"/>
      <c r="BP22" s="23"/>
      <c r="BQ22" s="23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  <c r="CT22" s="23"/>
      <c r="CU22" s="23"/>
      <c r="CV22" s="23"/>
      <c r="CW22" s="23"/>
      <c r="CX22" s="23"/>
      <c r="CY22" s="23"/>
      <c r="CZ22" s="23"/>
      <c r="DA22" s="23"/>
      <c r="DB22" s="23"/>
      <c r="DC22" s="23"/>
      <c r="DD22" s="23"/>
      <c r="DE22" s="23"/>
      <c r="DF22" s="23"/>
      <c r="DG22" s="23"/>
      <c r="DH22" s="23"/>
      <c r="DI22" s="23"/>
      <c r="DJ22" s="23"/>
      <c r="DK22" s="23"/>
      <c r="DL22" s="23"/>
      <c r="DM22" s="23"/>
      <c r="DN22" s="23"/>
      <c r="DO22" s="23"/>
      <c r="DP22" s="23"/>
      <c r="DQ22" s="23"/>
      <c r="DR22" s="23"/>
      <c r="DS22" s="23"/>
      <c r="DT22" s="23"/>
      <c r="DU22" s="23"/>
      <c r="DV22" s="23"/>
      <c r="DW22" s="23"/>
      <c r="DX22" s="23"/>
      <c r="DY22" s="23"/>
      <c r="DZ22" s="23"/>
      <c r="EA22" s="23"/>
      <c r="EB22" s="23"/>
      <c r="EC22" s="23"/>
      <c r="ED22" s="23"/>
      <c r="EE22" s="23"/>
      <c r="EF22" s="23"/>
      <c r="EG22" s="23"/>
      <c r="EH22" s="23"/>
      <c r="EI22" s="23"/>
      <c r="EJ22" s="23"/>
      <c r="EK22" s="23"/>
      <c r="EL22" s="23"/>
      <c r="EM22" s="23"/>
      <c r="EN22" s="23"/>
      <c r="EO22" s="23"/>
      <c r="EP22" s="23"/>
      <c r="EQ22" s="23"/>
      <c r="ER22" s="23"/>
      <c r="ES22" s="23"/>
      <c r="ET22" s="23"/>
      <c r="EU22" s="23"/>
      <c r="EV22" s="23"/>
      <c r="EW22" s="23"/>
      <c r="EX22" s="23"/>
      <c r="EY22" s="23"/>
      <c r="EZ22" s="23"/>
      <c r="FA22" s="23"/>
      <c r="FB22" s="23"/>
      <c r="FC22" s="23"/>
      <c r="FD22" s="23"/>
      <c r="FE22" s="23"/>
      <c r="FF22" s="23"/>
      <c r="FG22" s="23"/>
      <c r="FH22" s="23"/>
      <c r="FI22" s="23"/>
      <c r="FJ22" s="23"/>
      <c r="FK22" s="23"/>
      <c r="FL22" s="23"/>
      <c r="FM22" s="23"/>
      <c r="FN22" s="23"/>
      <c r="FO22" s="23"/>
      <c r="FP22" s="23"/>
      <c r="FQ22" s="23"/>
      <c r="FR22" s="23"/>
      <c r="FS22" s="23"/>
      <c r="FT22" s="23"/>
      <c r="FU22" s="23"/>
      <c r="FV22" s="23"/>
      <c r="FW22" s="23"/>
      <c r="FX22" s="23"/>
      <c r="FY22" s="23"/>
      <c r="FZ22" s="23"/>
      <c r="GA22" s="23"/>
      <c r="GB22" s="23"/>
      <c r="GC22" s="23"/>
      <c r="GD22" s="23"/>
      <c r="GE22" s="23"/>
      <c r="GF22" s="23"/>
      <c r="GG22" s="23"/>
      <c r="GH22" s="23"/>
      <c r="GI22" s="23"/>
      <c r="GJ22" s="23"/>
      <c r="GK22" s="23"/>
      <c r="GL22" s="23"/>
      <c r="GM22" s="23"/>
      <c r="GN22" s="23"/>
      <c r="GO22" s="23"/>
      <c r="GP22" s="23"/>
      <c r="GQ22" s="23"/>
      <c r="GR22" s="23"/>
      <c r="GS22" s="23"/>
      <c r="GT22" s="23"/>
      <c r="GU22" s="23"/>
      <c r="GV22" s="23"/>
      <c r="GW22" s="23"/>
      <c r="GX22" s="23"/>
      <c r="GY22" s="23"/>
      <c r="GZ22" s="23"/>
      <c r="HA22" s="23"/>
      <c r="HB22" s="23"/>
      <c r="HC22" s="23"/>
      <c r="HD22" s="23"/>
      <c r="HE22" s="23"/>
      <c r="HF22" s="23"/>
      <c r="HG22" s="23"/>
      <c r="HH22" s="23"/>
      <c r="HI22" s="23"/>
      <c r="HJ22" s="23"/>
      <c r="HK22" s="23"/>
      <c r="HL22" s="23"/>
      <c r="HM22" s="23"/>
      <c r="HN22" s="23"/>
      <c r="HO22" s="23"/>
      <c r="HP22" s="23"/>
      <c r="HQ22" s="23"/>
      <c r="HR22" s="23"/>
      <c r="HS22" s="23"/>
      <c r="HT22" s="23"/>
      <c r="HU22" s="23"/>
      <c r="HV22" s="23"/>
      <c r="HW22" s="23"/>
      <c r="HX22" s="23"/>
      <c r="HY22" s="23"/>
      <c r="HZ22" s="23"/>
      <c r="IA22" s="23"/>
      <c r="IB22" s="23"/>
      <c r="IC22" s="23"/>
      <c r="ID22" s="23"/>
      <c r="IE22" s="23"/>
      <c r="IF22" s="23"/>
      <c r="IG22" s="23"/>
      <c r="IH22" s="23"/>
      <c r="II22" s="23"/>
      <c r="IJ22" s="23"/>
      <c r="IK22" s="23"/>
      <c r="IL22" s="23"/>
      <c r="IM22" s="23"/>
      <c r="IN22" s="23"/>
      <c r="IO22" s="23"/>
      <c r="IP22" s="23"/>
      <c r="IQ22" s="23"/>
      <c r="IR22" s="23"/>
      <c r="IS22" s="23"/>
      <c r="IT22" s="23"/>
      <c r="IU22" s="23"/>
      <c r="IV22" s="23"/>
    </row>
    <row r="23" spans="1:256">
      <c r="A23" s="9" t="s">
        <v>11</v>
      </c>
      <c r="B23" t="s">
        <v>269</v>
      </c>
      <c r="C23" s="9" t="s">
        <v>11</v>
      </c>
      <c r="D23" t="s">
        <v>269</v>
      </c>
      <c r="E23" s="8" t="s">
        <v>27</v>
      </c>
      <c r="F23" s="21"/>
      <c r="G23" s="13"/>
      <c r="I23" s="15"/>
      <c r="K23" s="16" t="s">
        <v>77</v>
      </c>
      <c r="L23" s="1" t="s">
        <v>286</v>
      </c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23"/>
      <c r="AW23" s="23"/>
      <c r="AX23" s="23"/>
      <c r="AY23" s="23"/>
      <c r="AZ23" s="23"/>
      <c r="BA23" s="23"/>
      <c r="BB23" s="23"/>
      <c r="BC23" s="23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23"/>
      <c r="BO23" s="23"/>
      <c r="BP23" s="23"/>
      <c r="BQ23" s="23"/>
      <c r="BR23" s="23"/>
      <c r="BS23" s="23"/>
      <c r="BT23" s="23"/>
      <c r="BU23" s="23"/>
      <c r="BV23" s="23"/>
      <c r="BW23" s="23"/>
      <c r="BX23" s="23"/>
      <c r="BY23" s="23"/>
      <c r="BZ23" s="23"/>
      <c r="CA23" s="23"/>
      <c r="CB23" s="23"/>
      <c r="CC23" s="23"/>
      <c r="CD23" s="23"/>
      <c r="CE23" s="23"/>
      <c r="CF23" s="23"/>
      <c r="CG23" s="23"/>
      <c r="CH23" s="23"/>
      <c r="CI23" s="23"/>
      <c r="CJ23" s="23"/>
      <c r="CK23" s="23"/>
      <c r="CL23" s="23"/>
      <c r="CM23" s="23"/>
      <c r="CN23" s="23"/>
      <c r="CO23" s="23"/>
      <c r="CP23" s="23"/>
      <c r="CQ23" s="23"/>
      <c r="CR23" s="23"/>
      <c r="CS23" s="23"/>
      <c r="CT23" s="23"/>
      <c r="CU23" s="23"/>
      <c r="CV23" s="23"/>
      <c r="CW23" s="23"/>
      <c r="CX23" s="23"/>
      <c r="CY23" s="23"/>
      <c r="CZ23" s="23"/>
      <c r="DA23" s="23"/>
      <c r="DB23" s="23"/>
      <c r="DC23" s="23"/>
      <c r="DD23" s="23"/>
      <c r="DE23" s="23"/>
      <c r="DF23" s="23"/>
      <c r="DG23" s="23"/>
      <c r="DH23" s="23"/>
      <c r="DI23" s="23"/>
      <c r="DJ23" s="23"/>
      <c r="DK23" s="23"/>
      <c r="DL23" s="23"/>
      <c r="DM23" s="23"/>
      <c r="DN23" s="23"/>
      <c r="DO23" s="23"/>
      <c r="DP23" s="23"/>
      <c r="DQ23" s="23"/>
      <c r="DR23" s="23"/>
      <c r="DS23" s="23"/>
      <c r="DT23" s="23"/>
      <c r="DU23" s="23"/>
      <c r="DV23" s="23"/>
      <c r="DW23" s="23"/>
      <c r="DX23" s="23"/>
      <c r="DY23" s="23"/>
      <c r="DZ23" s="23"/>
      <c r="EA23" s="23"/>
      <c r="EB23" s="23"/>
      <c r="EC23" s="23"/>
      <c r="ED23" s="23"/>
      <c r="EE23" s="23"/>
      <c r="EF23" s="23"/>
      <c r="EG23" s="23"/>
      <c r="EH23" s="23"/>
      <c r="EI23" s="23"/>
      <c r="EJ23" s="23"/>
      <c r="EK23" s="23"/>
      <c r="EL23" s="23"/>
      <c r="EM23" s="23"/>
      <c r="EN23" s="23"/>
      <c r="EO23" s="23"/>
      <c r="EP23" s="23"/>
      <c r="EQ23" s="23"/>
      <c r="ER23" s="23"/>
      <c r="ES23" s="23"/>
      <c r="ET23" s="23"/>
      <c r="EU23" s="23"/>
      <c r="EV23" s="23"/>
      <c r="EW23" s="23"/>
      <c r="EX23" s="23"/>
      <c r="EY23" s="23"/>
      <c r="EZ23" s="23"/>
      <c r="FA23" s="23"/>
      <c r="FB23" s="23"/>
      <c r="FC23" s="23"/>
      <c r="FD23" s="23"/>
      <c r="FE23" s="23"/>
      <c r="FF23" s="23"/>
      <c r="FG23" s="23"/>
      <c r="FH23" s="23"/>
      <c r="FI23" s="23"/>
      <c r="FJ23" s="23"/>
      <c r="FK23" s="23"/>
      <c r="FL23" s="23"/>
      <c r="FM23" s="23"/>
      <c r="FN23" s="23"/>
      <c r="FO23" s="23"/>
      <c r="FP23" s="23"/>
      <c r="FQ23" s="23"/>
      <c r="FR23" s="23"/>
      <c r="FS23" s="23"/>
      <c r="FT23" s="23"/>
      <c r="FU23" s="23"/>
      <c r="FV23" s="23"/>
      <c r="FW23" s="23"/>
      <c r="FX23" s="23"/>
      <c r="FY23" s="23"/>
      <c r="FZ23" s="23"/>
      <c r="GA23" s="23"/>
      <c r="GB23" s="23"/>
      <c r="GC23" s="23"/>
      <c r="GD23" s="23"/>
      <c r="GE23" s="23"/>
      <c r="GF23" s="23"/>
      <c r="GG23" s="23"/>
      <c r="GH23" s="23"/>
      <c r="GI23" s="23"/>
      <c r="GJ23" s="23"/>
      <c r="GK23" s="23"/>
      <c r="GL23" s="23"/>
      <c r="GM23" s="23"/>
      <c r="GN23" s="23"/>
      <c r="GO23" s="23"/>
      <c r="GP23" s="23"/>
      <c r="GQ23" s="23"/>
      <c r="GR23" s="23"/>
      <c r="GS23" s="23"/>
      <c r="GT23" s="23"/>
      <c r="GU23" s="23"/>
      <c r="GV23" s="23"/>
      <c r="GW23" s="23"/>
      <c r="GX23" s="23"/>
      <c r="GY23" s="23"/>
      <c r="GZ23" s="23"/>
      <c r="HA23" s="23"/>
      <c r="HB23" s="23"/>
      <c r="HC23" s="23"/>
      <c r="HD23" s="23"/>
      <c r="HE23" s="23"/>
      <c r="HF23" s="23"/>
      <c r="HG23" s="23"/>
      <c r="HH23" s="23"/>
      <c r="HI23" s="23"/>
      <c r="HJ23" s="23"/>
      <c r="HK23" s="23"/>
      <c r="HL23" s="23"/>
      <c r="HM23" s="23"/>
      <c r="HN23" s="23"/>
      <c r="HO23" s="23"/>
      <c r="HP23" s="23"/>
      <c r="HQ23" s="23"/>
      <c r="HR23" s="23"/>
      <c r="HS23" s="23"/>
      <c r="HT23" s="23"/>
      <c r="HU23" s="23"/>
      <c r="HV23" s="23"/>
      <c r="HW23" s="23"/>
      <c r="HX23" s="23"/>
      <c r="HY23" s="23"/>
      <c r="HZ23" s="23"/>
      <c r="IA23" s="23"/>
      <c r="IB23" s="23"/>
      <c r="IC23" s="23"/>
      <c r="ID23" s="23"/>
      <c r="IE23" s="23"/>
      <c r="IF23" s="23"/>
      <c r="IG23" s="23"/>
      <c r="IH23" s="23"/>
      <c r="II23" s="23"/>
      <c r="IJ23" s="23"/>
      <c r="IK23" s="23"/>
      <c r="IL23" s="23"/>
      <c r="IM23" s="23"/>
      <c r="IN23" s="23"/>
      <c r="IO23" s="23"/>
      <c r="IP23" s="23"/>
      <c r="IQ23" s="23"/>
      <c r="IR23" s="23"/>
      <c r="IS23" s="23"/>
      <c r="IT23" s="23"/>
      <c r="IU23" s="23"/>
      <c r="IV23" s="23"/>
    </row>
    <row r="24" spans="1:256">
      <c r="A24" s="9" t="s">
        <v>12</v>
      </c>
      <c r="C24" s="9" t="s">
        <v>12</v>
      </c>
      <c r="E24" s="8" t="s">
        <v>28</v>
      </c>
      <c r="F24" s="21"/>
      <c r="G24" s="13"/>
      <c r="I24" s="15"/>
      <c r="K24" s="16" t="s">
        <v>78</v>
      </c>
      <c r="L24" s="1" t="s">
        <v>287</v>
      </c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23"/>
      <c r="BP24" s="23"/>
      <c r="BQ24" s="23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  <c r="CQ24" s="23"/>
      <c r="CR24" s="23"/>
      <c r="CS24" s="23"/>
      <c r="CT24" s="23"/>
      <c r="CU24" s="23"/>
      <c r="CV24" s="23"/>
      <c r="CW24" s="23"/>
      <c r="CX24" s="23"/>
      <c r="CY24" s="23"/>
      <c r="CZ24" s="23"/>
      <c r="DA24" s="23"/>
      <c r="DB24" s="23"/>
      <c r="DC24" s="23"/>
      <c r="DD24" s="23"/>
      <c r="DE24" s="23"/>
      <c r="DF24" s="23"/>
      <c r="DG24" s="23"/>
      <c r="DH24" s="23"/>
      <c r="DI24" s="23"/>
      <c r="DJ24" s="23"/>
      <c r="DK24" s="23"/>
      <c r="DL24" s="23"/>
      <c r="DM24" s="23"/>
      <c r="DN24" s="23"/>
      <c r="DO24" s="23"/>
      <c r="DP24" s="23"/>
      <c r="DQ24" s="23"/>
      <c r="DR24" s="23"/>
      <c r="DS24" s="23"/>
      <c r="DT24" s="23"/>
      <c r="DU24" s="23"/>
      <c r="DV24" s="23"/>
      <c r="DW24" s="23"/>
      <c r="DX24" s="23"/>
      <c r="DY24" s="23"/>
      <c r="DZ24" s="23"/>
      <c r="EA24" s="23"/>
      <c r="EB24" s="23"/>
      <c r="EC24" s="23"/>
      <c r="ED24" s="23"/>
      <c r="EE24" s="23"/>
      <c r="EF24" s="23"/>
      <c r="EG24" s="23"/>
      <c r="EH24" s="23"/>
      <c r="EI24" s="23"/>
      <c r="EJ24" s="23"/>
      <c r="EK24" s="23"/>
      <c r="EL24" s="23"/>
      <c r="EM24" s="23"/>
      <c r="EN24" s="23"/>
      <c r="EO24" s="23"/>
      <c r="EP24" s="23"/>
      <c r="EQ24" s="23"/>
      <c r="ER24" s="23"/>
      <c r="ES24" s="23"/>
      <c r="ET24" s="23"/>
      <c r="EU24" s="23"/>
      <c r="EV24" s="23"/>
      <c r="EW24" s="23"/>
      <c r="EX24" s="23"/>
      <c r="EY24" s="23"/>
      <c r="EZ24" s="23"/>
      <c r="FA24" s="23"/>
      <c r="FB24" s="23"/>
      <c r="FC24" s="23"/>
      <c r="FD24" s="23"/>
      <c r="FE24" s="23"/>
      <c r="FF24" s="23"/>
      <c r="FG24" s="23"/>
      <c r="FH24" s="23"/>
      <c r="FI24" s="23"/>
      <c r="FJ24" s="23"/>
      <c r="FK24" s="23"/>
      <c r="FL24" s="23"/>
      <c r="FM24" s="23"/>
      <c r="FN24" s="23"/>
      <c r="FO24" s="23"/>
      <c r="FP24" s="23"/>
      <c r="FQ24" s="23"/>
      <c r="FR24" s="23"/>
      <c r="FS24" s="23"/>
      <c r="FT24" s="23"/>
      <c r="FU24" s="23"/>
      <c r="FV24" s="23"/>
      <c r="FW24" s="23"/>
      <c r="FX24" s="23"/>
      <c r="FY24" s="23"/>
      <c r="FZ24" s="23"/>
      <c r="GA24" s="23"/>
      <c r="GB24" s="23"/>
      <c r="GC24" s="23"/>
      <c r="GD24" s="23"/>
      <c r="GE24" s="23"/>
      <c r="GF24" s="23"/>
      <c r="GG24" s="23"/>
      <c r="GH24" s="23"/>
      <c r="GI24" s="23"/>
      <c r="GJ24" s="23"/>
      <c r="GK24" s="23"/>
      <c r="GL24" s="23"/>
      <c r="GM24" s="23"/>
      <c r="GN24" s="23"/>
      <c r="GO24" s="23"/>
      <c r="GP24" s="23"/>
      <c r="GQ24" s="23"/>
      <c r="GR24" s="23"/>
      <c r="GS24" s="23"/>
      <c r="GT24" s="23"/>
      <c r="GU24" s="23"/>
      <c r="GV24" s="23"/>
      <c r="GW24" s="23"/>
      <c r="GX24" s="23"/>
      <c r="GY24" s="23"/>
      <c r="GZ24" s="23"/>
      <c r="HA24" s="23"/>
      <c r="HB24" s="23"/>
      <c r="HC24" s="23"/>
      <c r="HD24" s="23"/>
      <c r="HE24" s="23"/>
      <c r="HF24" s="23"/>
      <c r="HG24" s="23"/>
      <c r="HH24" s="23"/>
      <c r="HI24" s="23"/>
      <c r="HJ24" s="23"/>
      <c r="HK24" s="23"/>
      <c r="HL24" s="23"/>
      <c r="HM24" s="23"/>
      <c r="HN24" s="23"/>
      <c r="HO24" s="23"/>
      <c r="HP24" s="23"/>
      <c r="HQ24" s="23"/>
      <c r="HR24" s="23"/>
      <c r="HS24" s="23"/>
      <c r="HT24" s="23"/>
      <c r="HU24" s="23"/>
      <c r="HV24" s="23"/>
      <c r="HW24" s="23"/>
      <c r="HX24" s="23"/>
      <c r="HY24" s="23"/>
      <c r="HZ24" s="23"/>
      <c r="IA24" s="23"/>
      <c r="IB24" s="23"/>
      <c r="IC24" s="23"/>
      <c r="ID24" s="23"/>
      <c r="IE24" s="23"/>
      <c r="IF24" s="23"/>
      <c r="IG24" s="23"/>
      <c r="IH24" s="23"/>
      <c r="II24" s="23"/>
      <c r="IJ24" s="23"/>
      <c r="IK24" s="23"/>
      <c r="IL24" s="23"/>
      <c r="IM24" s="23"/>
      <c r="IN24" s="23"/>
      <c r="IO24" s="23"/>
      <c r="IP24" s="23"/>
      <c r="IQ24" s="23"/>
      <c r="IR24" s="23"/>
      <c r="IS24" s="23"/>
      <c r="IT24" s="23"/>
      <c r="IU24" s="23"/>
      <c r="IV24" s="23"/>
    </row>
    <row r="25" spans="1:256">
      <c r="C25" s="10"/>
      <c r="E25" s="8" t="s">
        <v>29</v>
      </c>
      <c r="F25" s="21"/>
      <c r="G25" s="13"/>
      <c r="I25" s="15"/>
      <c r="K25" s="16" t="s">
        <v>93</v>
      </c>
      <c r="L25" s="1" t="s">
        <v>288</v>
      </c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  <c r="AV25" s="23"/>
      <c r="AW25" s="23"/>
      <c r="AX25" s="23"/>
      <c r="AY25" s="23"/>
      <c r="AZ25" s="23"/>
      <c r="BA25" s="23"/>
      <c r="BB25" s="23"/>
      <c r="BC25" s="23"/>
      <c r="BD25" s="23"/>
      <c r="BE25" s="23"/>
      <c r="BF25" s="23"/>
      <c r="BG25" s="23"/>
      <c r="BH25" s="23"/>
      <c r="BI25" s="23"/>
      <c r="BJ25" s="23"/>
      <c r="BK25" s="23"/>
      <c r="BL25" s="23"/>
      <c r="BM25" s="23"/>
      <c r="BN25" s="23"/>
      <c r="BO25" s="23"/>
      <c r="BP25" s="23"/>
      <c r="BQ25" s="23"/>
      <c r="BR25" s="23"/>
      <c r="BS25" s="23"/>
      <c r="BT25" s="23"/>
      <c r="BU25" s="23"/>
      <c r="BV25" s="23"/>
      <c r="BW25" s="23"/>
      <c r="BX25" s="23"/>
      <c r="BY25" s="23"/>
      <c r="BZ25" s="23"/>
      <c r="CA25" s="23"/>
      <c r="CB25" s="23"/>
      <c r="CC25" s="23"/>
      <c r="CD25" s="23"/>
      <c r="CE25" s="23"/>
      <c r="CF25" s="23"/>
      <c r="CG25" s="23"/>
      <c r="CH25" s="23"/>
      <c r="CI25" s="23"/>
      <c r="CJ25" s="23"/>
      <c r="CK25" s="23"/>
      <c r="CL25" s="23"/>
      <c r="CM25" s="23"/>
      <c r="CN25" s="23"/>
      <c r="CO25" s="23"/>
      <c r="CP25" s="23"/>
      <c r="CQ25" s="23"/>
      <c r="CR25" s="23"/>
      <c r="CS25" s="23"/>
      <c r="CT25" s="23"/>
      <c r="CU25" s="23"/>
      <c r="CV25" s="23"/>
      <c r="CW25" s="23"/>
      <c r="CX25" s="23"/>
      <c r="CY25" s="23"/>
      <c r="CZ25" s="23"/>
      <c r="DA25" s="23"/>
      <c r="DB25" s="23"/>
      <c r="DC25" s="23"/>
      <c r="DD25" s="23"/>
      <c r="DE25" s="23"/>
      <c r="DF25" s="23"/>
      <c r="DG25" s="23"/>
      <c r="DH25" s="23"/>
      <c r="DI25" s="23"/>
      <c r="DJ25" s="23"/>
      <c r="DK25" s="23"/>
      <c r="DL25" s="23"/>
      <c r="DM25" s="23"/>
      <c r="DN25" s="23"/>
      <c r="DO25" s="23"/>
      <c r="DP25" s="23"/>
      <c r="DQ25" s="23"/>
      <c r="DR25" s="23"/>
      <c r="DS25" s="23"/>
      <c r="DT25" s="23"/>
      <c r="DU25" s="23"/>
      <c r="DV25" s="23"/>
      <c r="DW25" s="23"/>
      <c r="DX25" s="23"/>
      <c r="DY25" s="23"/>
      <c r="DZ25" s="23"/>
      <c r="EA25" s="23"/>
      <c r="EB25" s="23"/>
      <c r="EC25" s="23"/>
      <c r="ED25" s="23"/>
      <c r="EE25" s="23"/>
      <c r="EF25" s="23"/>
      <c r="EG25" s="23"/>
      <c r="EH25" s="23"/>
      <c r="EI25" s="23"/>
      <c r="EJ25" s="23"/>
      <c r="EK25" s="23"/>
      <c r="EL25" s="23"/>
      <c r="EM25" s="23"/>
      <c r="EN25" s="23"/>
      <c r="EO25" s="23"/>
      <c r="EP25" s="23"/>
      <c r="EQ25" s="23"/>
      <c r="ER25" s="23"/>
      <c r="ES25" s="23"/>
      <c r="ET25" s="23"/>
      <c r="EU25" s="23"/>
      <c r="EV25" s="23"/>
      <c r="EW25" s="23"/>
      <c r="EX25" s="23"/>
      <c r="EY25" s="23"/>
      <c r="EZ25" s="23"/>
      <c r="FA25" s="23"/>
      <c r="FB25" s="23"/>
      <c r="FC25" s="23"/>
      <c r="FD25" s="23"/>
      <c r="FE25" s="23"/>
      <c r="FF25" s="23"/>
      <c r="FG25" s="23"/>
      <c r="FH25" s="23"/>
      <c r="FI25" s="23"/>
      <c r="FJ25" s="23"/>
      <c r="FK25" s="23"/>
      <c r="FL25" s="23"/>
      <c r="FM25" s="23"/>
      <c r="FN25" s="23"/>
      <c r="FO25" s="23"/>
      <c r="FP25" s="23"/>
      <c r="FQ25" s="23"/>
      <c r="FR25" s="23"/>
      <c r="FS25" s="23"/>
      <c r="FT25" s="23"/>
      <c r="FU25" s="23"/>
      <c r="FV25" s="23"/>
      <c r="FW25" s="23"/>
      <c r="FX25" s="23"/>
      <c r="FY25" s="23"/>
      <c r="FZ25" s="23"/>
      <c r="GA25" s="23"/>
      <c r="GB25" s="23"/>
      <c r="GC25" s="23"/>
      <c r="GD25" s="23"/>
      <c r="GE25" s="23"/>
      <c r="GF25" s="23"/>
      <c r="GG25" s="23"/>
      <c r="GH25" s="23"/>
      <c r="GI25" s="23"/>
      <c r="GJ25" s="23"/>
      <c r="GK25" s="23"/>
      <c r="GL25" s="23"/>
      <c r="GM25" s="23"/>
      <c r="GN25" s="23"/>
      <c r="GO25" s="23"/>
      <c r="GP25" s="23"/>
      <c r="GQ25" s="23"/>
      <c r="GR25" s="23"/>
      <c r="GS25" s="23"/>
      <c r="GT25" s="23"/>
      <c r="GU25" s="23"/>
      <c r="GV25" s="23"/>
      <c r="GW25" s="23"/>
      <c r="GX25" s="23"/>
      <c r="GY25" s="23"/>
      <c r="GZ25" s="23"/>
      <c r="HA25" s="23"/>
      <c r="HB25" s="23"/>
      <c r="HC25" s="23"/>
      <c r="HD25" s="23"/>
      <c r="HE25" s="23"/>
      <c r="HF25" s="23"/>
      <c r="HG25" s="23"/>
      <c r="HH25" s="23"/>
      <c r="HI25" s="23"/>
      <c r="HJ25" s="23"/>
      <c r="HK25" s="23"/>
      <c r="HL25" s="23"/>
      <c r="HM25" s="23"/>
      <c r="HN25" s="23"/>
      <c r="HO25" s="23"/>
      <c r="HP25" s="23"/>
      <c r="HQ25" s="23"/>
      <c r="HR25" s="23"/>
      <c r="HS25" s="23"/>
      <c r="HT25" s="23"/>
      <c r="HU25" s="23"/>
      <c r="HV25" s="23"/>
      <c r="HW25" s="23"/>
      <c r="HX25" s="23"/>
      <c r="HY25" s="23"/>
      <c r="HZ25" s="23"/>
      <c r="IA25" s="23"/>
      <c r="IB25" s="23"/>
      <c r="IC25" s="23"/>
      <c r="ID25" s="23"/>
      <c r="IE25" s="23"/>
      <c r="IF25" s="23"/>
      <c r="IG25" s="23"/>
      <c r="IH25" s="23"/>
      <c r="II25" s="23"/>
      <c r="IJ25" s="23"/>
      <c r="IK25" s="23"/>
      <c r="IL25" s="23"/>
      <c r="IM25" s="23"/>
      <c r="IN25" s="23"/>
      <c r="IO25" s="23"/>
      <c r="IP25" s="23"/>
      <c r="IQ25" s="23"/>
      <c r="IR25" s="23"/>
      <c r="IS25" s="23"/>
      <c r="IT25" s="23"/>
      <c r="IU25" s="23"/>
      <c r="IV25" s="23"/>
    </row>
    <row r="26" spans="1:256">
      <c r="C26" s="10"/>
      <c r="E26" s="8" t="s">
        <v>30</v>
      </c>
      <c r="F26" s="21"/>
      <c r="G26" s="13"/>
      <c r="I26" s="15"/>
      <c r="K26" s="16" t="s">
        <v>81</v>
      </c>
      <c r="L26" s="140" t="s">
        <v>362</v>
      </c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23"/>
      <c r="AP26" s="23"/>
      <c r="AQ26" s="23"/>
      <c r="AR26" s="23"/>
      <c r="AS26" s="23"/>
      <c r="AT26" s="23"/>
      <c r="AU26" s="23"/>
      <c r="AV26" s="23"/>
      <c r="AW26" s="23"/>
      <c r="AX26" s="23"/>
      <c r="AY26" s="23"/>
      <c r="AZ26" s="23"/>
      <c r="BA26" s="23"/>
      <c r="BB26" s="23"/>
      <c r="BC26" s="23"/>
      <c r="BD26" s="23"/>
      <c r="BE26" s="23"/>
      <c r="BF26" s="23"/>
      <c r="BG26" s="23"/>
      <c r="BH26" s="23"/>
      <c r="BI26" s="23"/>
      <c r="BJ26" s="23"/>
      <c r="BK26" s="23"/>
      <c r="BL26" s="23"/>
      <c r="BM26" s="23"/>
      <c r="BN26" s="23"/>
      <c r="BO26" s="23"/>
      <c r="BP26" s="23"/>
      <c r="BQ26" s="23"/>
      <c r="BR26" s="23"/>
      <c r="BS26" s="23"/>
      <c r="BT26" s="23"/>
      <c r="BU26" s="23"/>
      <c r="BV26" s="23"/>
      <c r="BW26" s="23"/>
      <c r="BX26" s="23"/>
      <c r="BY26" s="23"/>
      <c r="BZ26" s="23"/>
      <c r="CA26" s="23"/>
      <c r="CB26" s="23"/>
      <c r="CC26" s="23"/>
      <c r="CD26" s="23"/>
      <c r="CE26" s="23"/>
      <c r="CF26" s="23"/>
      <c r="CG26" s="23"/>
      <c r="CH26" s="23"/>
      <c r="CI26" s="23"/>
      <c r="CJ26" s="23"/>
      <c r="CK26" s="23"/>
      <c r="CL26" s="23"/>
      <c r="CM26" s="23"/>
      <c r="CN26" s="23"/>
      <c r="CO26" s="23"/>
      <c r="CP26" s="23"/>
      <c r="CQ26" s="23"/>
      <c r="CR26" s="23"/>
      <c r="CS26" s="23"/>
      <c r="CT26" s="23"/>
      <c r="CU26" s="23"/>
      <c r="CV26" s="23"/>
      <c r="CW26" s="23"/>
      <c r="CX26" s="23"/>
      <c r="CY26" s="23"/>
      <c r="CZ26" s="23"/>
      <c r="DA26" s="23"/>
      <c r="DB26" s="23"/>
      <c r="DC26" s="23"/>
      <c r="DD26" s="23"/>
      <c r="DE26" s="23"/>
      <c r="DF26" s="23"/>
      <c r="DG26" s="23"/>
      <c r="DH26" s="23"/>
      <c r="DI26" s="23"/>
      <c r="DJ26" s="23"/>
      <c r="DK26" s="23"/>
      <c r="DL26" s="23"/>
      <c r="DM26" s="23"/>
      <c r="DN26" s="23"/>
      <c r="DO26" s="23"/>
      <c r="DP26" s="23"/>
      <c r="DQ26" s="23"/>
      <c r="DR26" s="23"/>
      <c r="DS26" s="23"/>
      <c r="DT26" s="23"/>
      <c r="DU26" s="23"/>
      <c r="DV26" s="23"/>
      <c r="DW26" s="23"/>
      <c r="DX26" s="23"/>
      <c r="DY26" s="23"/>
      <c r="DZ26" s="23"/>
      <c r="EA26" s="23"/>
      <c r="EB26" s="23"/>
      <c r="EC26" s="23"/>
      <c r="ED26" s="23"/>
      <c r="EE26" s="23"/>
      <c r="EF26" s="23"/>
      <c r="EG26" s="23"/>
      <c r="EH26" s="23"/>
      <c r="EI26" s="23"/>
      <c r="EJ26" s="23"/>
      <c r="EK26" s="23"/>
      <c r="EL26" s="23"/>
      <c r="EM26" s="23"/>
      <c r="EN26" s="23"/>
      <c r="EO26" s="23"/>
      <c r="EP26" s="23"/>
      <c r="EQ26" s="23"/>
      <c r="ER26" s="23"/>
      <c r="ES26" s="23"/>
      <c r="ET26" s="23"/>
      <c r="EU26" s="23"/>
      <c r="EV26" s="23"/>
      <c r="EW26" s="23"/>
      <c r="EX26" s="23"/>
      <c r="EY26" s="23"/>
      <c r="EZ26" s="23"/>
      <c r="FA26" s="23"/>
      <c r="FB26" s="23"/>
      <c r="FC26" s="23"/>
      <c r="FD26" s="23"/>
      <c r="FE26" s="23"/>
      <c r="FF26" s="23"/>
      <c r="FG26" s="23"/>
      <c r="FH26" s="23"/>
      <c r="FI26" s="23"/>
      <c r="FJ26" s="23"/>
      <c r="FK26" s="23"/>
      <c r="FL26" s="23"/>
      <c r="FM26" s="23"/>
      <c r="FN26" s="23"/>
      <c r="FO26" s="23"/>
      <c r="FP26" s="23"/>
      <c r="FQ26" s="23"/>
      <c r="FR26" s="23"/>
      <c r="FS26" s="23"/>
      <c r="FT26" s="23"/>
      <c r="FU26" s="23"/>
      <c r="FV26" s="23"/>
      <c r="FW26" s="23"/>
      <c r="FX26" s="23"/>
      <c r="FY26" s="23"/>
      <c r="FZ26" s="23"/>
      <c r="GA26" s="23"/>
      <c r="GB26" s="23"/>
      <c r="GC26" s="23"/>
      <c r="GD26" s="23"/>
      <c r="GE26" s="23"/>
      <c r="GF26" s="23"/>
      <c r="GG26" s="23"/>
      <c r="GH26" s="23"/>
      <c r="GI26" s="23"/>
      <c r="GJ26" s="23"/>
      <c r="GK26" s="23"/>
      <c r="GL26" s="23"/>
      <c r="GM26" s="23"/>
      <c r="GN26" s="23"/>
      <c r="GO26" s="23"/>
      <c r="GP26" s="23"/>
      <c r="GQ26" s="23"/>
      <c r="GR26" s="23"/>
      <c r="GS26" s="23"/>
      <c r="GT26" s="23"/>
      <c r="GU26" s="23"/>
      <c r="GV26" s="23"/>
      <c r="GW26" s="23"/>
      <c r="GX26" s="23"/>
      <c r="GY26" s="23"/>
      <c r="GZ26" s="23"/>
      <c r="HA26" s="23"/>
      <c r="HB26" s="23"/>
      <c r="HC26" s="23"/>
      <c r="HD26" s="23"/>
      <c r="HE26" s="23"/>
      <c r="HF26" s="23"/>
      <c r="HG26" s="23"/>
      <c r="HH26" s="23"/>
      <c r="HI26" s="23"/>
      <c r="HJ26" s="23"/>
      <c r="HK26" s="23"/>
      <c r="HL26" s="23"/>
      <c r="HM26" s="23"/>
      <c r="HN26" s="23"/>
      <c r="HO26" s="23"/>
      <c r="HP26" s="23"/>
      <c r="HQ26" s="23"/>
      <c r="HR26" s="23"/>
      <c r="HS26" s="23"/>
      <c r="HT26" s="23"/>
      <c r="HU26" s="23"/>
      <c r="HV26" s="23"/>
      <c r="HW26" s="23"/>
      <c r="HX26" s="23"/>
      <c r="HY26" s="23"/>
      <c r="HZ26" s="23"/>
      <c r="IA26" s="23"/>
      <c r="IB26" s="23"/>
      <c r="IC26" s="23"/>
      <c r="ID26" s="23"/>
      <c r="IE26" s="23"/>
      <c r="IF26" s="23"/>
      <c r="IG26" s="23"/>
      <c r="IH26" s="23"/>
      <c r="II26" s="23"/>
      <c r="IJ26" s="23"/>
      <c r="IK26" s="23"/>
      <c r="IL26" s="23"/>
      <c r="IM26" s="23"/>
      <c r="IN26" s="23"/>
      <c r="IO26" s="23"/>
      <c r="IP26" s="23"/>
      <c r="IQ26" s="23"/>
      <c r="IR26" s="23"/>
      <c r="IS26" s="23"/>
      <c r="IT26" s="23"/>
      <c r="IU26" s="23"/>
      <c r="IV26" s="23"/>
    </row>
    <row r="27" spans="1:256">
      <c r="C27" s="10"/>
      <c r="E27" s="8" t="s">
        <v>31</v>
      </c>
      <c r="F27" s="21"/>
      <c r="G27" s="13"/>
      <c r="I27" s="15"/>
      <c r="K27" s="16" t="s">
        <v>80</v>
      </c>
      <c r="L27" s="140" t="s">
        <v>363</v>
      </c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  <c r="AV27" s="23"/>
      <c r="AW27" s="23"/>
      <c r="AX27" s="23"/>
      <c r="AY27" s="23"/>
      <c r="AZ27" s="23"/>
      <c r="BA27" s="23"/>
      <c r="BB27" s="23"/>
      <c r="BC27" s="23"/>
      <c r="BD27" s="23"/>
      <c r="BE27" s="23"/>
      <c r="BF27" s="23"/>
      <c r="BG27" s="23"/>
      <c r="BH27" s="23"/>
      <c r="BI27" s="23"/>
      <c r="BJ27" s="23"/>
      <c r="BK27" s="23"/>
      <c r="BL27" s="23"/>
      <c r="BM27" s="23"/>
      <c r="BN27" s="23"/>
      <c r="BO27" s="23"/>
      <c r="BP27" s="23"/>
      <c r="BQ27" s="23"/>
      <c r="BR27" s="23"/>
      <c r="BS27" s="23"/>
      <c r="BT27" s="23"/>
      <c r="BU27" s="23"/>
      <c r="BV27" s="23"/>
      <c r="BW27" s="23"/>
      <c r="BX27" s="23"/>
      <c r="BY27" s="23"/>
      <c r="BZ27" s="23"/>
      <c r="CA27" s="23"/>
      <c r="CB27" s="23"/>
      <c r="CC27" s="23"/>
      <c r="CD27" s="23"/>
      <c r="CE27" s="23"/>
      <c r="CF27" s="23"/>
      <c r="CG27" s="23"/>
      <c r="CH27" s="23"/>
      <c r="CI27" s="23"/>
      <c r="CJ27" s="23"/>
      <c r="CK27" s="23"/>
      <c r="CL27" s="23"/>
      <c r="CM27" s="23"/>
      <c r="CN27" s="23"/>
      <c r="CO27" s="23"/>
      <c r="CP27" s="23"/>
      <c r="CQ27" s="23"/>
      <c r="CR27" s="23"/>
      <c r="CS27" s="23"/>
      <c r="CT27" s="23"/>
      <c r="CU27" s="23"/>
      <c r="CV27" s="23"/>
      <c r="CW27" s="23"/>
      <c r="CX27" s="23"/>
      <c r="CY27" s="23"/>
      <c r="CZ27" s="23"/>
      <c r="DA27" s="23"/>
      <c r="DB27" s="23"/>
      <c r="DC27" s="23"/>
      <c r="DD27" s="23"/>
      <c r="DE27" s="23"/>
      <c r="DF27" s="23"/>
      <c r="DG27" s="23"/>
      <c r="DH27" s="23"/>
      <c r="DI27" s="23"/>
      <c r="DJ27" s="23"/>
      <c r="DK27" s="23"/>
      <c r="DL27" s="23"/>
      <c r="DM27" s="23"/>
      <c r="DN27" s="23"/>
      <c r="DO27" s="23"/>
      <c r="DP27" s="23"/>
      <c r="DQ27" s="23"/>
      <c r="DR27" s="23"/>
      <c r="DS27" s="23"/>
      <c r="DT27" s="23"/>
      <c r="DU27" s="23"/>
      <c r="DV27" s="23"/>
      <c r="DW27" s="23"/>
      <c r="DX27" s="23"/>
      <c r="DY27" s="23"/>
      <c r="DZ27" s="23"/>
      <c r="EA27" s="23"/>
      <c r="EB27" s="23"/>
      <c r="EC27" s="23"/>
      <c r="ED27" s="23"/>
      <c r="EE27" s="23"/>
      <c r="EF27" s="23"/>
      <c r="EG27" s="23"/>
      <c r="EH27" s="23"/>
      <c r="EI27" s="23"/>
      <c r="EJ27" s="23"/>
      <c r="EK27" s="23"/>
      <c r="EL27" s="23"/>
      <c r="EM27" s="23"/>
      <c r="EN27" s="23"/>
      <c r="EO27" s="23"/>
      <c r="EP27" s="23"/>
      <c r="EQ27" s="23"/>
      <c r="ER27" s="23"/>
      <c r="ES27" s="23"/>
      <c r="ET27" s="23"/>
      <c r="EU27" s="23"/>
      <c r="EV27" s="23"/>
      <c r="EW27" s="23"/>
      <c r="EX27" s="23"/>
      <c r="EY27" s="23"/>
      <c r="EZ27" s="23"/>
      <c r="FA27" s="23"/>
      <c r="FB27" s="23"/>
      <c r="FC27" s="23"/>
      <c r="FD27" s="23"/>
      <c r="FE27" s="23"/>
      <c r="FF27" s="23"/>
      <c r="FG27" s="23"/>
      <c r="FH27" s="23"/>
      <c r="FI27" s="23"/>
      <c r="FJ27" s="23"/>
      <c r="FK27" s="23"/>
      <c r="FL27" s="23"/>
      <c r="FM27" s="23"/>
      <c r="FN27" s="23"/>
      <c r="FO27" s="23"/>
      <c r="FP27" s="23"/>
      <c r="FQ27" s="23"/>
      <c r="FR27" s="23"/>
      <c r="FS27" s="23"/>
      <c r="FT27" s="23"/>
      <c r="FU27" s="23"/>
      <c r="FV27" s="23"/>
      <c r="FW27" s="23"/>
      <c r="FX27" s="23"/>
      <c r="FY27" s="23"/>
      <c r="FZ27" s="23"/>
      <c r="GA27" s="23"/>
      <c r="GB27" s="23"/>
      <c r="GC27" s="23"/>
      <c r="GD27" s="23"/>
      <c r="GE27" s="23"/>
      <c r="GF27" s="23"/>
      <c r="GG27" s="23"/>
      <c r="GH27" s="23"/>
      <c r="GI27" s="23"/>
      <c r="GJ27" s="23"/>
      <c r="GK27" s="23"/>
      <c r="GL27" s="23"/>
      <c r="GM27" s="23"/>
      <c r="GN27" s="23"/>
      <c r="GO27" s="23"/>
      <c r="GP27" s="23"/>
      <c r="GQ27" s="23"/>
      <c r="GR27" s="23"/>
      <c r="GS27" s="23"/>
      <c r="GT27" s="23"/>
      <c r="GU27" s="23"/>
      <c r="GV27" s="23"/>
      <c r="GW27" s="23"/>
      <c r="GX27" s="23"/>
      <c r="GY27" s="23"/>
      <c r="GZ27" s="23"/>
      <c r="HA27" s="23"/>
      <c r="HB27" s="23"/>
      <c r="HC27" s="23"/>
      <c r="HD27" s="23"/>
      <c r="HE27" s="23"/>
      <c r="HF27" s="23"/>
      <c r="HG27" s="23"/>
      <c r="HH27" s="23"/>
      <c r="HI27" s="23"/>
      <c r="HJ27" s="23"/>
      <c r="HK27" s="23"/>
      <c r="HL27" s="23"/>
      <c r="HM27" s="23"/>
      <c r="HN27" s="23"/>
      <c r="HO27" s="23"/>
      <c r="HP27" s="23"/>
      <c r="HQ27" s="23"/>
      <c r="HR27" s="23"/>
      <c r="HS27" s="23"/>
      <c r="HT27" s="23"/>
      <c r="HU27" s="23"/>
      <c r="HV27" s="23"/>
      <c r="HW27" s="23"/>
      <c r="HX27" s="23"/>
      <c r="HY27" s="23"/>
      <c r="HZ27" s="23"/>
      <c r="IA27" s="23"/>
      <c r="IB27" s="23"/>
      <c r="IC27" s="23"/>
      <c r="ID27" s="23"/>
      <c r="IE27" s="23"/>
      <c r="IF27" s="23"/>
      <c r="IG27" s="23"/>
      <c r="IH27" s="23"/>
      <c r="II27" s="23"/>
      <c r="IJ27" s="23"/>
      <c r="IK27" s="23"/>
      <c r="IL27" s="23"/>
      <c r="IM27" s="23"/>
      <c r="IN27" s="23"/>
      <c r="IO27" s="23"/>
      <c r="IP27" s="23"/>
      <c r="IQ27" s="23"/>
      <c r="IR27" s="23"/>
      <c r="IS27" s="23"/>
      <c r="IT27" s="23"/>
      <c r="IU27" s="23"/>
      <c r="IV27" s="23"/>
    </row>
    <row r="28" spans="1:256">
      <c r="C28" s="10"/>
      <c r="E28" s="9" t="s">
        <v>32</v>
      </c>
      <c r="F28" s="21"/>
      <c r="G28" s="13"/>
      <c r="I28" s="15"/>
      <c r="K28" s="16" t="s">
        <v>79</v>
      </c>
      <c r="L28" s="140" t="s">
        <v>364</v>
      </c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23"/>
      <c r="AP28" s="23"/>
      <c r="AQ28" s="23"/>
      <c r="AR28" s="23"/>
      <c r="AS28" s="23"/>
      <c r="AT28" s="23"/>
      <c r="AU28" s="23"/>
      <c r="AV28" s="23"/>
      <c r="AW28" s="23"/>
      <c r="AX28" s="23"/>
      <c r="AY28" s="23"/>
      <c r="AZ28" s="23"/>
      <c r="BA28" s="23"/>
      <c r="BB28" s="23"/>
      <c r="BC28" s="23"/>
      <c r="BD28" s="23"/>
      <c r="BE28" s="23"/>
      <c r="BF28" s="23"/>
      <c r="BG28" s="23"/>
      <c r="BH28" s="23"/>
      <c r="BI28" s="23"/>
      <c r="BJ28" s="23"/>
      <c r="BK28" s="23"/>
      <c r="BL28" s="23"/>
      <c r="BM28" s="23"/>
      <c r="BN28" s="23"/>
      <c r="BO28" s="23"/>
      <c r="BP28" s="23"/>
      <c r="BQ28" s="23"/>
      <c r="BR28" s="23"/>
      <c r="BS28" s="23"/>
      <c r="BT28" s="23"/>
      <c r="BU28" s="23"/>
      <c r="BV28" s="23"/>
      <c r="BW28" s="23"/>
      <c r="BX28" s="23"/>
      <c r="BY28" s="23"/>
      <c r="BZ28" s="23"/>
      <c r="CA28" s="23"/>
      <c r="CB28" s="23"/>
      <c r="CC28" s="23"/>
      <c r="CD28" s="23"/>
      <c r="CE28" s="23"/>
      <c r="CF28" s="23"/>
      <c r="CG28" s="23"/>
      <c r="CH28" s="23"/>
      <c r="CI28" s="23"/>
      <c r="CJ28" s="23"/>
      <c r="CK28" s="23"/>
      <c r="CL28" s="23"/>
      <c r="CM28" s="23"/>
      <c r="CN28" s="23"/>
      <c r="CO28" s="23"/>
      <c r="CP28" s="23"/>
      <c r="CQ28" s="23"/>
      <c r="CR28" s="23"/>
      <c r="CS28" s="23"/>
      <c r="CT28" s="23"/>
      <c r="CU28" s="23"/>
      <c r="CV28" s="23"/>
      <c r="CW28" s="23"/>
      <c r="CX28" s="23"/>
      <c r="CY28" s="23"/>
      <c r="CZ28" s="23"/>
      <c r="DA28" s="23"/>
      <c r="DB28" s="23"/>
      <c r="DC28" s="23"/>
      <c r="DD28" s="23"/>
      <c r="DE28" s="23"/>
      <c r="DF28" s="23"/>
      <c r="DG28" s="23"/>
      <c r="DH28" s="23"/>
      <c r="DI28" s="23"/>
      <c r="DJ28" s="23"/>
      <c r="DK28" s="23"/>
      <c r="DL28" s="23"/>
      <c r="DM28" s="23"/>
      <c r="DN28" s="23"/>
      <c r="DO28" s="23"/>
      <c r="DP28" s="23"/>
      <c r="DQ28" s="23"/>
      <c r="DR28" s="23"/>
      <c r="DS28" s="23"/>
      <c r="DT28" s="23"/>
      <c r="DU28" s="23"/>
      <c r="DV28" s="23"/>
      <c r="DW28" s="23"/>
      <c r="DX28" s="23"/>
      <c r="DY28" s="23"/>
      <c r="DZ28" s="23"/>
      <c r="EA28" s="23"/>
      <c r="EB28" s="23"/>
      <c r="EC28" s="23"/>
      <c r="ED28" s="23"/>
      <c r="EE28" s="23"/>
      <c r="EF28" s="23"/>
      <c r="EG28" s="23"/>
      <c r="EH28" s="23"/>
      <c r="EI28" s="23"/>
      <c r="EJ28" s="23"/>
      <c r="EK28" s="23"/>
      <c r="EL28" s="23"/>
      <c r="EM28" s="23"/>
      <c r="EN28" s="23"/>
      <c r="EO28" s="23"/>
      <c r="EP28" s="23"/>
      <c r="EQ28" s="23"/>
      <c r="ER28" s="23"/>
      <c r="ES28" s="23"/>
      <c r="ET28" s="23"/>
      <c r="EU28" s="23"/>
      <c r="EV28" s="23"/>
      <c r="EW28" s="23"/>
      <c r="EX28" s="23"/>
      <c r="EY28" s="23"/>
      <c r="EZ28" s="23"/>
      <c r="FA28" s="23"/>
      <c r="FB28" s="23"/>
      <c r="FC28" s="23"/>
      <c r="FD28" s="23"/>
      <c r="FE28" s="23"/>
      <c r="FF28" s="23"/>
      <c r="FG28" s="23"/>
      <c r="FH28" s="23"/>
      <c r="FI28" s="23"/>
      <c r="FJ28" s="23"/>
      <c r="FK28" s="23"/>
      <c r="FL28" s="23"/>
      <c r="FM28" s="23"/>
      <c r="FN28" s="23"/>
      <c r="FO28" s="23"/>
      <c r="FP28" s="23"/>
      <c r="FQ28" s="23"/>
      <c r="FR28" s="23"/>
      <c r="FS28" s="23"/>
      <c r="FT28" s="23"/>
      <c r="FU28" s="23"/>
      <c r="FV28" s="23"/>
      <c r="FW28" s="23"/>
      <c r="FX28" s="23"/>
      <c r="FY28" s="23"/>
      <c r="FZ28" s="23"/>
      <c r="GA28" s="23"/>
      <c r="GB28" s="23"/>
      <c r="GC28" s="23"/>
      <c r="GD28" s="23"/>
      <c r="GE28" s="23"/>
      <c r="GF28" s="23"/>
      <c r="GG28" s="23"/>
      <c r="GH28" s="23"/>
      <c r="GI28" s="23"/>
      <c r="GJ28" s="23"/>
      <c r="GK28" s="23"/>
      <c r="GL28" s="23"/>
      <c r="GM28" s="23"/>
      <c r="GN28" s="23"/>
      <c r="GO28" s="23"/>
      <c r="GP28" s="23"/>
      <c r="GQ28" s="23"/>
      <c r="GR28" s="23"/>
      <c r="GS28" s="23"/>
      <c r="GT28" s="23"/>
      <c r="GU28" s="23"/>
      <c r="GV28" s="23"/>
      <c r="GW28" s="23"/>
      <c r="GX28" s="23"/>
      <c r="GY28" s="23"/>
      <c r="GZ28" s="23"/>
      <c r="HA28" s="23"/>
      <c r="HB28" s="23"/>
      <c r="HC28" s="23"/>
      <c r="HD28" s="23"/>
      <c r="HE28" s="23"/>
      <c r="HF28" s="23"/>
      <c r="HG28" s="23"/>
      <c r="HH28" s="23"/>
      <c r="HI28" s="23"/>
      <c r="HJ28" s="23"/>
      <c r="HK28" s="23"/>
      <c r="HL28" s="23"/>
      <c r="HM28" s="23"/>
      <c r="HN28" s="23"/>
      <c r="HO28" s="23"/>
      <c r="HP28" s="23"/>
      <c r="HQ28" s="23"/>
      <c r="HR28" s="23"/>
      <c r="HS28" s="23"/>
      <c r="HT28" s="23"/>
      <c r="HU28" s="23"/>
      <c r="HV28" s="23"/>
      <c r="HW28" s="23"/>
      <c r="HX28" s="23"/>
      <c r="HY28" s="23"/>
      <c r="HZ28" s="23"/>
      <c r="IA28" s="23"/>
      <c r="IB28" s="23"/>
      <c r="IC28" s="23"/>
      <c r="ID28" s="23"/>
      <c r="IE28" s="23"/>
      <c r="IF28" s="23"/>
      <c r="IG28" s="23"/>
      <c r="IH28" s="23"/>
      <c r="II28" s="23"/>
      <c r="IJ28" s="23"/>
      <c r="IK28" s="23"/>
      <c r="IL28" s="23"/>
      <c r="IM28" s="23"/>
      <c r="IN28" s="23"/>
      <c r="IO28" s="23"/>
      <c r="IP28" s="23"/>
      <c r="IQ28" s="23"/>
      <c r="IR28" s="23"/>
      <c r="IS28" s="23"/>
      <c r="IT28" s="23"/>
      <c r="IU28" s="23"/>
      <c r="IV28" s="23"/>
    </row>
    <row r="29" spans="1:256">
      <c r="B29" s="4" t="s">
        <v>270</v>
      </c>
      <c r="C29" s="4"/>
      <c r="D29" t="s">
        <v>270</v>
      </c>
      <c r="F29" s="21"/>
      <c r="G29" s="13"/>
      <c r="I29" s="15"/>
      <c r="K29" s="16" t="s">
        <v>82</v>
      </c>
      <c r="L29" s="1" t="s">
        <v>289</v>
      </c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23"/>
      <c r="AP29" s="23"/>
      <c r="AQ29" s="23"/>
      <c r="AR29" s="23"/>
      <c r="AS29" s="23"/>
      <c r="AT29" s="23"/>
      <c r="AU29" s="23"/>
      <c r="AV29" s="23"/>
      <c r="AW29" s="23"/>
      <c r="AX29" s="23"/>
      <c r="AY29" s="23"/>
      <c r="AZ29" s="23"/>
      <c r="BA29" s="23"/>
      <c r="BB29" s="23"/>
      <c r="BC29" s="23"/>
      <c r="BD29" s="23"/>
      <c r="BE29" s="23"/>
      <c r="BF29" s="23"/>
      <c r="BG29" s="23"/>
      <c r="BH29" s="23"/>
      <c r="BI29" s="23"/>
      <c r="BJ29" s="23"/>
      <c r="BK29" s="23"/>
      <c r="BL29" s="23"/>
      <c r="BM29" s="23"/>
      <c r="BN29" s="23"/>
      <c r="BO29" s="23"/>
      <c r="BP29" s="23"/>
      <c r="BQ29" s="23"/>
      <c r="BR29" s="23"/>
      <c r="BS29" s="23"/>
      <c r="BT29" s="23"/>
      <c r="BU29" s="23"/>
      <c r="BV29" s="23"/>
      <c r="BW29" s="23"/>
      <c r="BX29" s="23"/>
      <c r="BY29" s="23"/>
      <c r="BZ29" s="23"/>
      <c r="CA29" s="23"/>
      <c r="CB29" s="23"/>
      <c r="CC29" s="23"/>
      <c r="CD29" s="23"/>
      <c r="CE29" s="23"/>
      <c r="CF29" s="23"/>
      <c r="CG29" s="23"/>
      <c r="CH29" s="23"/>
      <c r="CI29" s="23"/>
      <c r="CJ29" s="23"/>
      <c r="CK29" s="23"/>
      <c r="CL29" s="23"/>
      <c r="CM29" s="23"/>
      <c r="CN29" s="23"/>
      <c r="CO29" s="23"/>
      <c r="CP29" s="23"/>
      <c r="CQ29" s="23"/>
      <c r="CR29" s="23"/>
      <c r="CS29" s="23"/>
      <c r="CT29" s="23"/>
      <c r="CU29" s="23"/>
      <c r="CV29" s="23"/>
      <c r="CW29" s="23"/>
      <c r="CX29" s="23"/>
      <c r="CY29" s="23"/>
      <c r="CZ29" s="23"/>
      <c r="DA29" s="23"/>
      <c r="DB29" s="23"/>
      <c r="DC29" s="23"/>
      <c r="DD29" s="23"/>
      <c r="DE29" s="23"/>
      <c r="DF29" s="23"/>
      <c r="DG29" s="23"/>
      <c r="DH29" s="23"/>
      <c r="DI29" s="23"/>
      <c r="DJ29" s="23"/>
      <c r="DK29" s="23"/>
      <c r="DL29" s="23"/>
      <c r="DM29" s="23"/>
      <c r="DN29" s="23"/>
      <c r="DO29" s="23"/>
      <c r="DP29" s="23"/>
      <c r="DQ29" s="23"/>
      <c r="DR29" s="23"/>
      <c r="DS29" s="23"/>
      <c r="DT29" s="23"/>
      <c r="DU29" s="23"/>
      <c r="DV29" s="23"/>
      <c r="DW29" s="23"/>
      <c r="DX29" s="23"/>
      <c r="DY29" s="23"/>
      <c r="DZ29" s="23"/>
      <c r="EA29" s="23"/>
      <c r="EB29" s="23"/>
      <c r="EC29" s="23"/>
      <c r="ED29" s="23"/>
      <c r="EE29" s="23"/>
      <c r="EF29" s="23"/>
      <c r="EG29" s="23"/>
      <c r="EH29" s="23"/>
      <c r="EI29" s="23"/>
      <c r="EJ29" s="23"/>
      <c r="EK29" s="23"/>
      <c r="EL29" s="23"/>
      <c r="EM29" s="23"/>
      <c r="EN29" s="23"/>
      <c r="EO29" s="23"/>
      <c r="EP29" s="23"/>
      <c r="EQ29" s="23"/>
      <c r="ER29" s="23"/>
      <c r="ES29" s="23"/>
      <c r="ET29" s="23"/>
      <c r="EU29" s="23"/>
      <c r="EV29" s="23"/>
      <c r="EW29" s="23"/>
      <c r="EX29" s="23"/>
      <c r="EY29" s="23"/>
      <c r="EZ29" s="23"/>
      <c r="FA29" s="23"/>
      <c r="FB29" s="23"/>
      <c r="FC29" s="23"/>
      <c r="FD29" s="23"/>
      <c r="FE29" s="23"/>
      <c r="FF29" s="23"/>
      <c r="FG29" s="23"/>
      <c r="FH29" s="23"/>
      <c r="FI29" s="23"/>
      <c r="FJ29" s="23"/>
      <c r="FK29" s="23"/>
      <c r="FL29" s="23"/>
      <c r="FM29" s="23"/>
      <c r="FN29" s="23"/>
      <c r="FO29" s="23"/>
      <c r="FP29" s="23"/>
      <c r="FQ29" s="23"/>
      <c r="FR29" s="23"/>
      <c r="FS29" s="23"/>
      <c r="FT29" s="23"/>
      <c r="FU29" s="23"/>
      <c r="FV29" s="23"/>
      <c r="FW29" s="23"/>
      <c r="FX29" s="23"/>
      <c r="FY29" s="23"/>
      <c r="FZ29" s="23"/>
      <c r="GA29" s="23"/>
      <c r="GB29" s="23"/>
      <c r="GC29" s="23"/>
      <c r="GD29" s="23"/>
      <c r="GE29" s="23"/>
      <c r="GF29" s="23"/>
      <c r="GG29" s="23"/>
      <c r="GH29" s="23"/>
      <c r="GI29" s="23"/>
      <c r="GJ29" s="23"/>
      <c r="GK29" s="23"/>
      <c r="GL29" s="23"/>
      <c r="GM29" s="23"/>
      <c r="GN29" s="23"/>
      <c r="GO29" s="23"/>
      <c r="GP29" s="23"/>
      <c r="GQ29" s="23"/>
      <c r="GR29" s="23"/>
      <c r="GS29" s="23"/>
      <c r="GT29" s="23"/>
      <c r="GU29" s="23"/>
      <c r="GV29" s="23"/>
      <c r="GW29" s="23"/>
      <c r="GX29" s="23"/>
      <c r="GY29" s="23"/>
      <c r="GZ29" s="23"/>
      <c r="HA29" s="23"/>
      <c r="HB29" s="23"/>
      <c r="HC29" s="23"/>
      <c r="HD29" s="23"/>
      <c r="HE29" s="23"/>
      <c r="HF29" s="23"/>
      <c r="HG29" s="23"/>
      <c r="HH29" s="23"/>
      <c r="HI29" s="23"/>
      <c r="HJ29" s="23"/>
      <c r="HK29" s="23"/>
      <c r="HL29" s="23"/>
      <c r="HM29" s="23"/>
      <c r="HN29" s="23"/>
      <c r="HO29" s="23"/>
      <c r="HP29" s="23"/>
      <c r="HQ29" s="23"/>
      <c r="HR29" s="23"/>
      <c r="HS29" s="23"/>
      <c r="HT29" s="23"/>
      <c r="HU29" s="23"/>
      <c r="HV29" s="23"/>
      <c r="HW29" s="23"/>
      <c r="HX29" s="23"/>
      <c r="HY29" s="23"/>
      <c r="HZ29" s="23"/>
      <c r="IA29" s="23"/>
      <c r="IB29" s="23"/>
      <c r="IC29" s="23"/>
      <c r="ID29" s="23"/>
      <c r="IE29" s="23"/>
      <c r="IF29" s="23"/>
      <c r="IG29" s="23"/>
      <c r="IH29" s="23"/>
      <c r="II29" s="23"/>
      <c r="IJ29" s="23"/>
      <c r="IK29" s="23"/>
      <c r="IL29" s="23"/>
      <c r="IM29" s="23"/>
      <c r="IN29" s="23"/>
      <c r="IO29" s="23"/>
      <c r="IP29" s="23"/>
      <c r="IQ29" s="23"/>
      <c r="IR29" s="23"/>
      <c r="IS29" s="23"/>
      <c r="IT29" s="23"/>
      <c r="IU29" s="23"/>
      <c r="IV29" s="23"/>
    </row>
    <row r="30" spans="1:256">
      <c r="E30" s="3"/>
      <c r="F30" s="4"/>
      <c r="G30" s="6"/>
      <c r="I30" s="15"/>
      <c r="K30" s="16" t="s">
        <v>83</v>
      </c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23"/>
      <c r="AP30" s="23"/>
      <c r="AQ30" s="23"/>
      <c r="AR30" s="23"/>
      <c r="AS30" s="23"/>
      <c r="AT30" s="23"/>
      <c r="AU30" s="23"/>
      <c r="AV30" s="23"/>
      <c r="AW30" s="23"/>
      <c r="AX30" s="23"/>
      <c r="AY30" s="23"/>
      <c r="AZ30" s="23"/>
      <c r="BA30" s="23"/>
      <c r="BB30" s="23"/>
      <c r="BC30" s="23"/>
      <c r="BD30" s="23"/>
      <c r="BE30" s="23"/>
      <c r="BF30" s="23"/>
      <c r="BG30" s="23"/>
      <c r="BH30" s="23"/>
      <c r="BI30" s="23"/>
      <c r="BJ30" s="23"/>
      <c r="BK30" s="23"/>
      <c r="BL30" s="23"/>
      <c r="BM30" s="23"/>
      <c r="BN30" s="23"/>
      <c r="BO30" s="23"/>
      <c r="BP30" s="23"/>
      <c r="BQ30" s="23"/>
      <c r="BR30" s="23"/>
      <c r="BS30" s="23"/>
      <c r="BT30" s="23"/>
      <c r="BU30" s="23"/>
      <c r="BV30" s="23"/>
      <c r="BW30" s="23"/>
      <c r="BX30" s="23"/>
      <c r="BY30" s="23"/>
      <c r="BZ30" s="23"/>
      <c r="CA30" s="23"/>
      <c r="CB30" s="23"/>
      <c r="CC30" s="23"/>
      <c r="CD30" s="23"/>
      <c r="CE30" s="23"/>
      <c r="CF30" s="23"/>
      <c r="CG30" s="23"/>
      <c r="CH30" s="23"/>
      <c r="CI30" s="23"/>
      <c r="CJ30" s="23"/>
      <c r="CK30" s="23"/>
      <c r="CL30" s="23"/>
      <c r="CM30" s="23"/>
      <c r="CN30" s="23"/>
      <c r="CO30" s="23"/>
      <c r="CP30" s="23"/>
      <c r="CQ30" s="23"/>
      <c r="CR30" s="23"/>
      <c r="CS30" s="23"/>
      <c r="CT30" s="23"/>
      <c r="CU30" s="23"/>
      <c r="CV30" s="23"/>
      <c r="CW30" s="23"/>
      <c r="CX30" s="23"/>
      <c r="CY30" s="23"/>
      <c r="CZ30" s="23"/>
      <c r="DA30" s="23"/>
      <c r="DB30" s="23"/>
      <c r="DC30" s="23"/>
      <c r="DD30" s="23"/>
      <c r="DE30" s="23"/>
      <c r="DF30" s="23"/>
      <c r="DG30" s="23"/>
      <c r="DH30" s="23"/>
      <c r="DI30" s="23"/>
      <c r="DJ30" s="23"/>
      <c r="DK30" s="23"/>
      <c r="DL30" s="23"/>
      <c r="DM30" s="23"/>
      <c r="DN30" s="23"/>
      <c r="DO30" s="23"/>
      <c r="DP30" s="23"/>
      <c r="DQ30" s="23"/>
      <c r="DR30" s="23"/>
      <c r="DS30" s="23"/>
      <c r="DT30" s="23"/>
      <c r="DU30" s="23"/>
      <c r="DV30" s="23"/>
      <c r="DW30" s="23"/>
      <c r="DX30" s="23"/>
      <c r="DY30" s="23"/>
      <c r="DZ30" s="23"/>
      <c r="EA30" s="23"/>
      <c r="EB30" s="23"/>
      <c r="EC30" s="23"/>
      <c r="ED30" s="23"/>
      <c r="EE30" s="23"/>
      <c r="EF30" s="23"/>
      <c r="EG30" s="23"/>
      <c r="EH30" s="23"/>
      <c r="EI30" s="23"/>
      <c r="EJ30" s="23"/>
      <c r="EK30" s="23"/>
      <c r="EL30" s="23"/>
      <c r="EM30" s="23"/>
      <c r="EN30" s="23"/>
      <c r="EO30" s="23"/>
      <c r="EP30" s="23"/>
      <c r="EQ30" s="23"/>
      <c r="ER30" s="23"/>
      <c r="ES30" s="23"/>
      <c r="ET30" s="23"/>
      <c r="EU30" s="23"/>
      <c r="EV30" s="23"/>
      <c r="EW30" s="23"/>
      <c r="EX30" s="23"/>
      <c r="EY30" s="23"/>
      <c r="EZ30" s="23"/>
      <c r="FA30" s="23"/>
      <c r="FB30" s="23"/>
      <c r="FC30" s="23"/>
      <c r="FD30" s="23"/>
      <c r="FE30" s="23"/>
      <c r="FF30" s="23"/>
      <c r="FG30" s="23"/>
      <c r="FH30" s="23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23"/>
      <c r="FU30" s="23"/>
      <c r="FV30" s="23"/>
      <c r="FW30" s="23"/>
      <c r="FX30" s="23"/>
      <c r="FY30" s="23"/>
      <c r="FZ30" s="23"/>
      <c r="GA30" s="23"/>
      <c r="GB30" s="23"/>
      <c r="GC30" s="23"/>
      <c r="GD30" s="23"/>
      <c r="GE30" s="23"/>
      <c r="GF30" s="23"/>
      <c r="GG30" s="23"/>
      <c r="GH30" s="23"/>
      <c r="GI30" s="23"/>
      <c r="GJ30" s="23"/>
      <c r="GK30" s="23"/>
      <c r="GL30" s="23"/>
      <c r="GM30" s="23"/>
      <c r="GN30" s="23"/>
      <c r="GO30" s="23"/>
      <c r="GP30" s="23"/>
      <c r="GQ30" s="23"/>
      <c r="GR30" s="23"/>
      <c r="GS30" s="23"/>
      <c r="GT30" s="23"/>
      <c r="GU30" s="23"/>
      <c r="GV30" s="23"/>
      <c r="GW30" s="23"/>
      <c r="GX30" s="23"/>
      <c r="GY30" s="23"/>
      <c r="GZ30" s="23"/>
      <c r="HA30" s="23"/>
      <c r="HB30" s="23"/>
      <c r="HC30" s="23"/>
      <c r="HD30" s="23"/>
      <c r="HE30" s="23"/>
      <c r="HF30" s="23"/>
      <c r="HG30" s="23"/>
      <c r="HH30" s="23"/>
      <c r="HI30" s="23"/>
      <c r="HJ30" s="23"/>
      <c r="HK30" s="23"/>
      <c r="HL30" s="23"/>
      <c r="HM30" s="23"/>
      <c r="HN30" s="23"/>
      <c r="HO30" s="23"/>
      <c r="HP30" s="23"/>
      <c r="HQ30" s="23"/>
      <c r="HR30" s="23"/>
      <c r="HS30" s="23"/>
      <c r="HT30" s="23"/>
      <c r="HU30" s="23"/>
      <c r="HV30" s="23"/>
      <c r="HW30" s="23"/>
      <c r="HX30" s="23"/>
      <c r="HY30" s="23"/>
      <c r="HZ30" s="23"/>
      <c r="IA30" s="23"/>
      <c r="IB30" s="23"/>
      <c r="IC30" s="23"/>
      <c r="ID30" s="23"/>
      <c r="IE30" s="23"/>
      <c r="IF30" s="23"/>
      <c r="IG30" s="23"/>
      <c r="IH30" s="23"/>
      <c r="II30" s="23"/>
      <c r="IJ30" s="23"/>
      <c r="IK30" s="23"/>
      <c r="IL30" s="23"/>
      <c r="IM30" s="23"/>
      <c r="IN30" s="23"/>
      <c r="IO30" s="23"/>
      <c r="IP30" s="23"/>
      <c r="IQ30" s="23"/>
      <c r="IR30" s="23"/>
      <c r="IS30" s="23"/>
      <c r="IT30" s="23"/>
      <c r="IU30" s="23"/>
      <c r="IV30" s="23"/>
    </row>
    <row r="31" spans="1:256">
      <c r="E31" s="3"/>
      <c r="F31" s="4"/>
      <c r="G31" s="6"/>
      <c r="I31" s="15"/>
      <c r="K31" s="17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23"/>
      <c r="AP31" s="23"/>
      <c r="AQ31" s="23"/>
      <c r="AR31" s="23"/>
      <c r="AS31" s="23"/>
      <c r="AT31" s="23"/>
      <c r="AU31" s="23"/>
      <c r="AV31" s="23"/>
      <c r="AW31" s="23"/>
      <c r="AX31" s="23"/>
      <c r="AY31" s="23"/>
      <c r="AZ31" s="23"/>
      <c r="BA31" s="23"/>
      <c r="BB31" s="23"/>
      <c r="BC31" s="23"/>
      <c r="BD31" s="23"/>
      <c r="BE31" s="23"/>
      <c r="BF31" s="23"/>
      <c r="BG31" s="23"/>
      <c r="BH31" s="23"/>
      <c r="BI31" s="23"/>
      <c r="BJ31" s="23"/>
      <c r="BK31" s="23"/>
      <c r="BL31" s="23"/>
      <c r="BM31" s="23"/>
      <c r="BN31" s="23"/>
      <c r="BO31" s="23"/>
      <c r="BP31" s="23"/>
      <c r="BQ31" s="23"/>
      <c r="BR31" s="23"/>
      <c r="BS31" s="23"/>
      <c r="BT31" s="23"/>
      <c r="BU31" s="23"/>
      <c r="BV31" s="23"/>
      <c r="BW31" s="23"/>
      <c r="BX31" s="23"/>
      <c r="BY31" s="23"/>
      <c r="BZ31" s="23"/>
      <c r="CA31" s="23"/>
      <c r="CB31" s="23"/>
      <c r="CC31" s="23"/>
      <c r="CD31" s="23"/>
      <c r="CE31" s="23"/>
      <c r="CF31" s="23"/>
      <c r="CG31" s="23"/>
      <c r="CH31" s="23"/>
      <c r="CI31" s="23"/>
      <c r="CJ31" s="23"/>
      <c r="CK31" s="23"/>
      <c r="CL31" s="23"/>
      <c r="CM31" s="23"/>
      <c r="CN31" s="23"/>
      <c r="CO31" s="23"/>
      <c r="CP31" s="23"/>
      <c r="CQ31" s="23"/>
      <c r="CR31" s="23"/>
      <c r="CS31" s="23"/>
      <c r="CT31" s="23"/>
      <c r="CU31" s="23"/>
      <c r="CV31" s="23"/>
      <c r="CW31" s="23"/>
      <c r="CX31" s="23"/>
      <c r="CY31" s="23"/>
      <c r="CZ31" s="23"/>
      <c r="DA31" s="23"/>
      <c r="DB31" s="23"/>
      <c r="DC31" s="23"/>
      <c r="DD31" s="23"/>
      <c r="DE31" s="23"/>
      <c r="DF31" s="23"/>
      <c r="DG31" s="23"/>
      <c r="DH31" s="23"/>
      <c r="DI31" s="23"/>
      <c r="DJ31" s="23"/>
      <c r="DK31" s="23"/>
      <c r="DL31" s="23"/>
      <c r="DM31" s="23"/>
      <c r="DN31" s="23"/>
      <c r="DO31" s="23"/>
      <c r="DP31" s="23"/>
      <c r="DQ31" s="23"/>
      <c r="DR31" s="23"/>
      <c r="DS31" s="23"/>
      <c r="DT31" s="23"/>
      <c r="DU31" s="23"/>
      <c r="DV31" s="23"/>
      <c r="DW31" s="23"/>
      <c r="DX31" s="23"/>
      <c r="DY31" s="23"/>
      <c r="DZ31" s="23"/>
      <c r="EA31" s="23"/>
      <c r="EB31" s="23"/>
      <c r="EC31" s="23"/>
      <c r="ED31" s="23"/>
      <c r="EE31" s="23"/>
      <c r="EF31" s="23"/>
      <c r="EG31" s="23"/>
      <c r="EH31" s="23"/>
      <c r="EI31" s="23"/>
      <c r="EJ31" s="23"/>
      <c r="EK31" s="23"/>
      <c r="EL31" s="23"/>
      <c r="EM31" s="23"/>
      <c r="EN31" s="23"/>
      <c r="EO31" s="23"/>
      <c r="EP31" s="23"/>
      <c r="EQ31" s="23"/>
      <c r="ER31" s="23"/>
      <c r="ES31" s="23"/>
      <c r="ET31" s="23"/>
      <c r="EU31" s="23"/>
      <c r="EV31" s="23"/>
      <c r="EW31" s="23"/>
      <c r="EX31" s="23"/>
      <c r="EY31" s="23"/>
      <c r="EZ31" s="23"/>
      <c r="FA31" s="23"/>
      <c r="FB31" s="23"/>
      <c r="FC31" s="23"/>
      <c r="FD31" s="23"/>
      <c r="FE31" s="23"/>
      <c r="FF31" s="23"/>
      <c r="FG31" s="23"/>
      <c r="FH31" s="23"/>
      <c r="FI31" s="23"/>
      <c r="FJ31" s="23"/>
      <c r="FK31" s="23"/>
      <c r="FL31" s="23"/>
      <c r="FM31" s="23"/>
      <c r="FN31" s="23"/>
      <c r="FO31" s="23"/>
      <c r="FP31" s="23"/>
      <c r="FQ31" s="23"/>
      <c r="FR31" s="23"/>
      <c r="FS31" s="23"/>
      <c r="FT31" s="23"/>
      <c r="FU31" s="23"/>
      <c r="FV31" s="23"/>
      <c r="FW31" s="23"/>
      <c r="FX31" s="23"/>
      <c r="FY31" s="23"/>
      <c r="FZ31" s="23"/>
      <c r="GA31" s="23"/>
      <c r="GB31" s="23"/>
      <c r="GC31" s="23"/>
      <c r="GD31" s="23"/>
      <c r="GE31" s="23"/>
      <c r="GF31" s="23"/>
      <c r="GG31" s="23"/>
      <c r="GH31" s="23"/>
      <c r="GI31" s="23"/>
      <c r="GJ31" s="23"/>
      <c r="GK31" s="23"/>
      <c r="GL31" s="23"/>
      <c r="GM31" s="23"/>
      <c r="GN31" s="23"/>
      <c r="GO31" s="23"/>
      <c r="GP31" s="23"/>
      <c r="GQ31" s="23"/>
      <c r="GR31" s="23"/>
      <c r="GS31" s="23"/>
      <c r="GT31" s="23"/>
      <c r="GU31" s="23"/>
      <c r="GV31" s="23"/>
      <c r="GW31" s="23"/>
      <c r="GX31" s="23"/>
      <c r="GY31" s="23"/>
      <c r="GZ31" s="23"/>
      <c r="HA31" s="23"/>
      <c r="HB31" s="23"/>
      <c r="HC31" s="23"/>
      <c r="HD31" s="23"/>
      <c r="HE31" s="23"/>
      <c r="HF31" s="23"/>
      <c r="HG31" s="23"/>
      <c r="HH31" s="23"/>
      <c r="HI31" s="23"/>
      <c r="HJ31" s="23"/>
      <c r="HK31" s="23"/>
      <c r="HL31" s="23"/>
      <c r="HM31" s="23"/>
      <c r="HN31" s="23"/>
      <c r="HO31" s="23"/>
      <c r="HP31" s="23"/>
      <c r="HQ31" s="23"/>
      <c r="HR31" s="23"/>
      <c r="HS31" s="23"/>
      <c r="HT31" s="23"/>
      <c r="HU31" s="23"/>
      <c r="HV31" s="23"/>
      <c r="HW31" s="23"/>
      <c r="HX31" s="23"/>
      <c r="HY31" s="23"/>
      <c r="HZ31" s="23"/>
      <c r="IA31" s="23"/>
      <c r="IB31" s="23"/>
      <c r="IC31" s="23"/>
      <c r="ID31" s="23"/>
      <c r="IE31" s="23"/>
      <c r="IF31" s="23"/>
      <c r="IG31" s="23"/>
      <c r="IH31" s="23"/>
      <c r="II31" s="23"/>
      <c r="IJ31" s="23"/>
      <c r="IK31" s="23"/>
      <c r="IL31" s="23"/>
      <c r="IM31" s="23"/>
      <c r="IN31" s="23"/>
      <c r="IO31" s="23"/>
      <c r="IP31" s="23"/>
      <c r="IQ31" s="23"/>
      <c r="IR31" s="23"/>
      <c r="IS31" s="23"/>
      <c r="IT31" s="23"/>
      <c r="IU31" s="23"/>
      <c r="IV31" s="23"/>
    </row>
    <row r="32" spans="1:256">
      <c r="A32" s="4"/>
      <c r="B32" s="4"/>
      <c r="C32" s="4"/>
      <c r="D32" s="4"/>
      <c r="E32" s="4"/>
      <c r="F32" s="4"/>
      <c r="G32" s="6"/>
      <c r="H32" s="6"/>
      <c r="I32" s="27"/>
      <c r="J32" s="28"/>
      <c r="K32" s="16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23"/>
      <c r="AP32" s="23"/>
      <c r="AQ32" s="23"/>
      <c r="AR32" s="23"/>
      <c r="AS32" s="23"/>
      <c r="AT32" s="23"/>
      <c r="AU32" s="23"/>
      <c r="AV32" s="23"/>
      <c r="AW32" s="23"/>
      <c r="AX32" s="23"/>
      <c r="AY32" s="23"/>
      <c r="AZ32" s="23"/>
      <c r="BA32" s="23"/>
      <c r="BB32" s="23"/>
      <c r="BC32" s="23"/>
      <c r="BD32" s="23"/>
      <c r="BE32" s="23"/>
      <c r="BF32" s="23"/>
      <c r="BG32" s="23"/>
      <c r="BH32" s="23"/>
      <c r="BI32" s="23"/>
      <c r="BJ32" s="23"/>
      <c r="BK32" s="23"/>
      <c r="BL32" s="23"/>
      <c r="BM32" s="23"/>
      <c r="BN32" s="23"/>
      <c r="BO32" s="23"/>
      <c r="BP32" s="23"/>
      <c r="BQ32" s="23"/>
      <c r="BR32" s="23"/>
      <c r="BS32" s="23"/>
      <c r="BT32" s="23"/>
      <c r="BU32" s="23"/>
      <c r="BV32" s="23"/>
      <c r="BW32" s="23"/>
      <c r="BX32" s="23"/>
      <c r="BY32" s="23"/>
      <c r="BZ32" s="23"/>
      <c r="CA32" s="23"/>
      <c r="CB32" s="23"/>
      <c r="CC32" s="23"/>
      <c r="CD32" s="23"/>
      <c r="CE32" s="23"/>
      <c r="CF32" s="23"/>
      <c r="CG32" s="23"/>
      <c r="CH32" s="23"/>
      <c r="CI32" s="23"/>
      <c r="CJ32" s="23"/>
      <c r="CK32" s="23"/>
      <c r="CL32" s="23"/>
      <c r="CM32" s="23"/>
      <c r="CN32" s="23"/>
      <c r="CO32" s="23"/>
      <c r="CP32" s="23"/>
      <c r="CQ32" s="23"/>
      <c r="CR32" s="23"/>
      <c r="CS32" s="23"/>
      <c r="CT32" s="23"/>
      <c r="CU32" s="23"/>
      <c r="CV32" s="23"/>
      <c r="CW32" s="23"/>
      <c r="CX32" s="23"/>
      <c r="CY32" s="23"/>
      <c r="CZ32" s="23"/>
      <c r="DA32" s="23"/>
      <c r="DB32" s="23"/>
      <c r="DC32" s="23"/>
      <c r="DD32" s="23"/>
      <c r="DE32" s="23"/>
      <c r="DF32" s="23"/>
      <c r="DG32" s="23"/>
      <c r="DH32" s="23"/>
      <c r="DI32" s="23"/>
      <c r="DJ32" s="23"/>
      <c r="DK32" s="23"/>
      <c r="DL32" s="23"/>
      <c r="DM32" s="23"/>
      <c r="DN32" s="23"/>
      <c r="DO32" s="23"/>
      <c r="DP32" s="23"/>
      <c r="DQ32" s="23"/>
      <c r="DR32" s="23"/>
      <c r="DS32" s="23"/>
      <c r="DT32" s="23"/>
      <c r="DU32" s="23"/>
      <c r="DV32" s="23"/>
      <c r="DW32" s="23"/>
      <c r="DX32" s="23"/>
      <c r="DY32" s="23"/>
      <c r="DZ32" s="23"/>
      <c r="EA32" s="23"/>
      <c r="EB32" s="23"/>
      <c r="EC32" s="23"/>
      <c r="ED32" s="23"/>
      <c r="EE32" s="23"/>
      <c r="EF32" s="23"/>
      <c r="EG32" s="23"/>
      <c r="EH32" s="23"/>
      <c r="EI32" s="23"/>
      <c r="EJ32" s="23"/>
      <c r="EK32" s="23"/>
      <c r="EL32" s="23"/>
      <c r="EM32" s="23"/>
      <c r="EN32" s="23"/>
      <c r="EO32" s="23"/>
      <c r="EP32" s="23"/>
      <c r="EQ32" s="23"/>
      <c r="ER32" s="23"/>
      <c r="ES32" s="23"/>
      <c r="ET32" s="23"/>
      <c r="EU32" s="23"/>
      <c r="EV32" s="23"/>
      <c r="EW32" s="23"/>
      <c r="EX32" s="23"/>
      <c r="EY32" s="23"/>
      <c r="EZ32" s="23"/>
      <c r="FA32" s="23"/>
      <c r="FB32" s="23"/>
      <c r="FC32" s="23"/>
      <c r="FD32" s="23"/>
      <c r="FE32" s="23"/>
      <c r="FF32" s="23"/>
      <c r="FG32" s="23"/>
      <c r="FH32" s="23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23"/>
      <c r="FU32" s="23"/>
      <c r="FV32" s="23"/>
      <c r="FW32" s="23"/>
      <c r="FX32" s="23"/>
      <c r="FY32" s="23"/>
      <c r="FZ32" s="23"/>
      <c r="GA32" s="23"/>
      <c r="GB32" s="23"/>
      <c r="GC32" s="23"/>
      <c r="GD32" s="23"/>
      <c r="GE32" s="23"/>
      <c r="GF32" s="23"/>
      <c r="GG32" s="23"/>
      <c r="GH32" s="23"/>
      <c r="GI32" s="23"/>
      <c r="GJ32" s="23"/>
      <c r="GK32" s="23"/>
      <c r="GL32" s="23"/>
      <c r="GM32" s="23"/>
      <c r="GN32" s="23"/>
      <c r="GO32" s="23"/>
      <c r="GP32" s="23"/>
      <c r="GQ32" s="23"/>
      <c r="GR32" s="23"/>
      <c r="GS32" s="23"/>
      <c r="GT32" s="23"/>
      <c r="GU32" s="23"/>
      <c r="GV32" s="23"/>
      <c r="GW32" s="23"/>
      <c r="GX32" s="23"/>
      <c r="GY32" s="23"/>
      <c r="GZ32" s="23"/>
      <c r="HA32" s="23"/>
      <c r="HB32" s="23"/>
      <c r="HC32" s="23"/>
      <c r="HD32" s="23"/>
      <c r="HE32" s="23"/>
      <c r="HF32" s="23"/>
      <c r="HG32" s="23"/>
      <c r="HH32" s="23"/>
      <c r="HI32" s="23"/>
      <c r="HJ32" s="23"/>
      <c r="HK32" s="23"/>
      <c r="HL32" s="23"/>
      <c r="HM32" s="23"/>
      <c r="HN32" s="23"/>
      <c r="HO32" s="23"/>
      <c r="HP32" s="23"/>
      <c r="HQ32" s="23"/>
      <c r="HR32" s="23"/>
      <c r="HS32" s="23"/>
      <c r="HT32" s="23"/>
      <c r="HU32" s="23"/>
      <c r="HV32" s="23"/>
      <c r="HW32" s="23"/>
      <c r="HX32" s="23"/>
      <c r="HY32" s="23"/>
      <c r="HZ32" s="23"/>
      <c r="IA32" s="23"/>
      <c r="IB32" s="23"/>
      <c r="IC32" s="23"/>
      <c r="ID32" s="23"/>
      <c r="IE32" s="23"/>
      <c r="IF32" s="23"/>
      <c r="IG32" s="23"/>
      <c r="IH32" s="23"/>
      <c r="II32" s="23"/>
      <c r="IJ32" s="23"/>
      <c r="IK32" s="23"/>
      <c r="IL32" s="23"/>
      <c r="IM32" s="23"/>
      <c r="IN32" s="23"/>
      <c r="IO32" s="23"/>
      <c r="IP32" s="23"/>
      <c r="IQ32" s="23"/>
      <c r="IR32" s="23"/>
      <c r="IS32" s="23"/>
      <c r="IT32" s="23"/>
      <c r="IU32" s="23"/>
      <c r="IV32" s="23"/>
    </row>
    <row r="33" spans="1:256">
      <c r="A33" s="4"/>
      <c r="B33" s="4"/>
      <c r="C33" s="4"/>
      <c r="D33" s="4"/>
      <c r="E33" s="4"/>
      <c r="F33" s="4"/>
      <c r="G33" s="6"/>
      <c r="H33" s="6"/>
      <c r="I33" s="27"/>
      <c r="J33" s="28"/>
      <c r="K33" s="16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23"/>
      <c r="AP33" s="23"/>
      <c r="AQ33" s="23"/>
      <c r="AR33" s="23"/>
      <c r="AS33" s="23"/>
      <c r="AT33" s="23"/>
      <c r="AU33" s="23"/>
      <c r="AV33" s="23"/>
      <c r="AW33" s="23"/>
      <c r="AX33" s="23"/>
      <c r="AY33" s="23"/>
      <c r="AZ33" s="23"/>
      <c r="BA33" s="23"/>
      <c r="BB33" s="23"/>
      <c r="BC33" s="23"/>
      <c r="BD33" s="23"/>
      <c r="BE33" s="23"/>
      <c r="BF33" s="23"/>
      <c r="BG33" s="23"/>
      <c r="BH33" s="23"/>
      <c r="BI33" s="23"/>
      <c r="BJ33" s="23"/>
      <c r="BK33" s="23"/>
      <c r="BL33" s="23"/>
      <c r="BM33" s="23"/>
      <c r="BN33" s="23"/>
      <c r="BO33" s="23"/>
      <c r="BP33" s="23"/>
      <c r="BQ33" s="23"/>
      <c r="BR33" s="23"/>
      <c r="BS33" s="23"/>
      <c r="BT33" s="23"/>
      <c r="BU33" s="23"/>
      <c r="BV33" s="23"/>
      <c r="BW33" s="23"/>
      <c r="BX33" s="23"/>
      <c r="BY33" s="23"/>
      <c r="BZ33" s="23"/>
      <c r="CA33" s="23"/>
      <c r="CB33" s="23"/>
      <c r="CC33" s="23"/>
      <c r="CD33" s="23"/>
      <c r="CE33" s="23"/>
      <c r="CF33" s="23"/>
      <c r="CG33" s="23"/>
      <c r="CH33" s="23"/>
      <c r="CI33" s="23"/>
      <c r="CJ33" s="23"/>
      <c r="CK33" s="23"/>
      <c r="CL33" s="23"/>
      <c r="CM33" s="23"/>
      <c r="CN33" s="23"/>
      <c r="CO33" s="23"/>
      <c r="CP33" s="23"/>
      <c r="CQ33" s="23"/>
      <c r="CR33" s="23"/>
      <c r="CS33" s="23"/>
      <c r="CT33" s="23"/>
      <c r="CU33" s="23"/>
      <c r="CV33" s="23"/>
      <c r="CW33" s="23"/>
      <c r="CX33" s="23"/>
      <c r="CY33" s="23"/>
      <c r="CZ33" s="23"/>
      <c r="DA33" s="23"/>
      <c r="DB33" s="23"/>
      <c r="DC33" s="23"/>
      <c r="DD33" s="23"/>
      <c r="DE33" s="23"/>
      <c r="DF33" s="23"/>
      <c r="DG33" s="23"/>
      <c r="DH33" s="23"/>
      <c r="DI33" s="23"/>
      <c r="DJ33" s="23"/>
      <c r="DK33" s="23"/>
      <c r="DL33" s="23"/>
      <c r="DM33" s="23"/>
      <c r="DN33" s="23"/>
      <c r="DO33" s="23"/>
      <c r="DP33" s="23"/>
      <c r="DQ33" s="23"/>
      <c r="DR33" s="23"/>
      <c r="DS33" s="23"/>
      <c r="DT33" s="23"/>
      <c r="DU33" s="23"/>
      <c r="DV33" s="23"/>
      <c r="DW33" s="23"/>
      <c r="DX33" s="23"/>
      <c r="DY33" s="23"/>
      <c r="DZ33" s="23"/>
      <c r="EA33" s="23"/>
      <c r="EB33" s="23"/>
      <c r="EC33" s="23"/>
      <c r="ED33" s="23"/>
      <c r="EE33" s="23"/>
      <c r="EF33" s="23"/>
      <c r="EG33" s="23"/>
      <c r="EH33" s="23"/>
      <c r="EI33" s="23"/>
      <c r="EJ33" s="23"/>
      <c r="EK33" s="23"/>
      <c r="EL33" s="23"/>
      <c r="EM33" s="23"/>
      <c r="EN33" s="23"/>
      <c r="EO33" s="23"/>
      <c r="EP33" s="23"/>
      <c r="EQ33" s="23"/>
      <c r="ER33" s="23"/>
      <c r="ES33" s="23"/>
      <c r="ET33" s="23"/>
      <c r="EU33" s="23"/>
      <c r="EV33" s="23"/>
      <c r="EW33" s="23"/>
      <c r="EX33" s="23"/>
      <c r="EY33" s="23"/>
      <c r="EZ33" s="23"/>
      <c r="FA33" s="23"/>
      <c r="FB33" s="23"/>
      <c r="FC33" s="23"/>
      <c r="FD33" s="23"/>
      <c r="FE33" s="23"/>
      <c r="FF33" s="23"/>
      <c r="FG33" s="23"/>
      <c r="FH33" s="23"/>
      <c r="FI33" s="23"/>
      <c r="FJ33" s="23"/>
      <c r="FK33" s="23"/>
      <c r="FL33" s="23"/>
      <c r="FM33" s="23"/>
      <c r="FN33" s="23"/>
      <c r="FO33" s="23"/>
      <c r="FP33" s="23"/>
      <c r="FQ33" s="23"/>
      <c r="FR33" s="23"/>
      <c r="FS33" s="23"/>
      <c r="FT33" s="23"/>
      <c r="FU33" s="23"/>
      <c r="FV33" s="23"/>
      <c r="FW33" s="23"/>
      <c r="FX33" s="23"/>
      <c r="FY33" s="23"/>
      <c r="FZ33" s="23"/>
      <c r="GA33" s="23"/>
      <c r="GB33" s="23"/>
      <c r="GC33" s="23"/>
      <c r="GD33" s="23"/>
      <c r="GE33" s="23"/>
      <c r="GF33" s="23"/>
      <c r="GG33" s="23"/>
      <c r="GH33" s="23"/>
      <c r="GI33" s="23"/>
      <c r="GJ33" s="23"/>
      <c r="GK33" s="23"/>
      <c r="GL33" s="23"/>
      <c r="GM33" s="23"/>
      <c r="GN33" s="23"/>
      <c r="GO33" s="23"/>
      <c r="GP33" s="23"/>
      <c r="GQ33" s="23"/>
      <c r="GR33" s="23"/>
      <c r="GS33" s="23"/>
      <c r="GT33" s="23"/>
      <c r="GU33" s="23"/>
      <c r="GV33" s="23"/>
      <c r="GW33" s="23"/>
      <c r="GX33" s="23"/>
      <c r="GY33" s="23"/>
      <c r="GZ33" s="23"/>
      <c r="HA33" s="23"/>
      <c r="HB33" s="23"/>
      <c r="HC33" s="23"/>
      <c r="HD33" s="23"/>
      <c r="HE33" s="23"/>
      <c r="HF33" s="23"/>
      <c r="HG33" s="23"/>
      <c r="HH33" s="23"/>
      <c r="HI33" s="23"/>
      <c r="HJ33" s="23"/>
      <c r="HK33" s="23"/>
      <c r="HL33" s="23"/>
      <c r="HM33" s="23"/>
      <c r="HN33" s="23"/>
      <c r="HO33" s="23"/>
      <c r="HP33" s="23"/>
      <c r="HQ33" s="23"/>
      <c r="HR33" s="23"/>
      <c r="HS33" s="23"/>
      <c r="HT33" s="23"/>
      <c r="HU33" s="23"/>
      <c r="HV33" s="23"/>
      <c r="HW33" s="23"/>
      <c r="HX33" s="23"/>
      <c r="HY33" s="23"/>
      <c r="HZ33" s="23"/>
      <c r="IA33" s="23"/>
      <c r="IB33" s="23"/>
      <c r="IC33" s="23"/>
      <c r="ID33" s="23"/>
      <c r="IE33" s="23"/>
      <c r="IF33" s="23"/>
      <c r="IG33" s="23"/>
      <c r="IH33" s="23"/>
      <c r="II33" s="23"/>
      <c r="IJ33" s="23"/>
      <c r="IK33" s="23"/>
      <c r="IL33" s="23"/>
      <c r="IM33" s="23"/>
      <c r="IN33" s="23"/>
      <c r="IO33" s="23"/>
      <c r="IP33" s="23"/>
      <c r="IQ33" s="23"/>
      <c r="IR33" s="23"/>
      <c r="IS33" s="23"/>
      <c r="IT33" s="23"/>
      <c r="IU33" s="23"/>
      <c r="IV33" s="23"/>
    </row>
    <row r="34" spans="1:256">
      <c r="A34" s="4"/>
      <c r="B34" s="4"/>
      <c r="C34" s="4"/>
      <c r="D34" s="4"/>
      <c r="E34" s="4"/>
      <c r="F34" s="4"/>
      <c r="G34" s="6"/>
      <c r="H34" s="6"/>
      <c r="I34" s="27"/>
      <c r="J34" s="28"/>
      <c r="K34" s="17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3"/>
      <c r="AQ34" s="23"/>
      <c r="AR34" s="23"/>
      <c r="AS34" s="23"/>
      <c r="AT34" s="23"/>
      <c r="AU34" s="23"/>
      <c r="AV34" s="23"/>
      <c r="AW34" s="23"/>
      <c r="AX34" s="23"/>
      <c r="AY34" s="23"/>
      <c r="AZ34" s="23"/>
      <c r="BA34" s="23"/>
      <c r="BB34" s="23"/>
      <c r="BC34" s="23"/>
      <c r="BD34" s="23"/>
      <c r="BE34" s="23"/>
      <c r="BF34" s="23"/>
      <c r="BG34" s="23"/>
      <c r="BH34" s="23"/>
      <c r="BI34" s="23"/>
      <c r="BJ34" s="23"/>
      <c r="BK34" s="23"/>
      <c r="BL34" s="23"/>
      <c r="BM34" s="23"/>
      <c r="BN34" s="23"/>
      <c r="BO34" s="23"/>
      <c r="BP34" s="23"/>
      <c r="BQ34" s="23"/>
      <c r="BR34" s="23"/>
      <c r="BS34" s="23"/>
      <c r="BT34" s="23"/>
      <c r="BU34" s="23"/>
      <c r="BV34" s="23"/>
      <c r="BW34" s="23"/>
      <c r="BX34" s="23"/>
      <c r="BY34" s="23"/>
      <c r="BZ34" s="23"/>
      <c r="CA34" s="23"/>
      <c r="CB34" s="23"/>
      <c r="CC34" s="23"/>
      <c r="CD34" s="23"/>
      <c r="CE34" s="23"/>
      <c r="CF34" s="23"/>
      <c r="CG34" s="23"/>
      <c r="CH34" s="23"/>
      <c r="CI34" s="23"/>
      <c r="CJ34" s="23"/>
      <c r="CK34" s="23"/>
      <c r="CL34" s="23"/>
      <c r="CM34" s="23"/>
      <c r="CN34" s="23"/>
      <c r="CO34" s="23"/>
      <c r="CP34" s="23"/>
      <c r="CQ34" s="23"/>
      <c r="CR34" s="23"/>
      <c r="CS34" s="23"/>
      <c r="CT34" s="23"/>
      <c r="CU34" s="23"/>
      <c r="CV34" s="23"/>
      <c r="CW34" s="23"/>
      <c r="CX34" s="23"/>
      <c r="CY34" s="23"/>
      <c r="CZ34" s="23"/>
      <c r="DA34" s="23"/>
      <c r="DB34" s="23"/>
      <c r="DC34" s="23"/>
      <c r="DD34" s="23"/>
      <c r="DE34" s="23"/>
      <c r="DF34" s="23"/>
      <c r="DG34" s="23"/>
      <c r="DH34" s="23"/>
      <c r="DI34" s="23"/>
      <c r="DJ34" s="23"/>
      <c r="DK34" s="23"/>
      <c r="DL34" s="23"/>
      <c r="DM34" s="23"/>
      <c r="DN34" s="23"/>
      <c r="DO34" s="23"/>
      <c r="DP34" s="23"/>
      <c r="DQ34" s="23"/>
      <c r="DR34" s="23"/>
      <c r="DS34" s="23"/>
      <c r="DT34" s="23"/>
      <c r="DU34" s="23"/>
      <c r="DV34" s="23"/>
      <c r="DW34" s="23"/>
      <c r="DX34" s="23"/>
      <c r="DY34" s="23"/>
      <c r="DZ34" s="23"/>
      <c r="EA34" s="23"/>
      <c r="EB34" s="23"/>
      <c r="EC34" s="23"/>
      <c r="ED34" s="23"/>
      <c r="EE34" s="23"/>
      <c r="EF34" s="23"/>
      <c r="EG34" s="23"/>
      <c r="EH34" s="23"/>
      <c r="EI34" s="23"/>
      <c r="EJ34" s="23"/>
      <c r="EK34" s="23"/>
      <c r="EL34" s="23"/>
      <c r="EM34" s="23"/>
      <c r="EN34" s="23"/>
      <c r="EO34" s="23"/>
      <c r="EP34" s="23"/>
      <c r="EQ34" s="23"/>
      <c r="ER34" s="23"/>
      <c r="ES34" s="23"/>
      <c r="ET34" s="23"/>
      <c r="EU34" s="23"/>
      <c r="EV34" s="23"/>
      <c r="EW34" s="23"/>
      <c r="EX34" s="23"/>
      <c r="EY34" s="23"/>
      <c r="EZ34" s="23"/>
      <c r="FA34" s="23"/>
      <c r="FB34" s="23"/>
      <c r="FC34" s="23"/>
      <c r="FD34" s="23"/>
      <c r="FE34" s="23"/>
      <c r="FF34" s="23"/>
      <c r="FG34" s="23"/>
      <c r="FH34" s="23"/>
      <c r="FI34" s="23"/>
      <c r="FJ34" s="23"/>
      <c r="FK34" s="23"/>
      <c r="FL34" s="23"/>
      <c r="FM34" s="23"/>
      <c r="FN34" s="23"/>
      <c r="FO34" s="23"/>
      <c r="FP34" s="23"/>
      <c r="FQ34" s="23"/>
      <c r="FR34" s="23"/>
      <c r="FS34" s="23"/>
      <c r="FT34" s="23"/>
      <c r="FU34" s="23"/>
      <c r="FV34" s="23"/>
      <c r="FW34" s="23"/>
      <c r="FX34" s="23"/>
      <c r="FY34" s="23"/>
      <c r="FZ34" s="23"/>
      <c r="GA34" s="23"/>
      <c r="GB34" s="23"/>
      <c r="GC34" s="23"/>
      <c r="GD34" s="23"/>
      <c r="GE34" s="23"/>
      <c r="GF34" s="23"/>
      <c r="GG34" s="23"/>
      <c r="GH34" s="23"/>
      <c r="GI34" s="23"/>
      <c r="GJ34" s="23"/>
      <c r="GK34" s="23"/>
      <c r="GL34" s="23"/>
      <c r="GM34" s="23"/>
      <c r="GN34" s="23"/>
      <c r="GO34" s="23"/>
      <c r="GP34" s="23"/>
      <c r="GQ34" s="23"/>
      <c r="GR34" s="23"/>
      <c r="GS34" s="23"/>
      <c r="GT34" s="23"/>
      <c r="GU34" s="23"/>
      <c r="GV34" s="23"/>
      <c r="GW34" s="23"/>
      <c r="GX34" s="23"/>
      <c r="GY34" s="23"/>
      <c r="GZ34" s="23"/>
      <c r="HA34" s="23"/>
      <c r="HB34" s="23"/>
      <c r="HC34" s="23"/>
      <c r="HD34" s="23"/>
      <c r="HE34" s="23"/>
      <c r="HF34" s="23"/>
      <c r="HG34" s="23"/>
      <c r="HH34" s="23"/>
      <c r="HI34" s="23"/>
      <c r="HJ34" s="23"/>
      <c r="HK34" s="23"/>
      <c r="HL34" s="23"/>
      <c r="HM34" s="23"/>
      <c r="HN34" s="23"/>
      <c r="HO34" s="23"/>
      <c r="HP34" s="23"/>
      <c r="HQ34" s="23"/>
      <c r="HR34" s="23"/>
      <c r="HS34" s="23"/>
      <c r="HT34" s="23"/>
      <c r="HU34" s="23"/>
      <c r="HV34" s="23"/>
      <c r="HW34" s="23"/>
      <c r="HX34" s="23"/>
      <c r="HY34" s="23"/>
      <c r="HZ34" s="23"/>
      <c r="IA34" s="23"/>
      <c r="IB34" s="23"/>
      <c r="IC34" s="23"/>
      <c r="ID34" s="23"/>
      <c r="IE34" s="23"/>
      <c r="IF34" s="23"/>
      <c r="IG34" s="23"/>
      <c r="IH34" s="23"/>
      <c r="II34" s="23"/>
      <c r="IJ34" s="23"/>
      <c r="IK34" s="23"/>
      <c r="IL34" s="23"/>
      <c r="IM34" s="23"/>
      <c r="IN34" s="23"/>
      <c r="IO34" s="23"/>
      <c r="IP34" s="23"/>
      <c r="IQ34" s="23"/>
      <c r="IR34" s="23"/>
      <c r="IS34" s="23"/>
      <c r="IT34" s="23"/>
      <c r="IU34" s="23"/>
      <c r="IV34" s="23"/>
    </row>
    <row r="35" spans="1:256">
      <c r="A35" s="4"/>
      <c r="B35" s="4"/>
      <c r="C35" s="4"/>
      <c r="D35" s="4"/>
      <c r="E35" s="4"/>
      <c r="F35" s="4"/>
      <c r="G35" s="6"/>
      <c r="H35" s="6"/>
      <c r="I35" s="27"/>
      <c r="J35" s="28"/>
      <c r="K35" s="31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23"/>
      <c r="AS35" s="23"/>
      <c r="AT35" s="23"/>
      <c r="AU35" s="23"/>
      <c r="AV35" s="23"/>
      <c r="AW35" s="23"/>
      <c r="AX35" s="23"/>
      <c r="AY35" s="23"/>
      <c r="AZ35" s="23"/>
      <c r="BA35" s="23"/>
      <c r="BB35" s="23"/>
      <c r="BC35" s="23"/>
      <c r="BD35" s="23"/>
      <c r="BE35" s="23"/>
      <c r="BF35" s="23"/>
      <c r="BG35" s="23"/>
      <c r="BH35" s="23"/>
      <c r="BI35" s="23"/>
      <c r="BJ35" s="23"/>
      <c r="BK35" s="23"/>
      <c r="BL35" s="23"/>
      <c r="BM35" s="23"/>
      <c r="BN35" s="23"/>
      <c r="BO35" s="23"/>
      <c r="BP35" s="23"/>
      <c r="BQ35" s="23"/>
      <c r="BR35" s="23"/>
      <c r="BS35" s="23"/>
      <c r="BT35" s="23"/>
      <c r="BU35" s="23"/>
      <c r="BV35" s="23"/>
      <c r="BW35" s="23"/>
      <c r="BX35" s="23"/>
      <c r="BY35" s="23"/>
      <c r="BZ35" s="23"/>
      <c r="CA35" s="23"/>
      <c r="CB35" s="23"/>
      <c r="CC35" s="23"/>
      <c r="CD35" s="23"/>
      <c r="CE35" s="23"/>
      <c r="CF35" s="23"/>
      <c r="CG35" s="23"/>
      <c r="CH35" s="23"/>
      <c r="CI35" s="23"/>
      <c r="CJ35" s="23"/>
      <c r="CK35" s="23"/>
      <c r="CL35" s="23"/>
      <c r="CM35" s="23"/>
      <c r="CN35" s="23"/>
      <c r="CO35" s="23"/>
      <c r="CP35" s="23"/>
      <c r="CQ35" s="23"/>
      <c r="CR35" s="23"/>
      <c r="CS35" s="23"/>
      <c r="CT35" s="23"/>
      <c r="CU35" s="23"/>
      <c r="CV35" s="23"/>
      <c r="CW35" s="23"/>
      <c r="CX35" s="23"/>
      <c r="CY35" s="23"/>
      <c r="CZ35" s="23"/>
      <c r="DA35" s="23"/>
      <c r="DB35" s="23"/>
      <c r="DC35" s="23"/>
      <c r="DD35" s="23"/>
      <c r="DE35" s="23"/>
      <c r="DF35" s="23"/>
      <c r="DG35" s="23"/>
      <c r="DH35" s="23"/>
      <c r="DI35" s="23"/>
      <c r="DJ35" s="23"/>
      <c r="DK35" s="23"/>
      <c r="DL35" s="23"/>
      <c r="DM35" s="23"/>
      <c r="DN35" s="23"/>
      <c r="DO35" s="23"/>
      <c r="DP35" s="23"/>
      <c r="DQ35" s="23"/>
      <c r="DR35" s="23"/>
      <c r="DS35" s="23"/>
      <c r="DT35" s="23"/>
      <c r="DU35" s="23"/>
      <c r="DV35" s="23"/>
      <c r="DW35" s="23"/>
      <c r="DX35" s="23"/>
      <c r="DY35" s="23"/>
      <c r="DZ35" s="23"/>
      <c r="EA35" s="23"/>
      <c r="EB35" s="23"/>
      <c r="EC35" s="23"/>
      <c r="ED35" s="23"/>
      <c r="EE35" s="23"/>
      <c r="EF35" s="23"/>
      <c r="EG35" s="23"/>
      <c r="EH35" s="23"/>
      <c r="EI35" s="23"/>
      <c r="EJ35" s="23"/>
      <c r="EK35" s="23"/>
      <c r="EL35" s="23"/>
      <c r="EM35" s="23"/>
      <c r="EN35" s="23"/>
      <c r="EO35" s="23"/>
      <c r="EP35" s="23"/>
      <c r="EQ35" s="23"/>
      <c r="ER35" s="23"/>
      <c r="ES35" s="23"/>
      <c r="ET35" s="23"/>
      <c r="EU35" s="23"/>
      <c r="EV35" s="23"/>
      <c r="EW35" s="23"/>
      <c r="EX35" s="23"/>
      <c r="EY35" s="23"/>
      <c r="EZ35" s="23"/>
      <c r="FA35" s="23"/>
      <c r="FB35" s="23"/>
      <c r="FC35" s="23"/>
      <c r="FD35" s="23"/>
      <c r="FE35" s="23"/>
      <c r="FF35" s="23"/>
      <c r="FG35" s="23"/>
      <c r="FH35" s="23"/>
      <c r="FI35" s="23"/>
      <c r="FJ35" s="23"/>
      <c r="FK35" s="23"/>
      <c r="FL35" s="23"/>
      <c r="FM35" s="23"/>
      <c r="FN35" s="23"/>
      <c r="FO35" s="23"/>
      <c r="FP35" s="23"/>
      <c r="FQ35" s="23"/>
      <c r="FR35" s="23"/>
      <c r="FS35" s="23"/>
      <c r="FT35" s="23"/>
      <c r="FU35" s="23"/>
      <c r="FV35" s="23"/>
      <c r="FW35" s="23"/>
      <c r="FX35" s="23"/>
      <c r="FY35" s="23"/>
      <c r="FZ35" s="23"/>
      <c r="GA35" s="23"/>
      <c r="GB35" s="23"/>
      <c r="GC35" s="23"/>
      <c r="GD35" s="23"/>
      <c r="GE35" s="23"/>
      <c r="GF35" s="23"/>
      <c r="GG35" s="23"/>
      <c r="GH35" s="23"/>
      <c r="GI35" s="23"/>
      <c r="GJ35" s="23"/>
      <c r="GK35" s="23"/>
      <c r="GL35" s="23"/>
      <c r="GM35" s="23"/>
      <c r="GN35" s="23"/>
      <c r="GO35" s="23"/>
      <c r="GP35" s="23"/>
      <c r="GQ35" s="23"/>
      <c r="GR35" s="23"/>
      <c r="GS35" s="23"/>
      <c r="GT35" s="23"/>
      <c r="GU35" s="23"/>
      <c r="GV35" s="23"/>
      <c r="GW35" s="23"/>
      <c r="GX35" s="23"/>
      <c r="GY35" s="23"/>
      <c r="GZ35" s="23"/>
      <c r="HA35" s="23"/>
      <c r="HB35" s="23"/>
      <c r="HC35" s="23"/>
      <c r="HD35" s="23"/>
      <c r="HE35" s="23"/>
      <c r="HF35" s="23"/>
      <c r="HG35" s="23"/>
      <c r="HH35" s="23"/>
      <c r="HI35" s="23"/>
      <c r="HJ35" s="23"/>
      <c r="HK35" s="23"/>
      <c r="HL35" s="23"/>
      <c r="HM35" s="23"/>
      <c r="HN35" s="23"/>
      <c r="HO35" s="23"/>
      <c r="HP35" s="23"/>
      <c r="HQ35" s="23"/>
      <c r="HR35" s="23"/>
      <c r="HS35" s="23"/>
      <c r="HT35" s="23"/>
      <c r="HU35" s="23"/>
      <c r="HV35" s="23"/>
      <c r="HW35" s="23"/>
      <c r="HX35" s="23"/>
      <c r="HY35" s="23"/>
      <c r="HZ35" s="23"/>
      <c r="IA35" s="23"/>
      <c r="IB35" s="23"/>
      <c r="IC35" s="23"/>
      <c r="ID35" s="23"/>
      <c r="IE35" s="23"/>
      <c r="IF35" s="23"/>
      <c r="IG35" s="23"/>
      <c r="IH35" s="23"/>
      <c r="II35" s="23"/>
      <c r="IJ35" s="23"/>
      <c r="IK35" s="23"/>
      <c r="IL35" s="23"/>
      <c r="IM35" s="23"/>
      <c r="IN35" s="23"/>
      <c r="IO35" s="23"/>
      <c r="IP35" s="23"/>
      <c r="IQ35" s="23"/>
      <c r="IR35" s="23"/>
      <c r="IS35" s="23"/>
      <c r="IT35" s="23"/>
      <c r="IU35" s="23"/>
      <c r="IV35" s="23"/>
    </row>
    <row r="36" spans="1:256">
      <c r="A36" s="4"/>
      <c r="B36" s="4"/>
      <c r="C36" s="4"/>
      <c r="D36" s="4"/>
      <c r="E36" s="4"/>
      <c r="F36" s="4"/>
      <c r="G36" s="6"/>
      <c r="H36" s="6"/>
      <c r="I36" s="27"/>
      <c r="J36" s="28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3"/>
      <c r="AQ36" s="23"/>
      <c r="AR36" s="23"/>
      <c r="AS36" s="23"/>
      <c r="AT36" s="23"/>
      <c r="AU36" s="23"/>
      <c r="AV36" s="23"/>
      <c r="AW36" s="23"/>
      <c r="AX36" s="23"/>
      <c r="AY36" s="23"/>
      <c r="AZ36" s="23"/>
      <c r="BA36" s="23"/>
      <c r="BB36" s="23"/>
      <c r="BC36" s="23"/>
      <c r="BD36" s="23"/>
      <c r="BE36" s="23"/>
      <c r="BF36" s="23"/>
      <c r="BG36" s="23"/>
      <c r="BH36" s="23"/>
      <c r="BI36" s="23"/>
      <c r="BJ36" s="23"/>
      <c r="BK36" s="23"/>
      <c r="BL36" s="23"/>
      <c r="BM36" s="23"/>
      <c r="BN36" s="23"/>
      <c r="BO36" s="23"/>
      <c r="BP36" s="23"/>
      <c r="BQ36" s="23"/>
      <c r="BR36" s="23"/>
      <c r="BS36" s="23"/>
      <c r="BT36" s="23"/>
      <c r="BU36" s="23"/>
      <c r="BV36" s="23"/>
      <c r="BW36" s="23"/>
      <c r="BX36" s="23"/>
      <c r="BY36" s="23"/>
      <c r="BZ36" s="23"/>
      <c r="CA36" s="23"/>
      <c r="CB36" s="23"/>
      <c r="CC36" s="23"/>
      <c r="CD36" s="23"/>
      <c r="CE36" s="23"/>
      <c r="CF36" s="23"/>
      <c r="CG36" s="23"/>
      <c r="CH36" s="23"/>
      <c r="CI36" s="23"/>
      <c r="CJ36" s="23"/>
      <c r="CK36" s="23"/>
      <c r="CL36" s="23"/>
      <c r="CM36" s="23"/>
      <c r="CN36" s="23"/>
      <c r="CO36" s="23"/>
      <c r="CP36" s="23"/>
      <c r="CQ36" s="23"/>
      <c r="CR36" s="23"/>
      <c r="CS36" s="23"/>
      <c r="CT36" s="23"/>
      <c r="CU36" s="23"/>
      <c r="CV36" s="23"/>
      <c r="CW36" s="23"/>
      <c r="CX36" s="23"/>
      <c r="CY36" s="23"/>
      <c r="CZ36" s="23"/>
      <c r="DA36" s="23"/>
      <c r="DB36" s="23"/>
      <c r="DC36" s="23"/>
      <c r="DD36" s="23"/>
      <c r="DE36" s="23"/>
      <c r="DF36" s="23"/>
      <c r="DG36" s="23"/>
      <c r="DH36" s="23"/>
      <c r="DI36" s="23"/>
      <c r="DJ36" s="23"/>
      <c r="DK36" s="23"/>
      <c r="DL36" s="23"/>
      <c r="DM36" s="23"/>
      <c r="DN36" s="23"/>
      <c r="DO36" s="23"/>
      <c r="DP36" s="23"/>
      <c r="DQ36" s="23"/>
      <c r="DR36" s="23"/>
      <c r="DS36" s="23"/>
      <c r="DT36" s="23"/>
      <c r="DU36" s="23"/>
      <c r="DV36" s="23"/>
      <c r="DW36" s="23"/>
      <c r="DX36" s="23"/>
      <c r="DY36" s="23"/>
      <c r="DZ36" s="23"/>
      <c r="EA36" s="23"/>
      <c r="EB36" s="23"/>
      <c r="EC36" s="23"/>
      <c r="ED36" s="23"/>
      <c r="EE36" s="23"/>
      <c r="EF36" s="23"/>
      <c r="EG36" s="23"/>
      <c r="EH36" s="23"/>
      <c r="EI36" s="23"/>
      <c r="EJ36" s="23"/>
      <c r="EK36" s="23"/>
      <c r="EL36" s="23"/>
      <c r="EM36" s="23"/>
      <c r="EN36" s="23"/>
      <c r="EO36" s="23"/>
      <c r="EP36" s="23"/>
      <c r="EQ36" s="23"/>
      <c r="ER36" s="23"/>
      <c r="ES36" s="23"/>
      <c r="ET36" s="23"/>
      <c r="EU36" s="23"/>
      <c r="EV36" s="23"/>
      <c r="EW36" s="23"/>
      <c r="EX36" s="23"/>
      <c r="EY36" s="23"/>
      <c r="EZ36" s="23"/>
      <c r="FA36" s="23"/>
      <c r="FB36" s="23"/>
      <c r="FC36" s="23"/>
      <c r="FD36" s="23"/>
      <c r="FE36" s="23"/>
      <c r="FF36" s="23"/>
      <c r="FG36" s="23"/>
      <c r="FH36" s="23"/>
      <c r="FI36" s="23"/>
      <c r="FJ36" s="23"/>
      <c r="FK36" s="23"/>
      <c r="FL36" s="23"/>
      <c r="FM36" s="23"/>
      <c r="FN36" s="23"/>
      <c r="FO36" s="23"/>
      <c r="FP36" s="23"/>
      <c r="FQ36" s="23"/>
      <c r="FR36" s="23"/>
      <c r="FS36" s="23"/>
      <c r="FT36" s="23"/>
      <c r="FU36" s="23"/>
      <c r="FV36" s="23"/>
      <c r="FW36" s="23"/>
      <c r="FX36" s="23"/>
      <c r="FY36" s="23"/>
      <c r="FZ36" s="23"/>
      <c r="GA36" s="23"/>
      <c r="GB36" s="23"/>
      <c r="GC36" s="23"/>
      <c r="GD36" s="23"/>
      <c r="GE36" s="23"/>
      <c r="GF36" s="23"/>
      <c r="GG36" s="23"/>
      <c r="GH36" s="23"/>
      <c r="GI36" s="23"/>
      <c r="GJ36" s="23"/>
      <c r="GK36" s="23"/>
      <c r="GL36" s="23"/>
      <c r="GM36" s="23"/>
      <c r="GN36" s="23"/>
      <c r="GO36" s="23"/>
      <c r="GP36" s="23"/>
      <c r="GQ36" s="23"/>
      <c r="GR36" s="23"/>
      <c r="GS36" s="23"/>
      <c r="GT36" s="23"/>
      <c r="GU36" s="23"/>
      <c r="GV36" s="23"/>
      <c r="GW36" s="23"/>
      <c r="GX36" s="23"/>
      <c r="GY36" s="23"/>
      <c r="GZ36" s="23"/>
      <c r="HA36" s="23"/>
      <c r="HB36" s="23"/>
      <c r="HC36" s="23"/>
      <c r="HD36" s="23"/>
      <c r="HE36" s="23"/>
      <c r="HF36" s="23"/>
      <c r="HG36" s="23"/>
      <c r="HH36" s="23"/>
      <c r="HI36" s="23"/>
      <c r="HJ36" s="23"/>
      <c r="HK36" s="23"/>
      <c r="HL36" s="23"/>
      <c r="HM36" s="23"/>
      <c r="HN36" s="23"/>
      <c r="HO36" s="23"/>
      <c r="HP36" s="23"/>
      <c r="HQ36" s="23"/>
      <c r="HR36" s="23"/>
      <c r="HS36" s="23"/>
      <c r="HT36" s="23"/>
      <c r="HU36" s="23"/>
      <c r="HV36" s="23"/>
      <c r="HW36" s="23"/>
      <c r="HX36" s="23"/>
      <c r="HY36" s="23"/>
      <c r="HZ36" s="23"/>
      <c r="IA36" s="23"/>
      <c r="IB36" s="23"/>
      <c r="IC36" s="23"/>
      <c r="ID36" s="23"/>
      <c r="IE36" s="23"/>
      <c r="IF36" s="23"/>
      <c r="IG36" s="23"/>
      <c r="IH36" s="23"/>
      <c r="II36" s="23"/>
      <c r="IJ36" s="23"/>
      <c r="IK36" s="23"/>
      <c r="IL36" s="23"/>
      <c r="IM36" s="23"/>
      <c r="IN36" s="23"/>
      <c r="IO36" s="23"/>
      <c r="IP36" s="23"/>
      <c r="IQ36" s="23"/>
      <c r="IR36" s="23"/>
      <c r="IS36" s="23"/>
      <c r="IT36" s="23"/>
      <c r="IU36" s="23"/>
      <c r="IV36" s="23"/>
    </row>
    <row r="37" spans="1:256">
      <c r="A37" s="4"/>
      <c r="B37" s="4"/>
      <c r="C37" s="4"/>
      <c r="D37" s="4"/>
      <c r="E37" s="4"/>
      <c r="F37" s="4"/>
      <c r="G37" s="6"/>
      <c r="H37" s="6"/>
      <c r="I37" s="27"/>
      <c r="J37" s="28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23"/>
      <c r="AP37" s="23"/>
      <c r="AQ37" s="23"/>
      <c r="AR37" s="23"/>
      <c r="AS37" s="23"/>
      <c r="AT37" s="23"/>
      <c r="AU37" s="23"/>
      <c r="AV37" s="23"/>
      <c r="AW37" s="23"/>
      <c r="AX37" s="23"/>
      <c r="AY37" s="23"/>
      <c r="AZ37" s="23"/>
      <c r="BA37" s="23"/>
      <c r="BB37" s="23"/>
      <c r="BC37" s="23"/>
      <c r="BD37" s="23"/>
      <c r="BE37" s="23"/>
      <c r="BF37" s="23"/>
      <c r="BG37" s="23"/>
      <c r="BH37" s="23"/>
      <c r="BI37" s="23"/>
      <c r="BJ37" s="23"/>
      <c r="BK37" s="23"/>
      <c r="BL37" s="23"/>
      <c r="BM37" s="23"/>
      <c r="BN37" s="23"/>
      <c r="BO37" s="23"/>
      <c r="BP37" s="23"/>
      <c r="BQ37" s="23"/>
      <c r="BR37" s="23"/>
      <c r="BS37" s="23"/>
      <c r="BT37" s="23"/>
      <c r="BU37" s="23"/>
      <c r="BV37" s="23"/>
      <c r="BW37" s="23"/>
      <c r="BX37" s="23"/>
      <c r="BY37" s="23"/>
      <c r="BZ37" s="23"/>
      <c r="CA37" s="23"/>
      <c r="CB37" s="23"/>
      <c r="CC37" s="23"/>
      <c r="CD37" s="23"/>
      <c r="CE37" s="23"/>
      <c r="CF37" s="23"/>
      <c r="CG37" s="23"/>
      <c r="CH37" s="23"/>
      <c r="CI37" s="23"/>
      <c r="CJ37" s="23"/>
      <c r="CK37" s="23"/>
      <c r="CL37" s="23"/>
      <c r="CM37" s="23"/>
      <c r="CN37" s="23"/>
      <c r="CO37" s="23"/>
      <c r="CP37" s="23"/>
      <c r="CQ37" s="23"/>
      <c r="CR37" s="23"/>
      <c r="CS37" s="23"/>
      <c r="CT37" s="23"/>
      <c r="CU37" s="23"/>
      <c r="CV37" s="23"/>
      <c r="CW37" s="23"/>
      <c r="CX37" s="23"/>
      <c r="CY37" s="23"/>
      <c r="CZ37" s="23"/>
      <c r="DA37" s="23"/>
      <c r="DB37" s="23"/>
      <c r="DC37" s="23"/>
      <c r="DD37" s="23"/>
      <c r="DE37" s="23"/>
      <c r="DF37" s="23"/>
      <c r="DG37" s="23"/>
      <c r="DH37" s="23"/>
      <c r="DI37" s="23"/>
      <c r="DJ37" s="23"/>
      <c r="DK37" s="23"/>
      <c r="DL37" s="23"/>
      <c r="DM37" s="23"/>
      <c r="DN37" s="23"/>
      <c r="DO37" s="23"/>
      <c r="DP37" s="23"/>
      <c r="DQ37" s="23"/>
      <c r="DR37" s="23"/>
      <c r="DS37" s="23"/>
      <c r="DT37" s="23"/>
      <c r="DU37" s="23"/>
      <c r="DV37" s="23"/>
      <c r="DW37" s="23"/>
      <c r="DX37" s="23"/>
      <c r="DY37" s="23"/>
      <c r="DZ37" s="23"/>
      <c r="EA37" s="23"/>
      <c r="EB37" s="23"/>
      <c r="EC37" s="23"/>
      <c r="ED37" s="23"/>
      <c r="EE37" s="23"/>
      <c r="EF37" s="23"/>
      <c r="EG37" s="23"/>
      <c r="EH37" s="23"/>
      <c r="EI37" s="23"/>
      <c r="EJ37" s="23"/>
      <c r="EK37" s="23"/>
      <c r="EL37" s="23"/>
      <c r="EM37" s="23"/>
      <c r="EN37" s="23"/>
      <c r="EO37" s="23"/>
      <c r="EP37" s="23"/>
      <c r="EQ37" s="23"/>
      <c r="ER37" s="23"/>
      <c r="ES37" s="23"/>
      <c r="ET37" s="23"/>
      <c r="EU37" s="23"/>
      <c r="EV37" s="23"/>
      <c r="EW37" s="23"/>
      <c r="EX37" s="23"/>
      <c r="EY37" s="23"/>
      <c r="EZ37" s="23"/>
      <c r="FA37" s="23"/>
      <c r="FB37" s="23"/>
      <c r="FC37" s="23"/>
      <c r="FD37" s="23"/>
      <c r="FE37" s="23"/>
      <c r="FF37" s="23"/>
      <c r="FG37" s="23"/>
      <c r="FH37" s="23"/>
      <c r="FI37" s="23"/>
      <c r="FJ37" s="23"/>
      <c r="FK37" s="23"/>
      <c r="FL37" s="23"/>
      <c r="FM37" s="23"/>
      <c r="FN37" s="23"/>
      <c r="FO37" s="23"/>
      <c r="FP37" s="23"/>
      <c r="FQ37" s="23"/>
      <c r="FR37" s="23"/>
      <c r="FS37" s="23"/>
      <c r="FT37" s="23"/>
      <c r="FU37" s="23"/>
      <c r="FV37" s="23"/>
      <c r="FW37" s="23"/>
      <c r="FX37" s="23"/>
      <c r="FY37" s="23"/>
      <c r="FZ37" s="23"/>
      <c r="GA37" s="23"/>
      <c r="GB37" s="23"/>
      <c r="GC37" s="23"/>
      <c r="GD37" s="23"/>
      <c r="GE37" s="23"/>
      <c r="GF37" s="23"/>
      <c r="GG37" s="23"/>
      <c r="GH37" s="23"/>
      <c r="GI37" s="23"/>
      <c r="GJ37" s="23"/>
      <c r="GK37" s="23"/>
      <c r="GL37" s="23"/>
      <c r="GM37" s="23"/>
      <c r="GN37" s="23"/>
      <c r="GO37" s="23"/>
      <c r="GP37" s="23"/>
      <c r="GQ37" s="23"/>
      <c r="GR37" s="23"/>
      <c r="GS37" s="23"/>
      <c r="GT37" s="23"/>
      <c r="GU37" s="23"/>
      <c r="GV37" s="23"/>
      <c r="GW37" s="23"/>
      <c r="GX37" s="23"/>
      <c r="GY37" s="23"/>
      <c r="GZ37" s="23"/>
      <c r="HA37" s="23"/>
      <c r="HB37" s="23"/>
      <c r="HC37" s="23"/>
      <c r="HD37" s="23"/>
      <c r="HE37" s="23"/>
      <c r="HF37" s="23"/>
      <c r="HG37" s="23"/>
      <c r="HH37" s="23"/>
      <c r="HI37" s="23"/>
      <c r="HJ37" s="23"/>
      <c r="HK37" s="23"/>
      <c r="HL37" s="23"/>
      <c r="HM37" s="23"/>
      <c r="HN37" s="23"/>
      <c r="HO37" s="23"/>
      <c r="HP37" s="23"/>
      <c r="HQ37" s="23"/>
      <c r="HR37" s="23"/>
      <c r="HS37" s="23"/>
      <c r="HT37" s="23"/>
      <c r="HU37" s="23"/>
      <c r="HV37" s="23"/>
      <c r="HW37" s="23"/>
      <c r="HX37" s="23"/>
      <c r="HY37" s="23"/>
      <c r="HZ37" s="23"/>
      <c r="IA37" s="23"/>
      <c r="IB37" s="23"/>
      <c r="IC37" s="23"/>
      <c r="ID37" s="23"/>
      <c r="IE37" s="23"/>
      <c r="IF37" s="23"/>
      <c r="IG37" s="23"/>
      <c r="IH37" s="23"/>
      <c r="II37" s="23"/>
      <c r="IJ37" s="23"/>
      <c r="IK37" s="23"/>
      <c r="IL37" s="23"/>
      <c r="IM37" s="23"/>
      <c r="IN37" s="23"/>
      <c r="IO37" s="23"/>
      <c r="IP37" s="23"/>
      <c r="IQ37" s="23"/>
      <c r="IR37" s="23"/>
      <c r="IS37" s="23"/>
      <c r="IT37" s="23"/>
      <c r="IU37" s="23"/>
      <c r="IV37" s="23"/>
    </row>
    <row r="38" spans="1:256">
      <c r="A38" s="4"/>
      <c r="B38" s="4"/>
      <c r="C38" s="4"/>
      <c r="D38" s="4"/>
      <c r="E38" s="4"/>
      <c r="F38" s="4"/>
      <c r="G38" s="6"/>
      <c r="H38" s="6"/>
      <c r="I38" s="27"/>
      <c r="J38" s="28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23"/>
      <c r="AP38" s="23"/>
      <c r="AQ38" s="23"/>
      <c r="AR38" s="23"/>
      <c r="AS38" s="23"/>
      <c r="AT38" s="23"/>
      <c r="AU38" s="23"/>
      <c r="AV38" s="23"/>
      <c r="AW38" s="23"/>
      <c r="AX38" s="23"/>
      <c r="AY38" s="23"/>
      <c r="AZ38" s="23"/>
      <c r="BA38" s="23"/>
      <c r="BB38" s="23"/>
      <c r="BC38" s="23"/>
      <c r="BD38" s="23"/>
      <c r="BE38" s="23"/>
      <c r="BF38" s="23"/>
      <c r="BG38" s="23"/>
      <c r="BH38" s="23"/>
      <c r="BI38" s="23"/>
      <c r="BJ38" s="23"/>
      <c r="BK38" s="23"/>
      <c r="BL38" s="23"/>
      <c r="BM38" s="23"/>
      <c r="BN38" s="23"/>
      <c r="BO38" s="23"/>
      <c r="BP38" s="23"/>
      <c r="BQ38" s="23"/>
      <c r="BR38" s="23"/>
      <c r="BS38" s="23"/>
      <c r="BT38" s="23"/>
      <c r="BU38" s="23"/>
      <c r="BV38" s="23"/>
      <c r="BW38" s="23"/>
      <c r="BX38" s="23"/>
      <c r="BY38" s="23"/>
      <c r="BZ38" s="23"/>
      <c r="CA38" s="23"/>
      <c r="CB38" s="23"/>
      <c r="CC38" s="23"/>
      <c r="CD38" s="23"/>
      <c r="CE38" s="23"/>
      <c r="CF38" s="23"/>
      <c r="CG38" s="23"/>
      <c r="CH38" s="23"/>
      <c r="CI38" s="23"/>
      <c r="CJ38" s="23"/>
      <c r="CK38" s="23"/>
      <c r="CL38" s="23"/>
      <c r="CM38" s="23"/>
      <c r="CN38" s="23"/>
      <c r="CO38" s="23"/>
      <c r="CP38" s="23"/>
      <c r="CQ38" s="23"/>
      <c r="CR38" s="23"/>
      <c r="CS38" s="23"/>
      <c r="CT38" s="23"/>
      <c r="CU38" s="23"/>
      <c r="CV38" s="23"/>
      <c r="CW38" s="23"/>
      <c r="CX38" s="23"/>
      <c r="CY38" s="23"/>
      <c r="CZ38" s="23"/>
      <c r="DA38" s="23"/>
      <c r="DB38" s="23"/>
      <c r="DC38" s="23"/>
      <c r="DD38" s="23"/>
      <c r="DE38" s="23"/>
      <c r="DF38" s="23"/>
      <c r="DG38" s="23"/>
      <c r="DH38" s="23"/>
      <c r="DI38" s="23"/>
      <c r="DJ38" s="23"/>
      <c r="DK38" s="23"/>
      <c r="DL38" s="23"/>
      <c r="DM38" s="23"/>
      <c r="DN38" s="23"/>
      <c r="DO38" s="23"/>
      <c r="DP38" s="23"/>
      <c r="DQ38" s="23"/>
      <c r="DR38" s="23"/>
      <c r="DS38" s="23"/>
      <c r="DT38" s="23"/>
      <c r="DU38" s="23"/>
      <c r="DV38" s="23"/>
      <c r="DW38" s="23"/>
      <c r="DX38" s="23"/>
      <c r="DY38" s="23"/>
      <c r="DZ38" s="23"/>
      <c r="EA38" s="23"/>
      <c r="EB38" s="23"/>
      <c r="EC38" s="23"/>
      <c r="ED38" s="23"/>
      <c r="EE38" s="23"/>
      <c r="EF38" s="23"/>
      <c r="EG38" s="23"/>
      <c r="EH38" s="23"/>
      <c r="EI38" s="23"/>
      <c r="EJ38" s="23"/>
      <c r="EK38" s="23"/>
      <c r="EL38" s="23"/>
      <c r="EM38" s="23"/>
      <c r="EN38" s="23"/>
      <c r="EO38" s="23"/>
      <c r="EP38" s="23"/>
      <c r="EQ38" s="23"/>
      <c r="ER38" s="23"/>
      <c r="ES38" s="23"/>
      <c r="ET38" s="23"/>
      <c r="EU38" s="23"/>
      <c r="EV38" s="23"/>
      <c r="EW38" s="23"/>
      <c r="EX38" s="23"/>
      <c r="EY38" s="23"/>
      <c r="EZ38" s="23"/>
      <c r="FA38" s="23"/>
      <c r="FB38" s="23"/>
      <c r="FC38" s="23"/>
      <c r="FD38" s="23"/>
      <c r="FE38" s="23"/>
      <c r="FF38" s="23"/>
      <c r="FG38" s="23"/>
      <c r="FH38" s="23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23"/>
      <c r="FU38" s="23"/>
      <c r="FV38" s="23"/>
      <c r="FW38" s="23"/>
      <c r="FX38" s="23"/>
      <c r="FY38" s="23"/>
      <c r="FZ38" s="23"/>
      <c r="GA38" s="23"/>
      <c r="GB38" s="23"/>
      <c r="GC38" s="23"/>
      <c r="GD38" s="23"/>
      <c r="GE38" s="23"/>
      <c r="GF38" s="23"/>
      <c r="GG38" s="23"/>
      <c r="GH38" s="23"/>
      <c r="GI38" s="23"/>
      <c r="GJ38" s="23"/>
      <c r="GK38" s="23"/>
      <c r="GL38" s="23"/>
      <c r="GM38" s="23"/>
      <c r="GN38" s="23"/>
      <c r="GO38" s="23"/>
      <c r="GP38" s="23"/>
      <c r="GQ38" s="23"/>
      <c r="GR38" s="23"/>
      <c r="GS38" s="23"/>
      <c r="GT38" s="23"/>
      <c r="GU38" s="23"/>
      <c r="GV38" s="23"/>
      <c r="GW38" s="23"/>
      <c r="GX38" s="23"/>
      <c r="GY38" s="23"/>
      <c r="GZ38" s="23"/>
      <c r="HA38" s="23"/>
      <c r="HB38" s="23"/>
      <c r="HC38" s="23"/>
      <c r="HD38" s="23"/>
      <c r="HE38" s="23"/>
      <c r="HF38" s="23"/>
      <c r="HG38" s="23"/>
      <c r="HH38" s="23"/>
      <c r="HI38" s="23"/>
      <c r="HJ38" s="23"/>
      <c r="HK38" s="23"/>
      <c r="HL38" s="23"/>
      <c r="HM38" s="23"/>
      <c r="HN38" s="23"/>
      <c r="HO38" s="23"/>
      <c r="HP38" s="23"/>
      <c r="HQ38" s="23"/>
      <c r="HR38" s="23"/>
      <c r="HS38" s="23"/>
      <c r="HT38" s="23"/>
      <c r="HU38" s="23"/>
      <c r="HV38" s="23"/>
      <c r="HW38" s="23"/>
      <c r="HX38" s="23"/>
      <c r="HY38" s="23"/>
      <c r="HZ38" s="23"/>
      <c r="IA38" s="23"/>
      <c r="IB38" s="23"/>
      <c r="IC38" s="23"/>
      <c r="ID38" s="23"/>
      <c r="IE38" s="23"/>
      <c r="IF38" s="23"/>
      <c r="IG38" s="23"/>
      <c r="IH38" s="23"/>
      <c r="II38" s="23"/>
      <c r="IJ38" s="23"/>
      <c r="IK38" s="23"/>
      <c r="IL38" s="23"/>
      <c r="IM38" s="23"/>
      <c r="IN38" s="23"/>
      <c r="IO38" s="23"/>
      <c r="IP38" s="23"/>
      <c r="IQ38" s="23"/>
      <c r="IR38" s="23"/>
      <c r="IS38" s="23"/>
      <c r="IT38" s="23"/>
      <c r="IU38" s="23"/>
      <c r="IV38" s="23"/>
    </row>
    <row r="39" spans="1:256">
      <c r="A39" s="4"/>
      <c r="B39" s="4"/>
      <c r="C39" s="4"/>
      <c r="D39" s="4"/>
      <c r="E39" s="4"/>
      <c r="F39" s="4"/>
      <c r="G39" s="6"/>
      <c r="H39" s="6"/>
      <c r="I39" s="27"/>
      <c r="J39" s="28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23"/>
      <c r="AP39" s="23"/>
      <c r="AQ39" s="23"/>
      <c r="AR39" s="23"/>
      <c r="AS39" s="23"/>
      <c r="AT39" s="23"/>
      <c r="AU39" s="23"/>
      <c r="AV39" s="23"/>
      <c r="AW39" s="23"/>
      <c r="AX39" s="23"/>
      <c r="AY39" s="23"/>
      <c r="AZ39" s="23"/>
      <c r="BA39" s="23"/>
      <c r="BB39" s="23"/>
      <c r="BC39" s="23"/>
      <c r="BD39" s="23"/>
      <c r="BE39" s="23"/>
      <c r="BF39" s="23"/>
      <c r="BG39" s="23"/>
      <c r="BH39" s="23"/>
      <c r="BI39" s="23"/>
      <c r="BJ39" s="23"/>
      <c r="BK39" s="23"/>
      <c r="BL39" s="23"/>
      <c r="BM39" s="23"/>
      <c r="BN39" s="23"/>
      <c r="BO39" s="23"/>
      <c r="BP39" s="23"/>
      <c r="BQ39" s="23"/>
      <c r="BR39" s="23"/>
      <c r="BS39" s="23"/>
      <c r="BT39" s="23"/>
      <c r="BU39" s="23"/>
      <c r="BV39" s="23"/>
      <c r="BW39" s="23"/>
      <c r="BX39" s="23"/>
      <c r="BY39" s="23"/>
      <c r="BZ39" s="23"/>
      <c r="CA39" s="23"/>
      <c r="CB39" s="23"/>
      <c r="CC39" s="23"/>
      <c r="CD39" s="23"/>
      <c r="CE39" s="23"/>
      <c r="CF39" s="23"/>
      <c r="CG39" s="23"/>
      <c r="CH39" s="23"/>
      <c r="CI39" s="23"/>
      <c r="CJ39" s="23"/>
      <c r="CK39" s="23"/>
      <c r="CL39" s="23"/>
      <c r="CM39" s="23"/>
      <c r="CN39" s="23"/>
      <c r="CO39" s="23"/>
      <c r="CP39" s="23"/>
      <c r="CQ39" s="23"/>
      <c r="CR39" s="23"/>
      <c r="CS39" s="23"/>
      <c r="CT39" s="23"/>
      <c r="CU39" s="23"/>
      <c r="CV39" s="23"/>
      <c r="CW39" s="23"/>
      <c r="CX39" s="23"/>
      <c r="CY39" s="23"/>
      <c r="CZ39" s="23"/>
      <c r="DA39" s="23"/>
      <c r="DB39" s="23"/>
      <c r="DC39" s="23"/>
      <c r="DD39" s="23"/>
      <c r="DE39" s="23"/>
      <c r="DF39" s="23"/>
      <c r="DG39" s="23"/>
      <c r="DH39" s="23"/>
      <c r="DI39" s="23"/>
      <c r="DJ39" s="23"/>
      <c r="DK39" s="23"/>
      <c r="DL39" s="23"/>
      <c r="DM39" s="23"/>
      <c r="DN39" s="23"/>
      <c r="DO39" s="23"/>
      <c r="DP39" s="23"/>
      <c r="DQ39" s="23"/>
      <c r="DR39" s="23"/>
      <c r="DS39" s="23"/>
      <c r="DT39" s="23"/>
      <c r="DU39" s="23"/>
      <c r="DV39" s="23"/>
      <c r="DW39" s="23"/>
      <c r="DX39" s="23"/>
      <c r="DY39" s="23"/>
      <c r="DZ39" s="23"/>
      <c r="EA39" s="23"/>
      <c r="EB39" s="23"/>
      <c r="EC39" s="23"/>
      <c r="ED39" s="23"/>
      <c r="EE39" s="23"/>
      <c r="EF39" s="23"/>
      <c r="EG39" s="23"/>
      <c r="EH39" s="23"/>
      <c r="EI39" s="23"/>
      <c r="EJ39" s="23"/>
      <c r="EK39" s="23"/>
      <c r="EL39" s="23"/>
      <c r="EM39" s="23"/>
      <c r="EN39" s="23"/>
      <c r="EO39" s="23"/>
      <c r="EP39" s="23"/>
      <c r="EQ39" s="23"/>
      <c r="ER39" s="23"/>
      <c r="ES39" s="23"/>
      <c r="ET39" s="23"/>
      <c r="EU39" s="23"/>
      <c r="EV39" s="23"/>
      <c r="EW39" s="23"/>
      <c r="EX39" s="23"/>
      <c r="EY39" s="23"/>
      <c r="EZ39" s="23"/>
      <c r="FA39" s="23"/>
      <c r="FB39" s="23"/>
      <c r="FC39" s="23"/>
      <c r="FD39" s="23"/>
      <c r="FE39" s="23"/>
      <c r="FF39" s="23"/>
      <c r="FG39" s="23"/>
      <c r="FH39" s="23"/>
      <c r="FI39" s="23"/>
      <c r="FJ39" s="23"/>
      <c r="FK39" s="23"/>
      <c r="FL39" s="23"/>
      <c r="FM39" s="23"/>
      <c r="FN39" s="23"/>
      <c r="FO39" s="23"/>
      <c r="FP39" s="23"/>
      <c r="FQ39" s="23"/>
      <c r="FR39" s="23"/>
      <c r="FS39" s="23"/>
      <c r="FT39" s="23"/>
      <c r="FU39" s="23"/>
      <c r="FV39" s="23"/>
      <c r="FW39" s="23"/>
      <c r="FX39" s="23"/>
      <c r="FY39" s="23"/>
      <c r="FZ39" s="23"/>
      <c r="GA39" s="23"/>
      <c r="GB39" s="23"/>
      <c r="GC39" s="23"/>
      <c r="GD39" s="23"/>
      <c r="GE39" s="23"/>
      <c r="GF39" s="23"/>
      <c r="GG39" s="23"/>
      <c r="GH39" s="23"/>
      <c r="GI39" s="23"/>
      <c r="GJ39" s="23"/>
      <c r="GK39" s="23"/>
      <c r="GL39" s="23"/>
      <c r="GM39" s="23"/>
      <c r="GN39" s="23"/>
      <c r="GO39" s="23"/>
      <c r="GP39" s="23"/>
      <c r="GQ39" s="23"/>
      <c r="GR39" s="23"/>
      <c r="GS39" s="23"/>
      <c r="GT39" s="23"/>
      <c r="GU39" s="23"/>
      <c r="GV39" s="23"/>
      <c r="GW39" s="23"/>
      <c r="GX39" s="23"/>
      <c r="GY39" s="23"/>
      <c r="GZ39" s="23"/>
      <c r="HA39" s="23"/>
      <c r="HB39" s="23"/>
      <c r="HC39" s="23"/>
      <c r="HD39" s="23"/>
      <c r="HE39" s="23"/>
      <c r="HF39" s="23"/>
      <c r="HG39" s="23"/>
      <c r="HH39" s="23"/>
      <c r="HI39" s="23"/>
      <c r="HJ39" s="23"/>
      <c r="HK39" s="23"/>
      <c r="HL39" s="23"/>
      <c r="HM39" s="23"/>
      <c r="HN39" s="23"/>
      <c r="HO39" s="23"/>
      <c r="HP39" s="23"/>
      <c r="HQ39" s="23"/>
      <c r="HR39" s="23"/>
      <c r="HS39" s="23"/>
      <c r="HT39" s="23"/>
      <c r="HU39" s="23"/>
      <c r="HV39" s="23"/>
      <c r="HW39" s="23"/>
      <c r="HX39" s="23"/>
      <c r="HY39" s="23"/>
      <c r="HZ39" s="23"/>
      <c r="IA39" s="23"/>
      <c r="IB39" s="23"/>
      <c r="IC39" s="23"/>
      <c r="ID39" s="23"/>
      <c r="IE39" s="23"/>
      <c r="IF39" s="23"/>
      <c r="IG39" s="23"/>
      <c r="IH39" s="23"/>
      <c r="II39" s="23"/>
      <c r="IJ39" s="23"/>
      <c r="IK39" s="23"/>
      <c r="IL39" s="23"/>
      <c r="IM39" s="23"/>
      <c r="IN39" s="23"/>
      <c r="IO39" s="23"/>
      <c r="IP39" s="23"/>
      <c r="IQ39" s="23"/>
      <c r="IR39" s="23"/>
      <c r="IS39" s="23"/>
      <c r="IT39" s="23"/>
      <c r="IU39" s="23"/>
      <c r="IV39" s="23"/>
    </row>
    <row r="40" spans="1:256">
      <c r="A40" s="4"/>
      <c r="B40" s="4"/>
      <c r="C40" s="4"/>
      <c r="D40" s="4"/>
      <c r="E40" s="4"/>
      <c r="F40" s="4"/>
      <c r="G40" s="6"/>
      <c r="H40" s="6"/>
      <c r="I40" s="27"/>
      <c r="J40" s="28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23"/>
      <c r="AN40" s="23"/>
      <c r="AO40" s="23"/>
      <c r="AP40" s="23"/>
      <c r="AQ40" s="23"/>
      <c r="AR40" s="23"/>
      <c r="AS40" s="23"/>
      <c r="AT40" s="23"/>
      <c r="AU40" s="23"/>
      <c r="AV40" s="23"/>
      <c r="AW40" s="23"/>
      <c r="AX40" s="23"/>
      <c r="AY40" s="23"/>
      <c r="AZ40" s="23"/>
      <c r="BA40" s="23"/>
      <c r="BB40" s="23"/>
      <c r="BC40" s="23"/>
      <c r="BD40" s="23"/>
      <c r="BE40" s="23"/>
      <c r="BF40" s="23"/>
      <c r="BG40" s="23"/>
      <c r="BH40" s="23"/>
      <c r="BI40" s="23"/>
      <c r="BJ40" s="23"/>
      <c r="BK40" s="23"/>
      <c r="BL40" s="23"/>
      <c r="BM40" s="23"/>
      <c r="BN40" s="23"/>
      <c r="BO40" s="23"/>
      <c r="BP40" s="23"/>
      <c r="BQ40" s="23"/>
      <c r="BR40" s="23"/>
      <c r="BS40" s="23"/>
      <c r="BT40" s="23"/>
      <c r="BU40" s="23"/>
      <c r="BV40" s="23"/>
      <c r="BW40" s="23"/>
      <c r="BX40" s="23"/>
      <c r="BY40" s="23"/>
      <c r="BZ40" s="23"/>
      <c r="CA40" s="23"/>
      <c r="CB40" s="23"/>
      <c r="CC40" s="23"/>
      <c r="CD40" s="23"/>
      <c r="CE40" s="23"/>
      <c r="CF40" s="23"/>
      <c r="CG40" s="23"/>
      <c r="CH40" s="23"/>
      <c r="CI40" s="23"/>
      <c r="CJ40" s="23"/>
      <c r="CK40" s="23"/>
      <c r="CL40" s="23"/>
      <c r="CM40" s="23"/>
      <c r="CN40" s="23"/>
      <c r="CO40" s="23"/>
      <c r="CP40" s="23"/>
      <c r="CQ40" s="23"/>
      <c r="CR40" s="23"/>
      <c r="CS40" s="23"/>
      <c r="CT40" s="23"/>
      <c r="CU40" s="23"/>
      <c r="CV40" s="23"/>
      <c r="CW40" s="23"/>
      <c r="CX40" s="23"/>
      <c r="CY40" s="23"/>
      <c r="CZ40" s="23"/>
      <c r="DA40" s="23"/>
      <c r="DB40" s="23"/>
      <c r="DC40" s="23"/>
      <c r="DD40" s="23"/>
      <c r="DE40" s="23"/>
      <c r="DF40" s="23"/>
      <c r="DG40" s="23"/>
      <c r="DH40" s="23"/>
      <c r="DI40" s="23"/>
      <c r="DJ40" s="23"/>
      <c r="DK40" s="23"/>
      <c r="DL40" s="23"/>
      <c r="DM40" s="23"/>
      <c r="DN40" s="23"/>
      <c r="DO40" s="23"/>
      <c r="DP40" s="23"/>
      <c r="DQ40" s="23"/>
      <c r="DR40" s="23"/>
      <c r="DS40" s="23"/>
      <c r="DT40" s="23"/>
      <c r="DU40" s="23"/>
      <c r="DV40" s="23"/>
      <c r="DW40" s="23"/>
      <c r="DX40" s="23"/>
      <c r="DY40" s="23"/>
      <c r="DZ40" s="23"/>
      <c r="EA40" s="23"/>
      <c r="EB40" s="23"/>
      <c r="EC40" s="23"/>
      <c r="ED40" s="23"/>
      <c r="EE40" s="23"/>
      <c r="EF40" s="23"/>
      <c r="EG40" s="23"/>
      <c r="EH40" s="23"/>
      <c r="EI40" s="23"/>
      <c r="EJ40" s="23"/>
      <c r="EK40" s="23"/>
      <c r="EL40" s="23"/>
      <c r="EM40" s="23"/>
      <c r="EN40" s="23"/>
      <c r="EO40" s="23"/>
      <c r="EP40" s="23"/>
      <c r="EQ40" s="23"/>
      <c r="ER40" s="23"/>
      <c r="ES40" s="23"/>
      <c r="ET40" s="23"/>
      <c r="EU40" s="23"/>
      <c r="EV40" s="23"/>
      <c r="EW40" s="23"/>
      <c r="EX40" s="23"/>
      <c r="EY40" s="23"/>
      <c r="EZ40" s="23"/>
      <c r="FA40" s="23"/>
      <c r="FB40" s="23"/>
      <c r="FC40" s="23"/>
      <c r="FD40" s="23"/>
      <c r="FE40" s="23"/>
      <c r="FF40" s="23"/>
      <c r="FG40" s="23"/>
      <c r="FH40" s="23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23"/>
      <c r="FU40" s="23"/>
      <c r="FV40" s="23"/>
      <c r="FW40" s="23"/>
      <c r="FX40" s="23"/>
      <c r="FY40" s="23"/>
      <c r="FZ40" s="23"/>
      <c r="GA40" s="23"/>
      <c r="GB40" s="23"/>
      <c r="GC40" s="23"/>
      <c r="GD40" s="23"/>
      <c r="GE40" s="23"/>
      <c r="GF40" s="23"/>
      <c r="GG40" s="23"/>
      <c r="GH40" s="23"/>
      <c r="GI40" s="23"/>
      <c r="GJ40" s="23"/>
      <c r="GK40" s="23"/>
      <c r="GL40" s="23"/>
      <c r="GM40" s="23"/>
      <c r="GN40" s="23"/>
      <c r="GO40" s="23"/>
      <c r="GP40" s="23"/>
      <c r="GQ40" s="23"/>
      <c r="GR40" s="23"/>
      <c r="GS40" s="23"/>
      <c r="GT40" s="23"/>
      <c r="GU40" s="23"/>
      <c r="GV40" s="23"/>
      <c r="GW40" s="23"/>
      <c r="GX40" s="23"/>
      <c r="GY40" s="23"/>
      <c r="GZ40" s="23"/>
      <c r="HA40" s="23"/>
      <c r="HB40" s="23"/>
      <c r="HC40" s="23"/>
      <c r="HD40" s="23"/>
      <c r="HE40" s="23"/>
      <c r="HF40" s="23"/>
      <c r="HG40" s="23"/>
      <c r="HH40" s="23"/>
      <c r="HI40" s="23"/>
      <c r="HJ40" s="23"/>
      <c r="HK40" s="23"/>
      <c r="HL40" s="23"/>
      <c r="HM40" s="23"/>
      <c r="HN40" s="23"/>
      <c r="HO40" s="23"/>
      <c r="HP40" s="23"/>
      <c r="HQ40" s="23"/>
      <c r="HR40" s="23"/>
      <c r="HS40" s="23"/>
      <c r="HT40" s="23"/>
      <c r="HU40" s="23"/>
      <c r="HV40" s="23"/>
      <c r="HW40" s="23"/>
      <c r="HX40" s="23"/>
      <c r="HY40" s="23"/>
      <c r="HZ40" s="23"/>
      <c r="IA40" s="23"/>
      <c r="IB40" s="23"/>
      <c r="IC40" s="23"/>
      <c r="ID40" s="23"/>
      <c r="IE40" s="23"/>
      <c r="IF40" s="23"/>
      <c r="IG40" s="23"/>
      <c r="IH40" s="23"/>
      <c r="II40" s="23"/>
      <c r="IJ40" s="23"/>
      <c r="IK40" s="23"/>
      <c r="IL40" s="23"/>
      <c r="IM40" s="23"/>
      <c r="IN40" s="23"/>
      <c r="IO40" s="23"/>
      <c r="IP40" s="23"/>
      <c r="IQ40" s="23"/>
      <c r="IR40" s="23"/>
      <c r="IS40" s="23"/>
      <c r="IT40" s="23"/>
      <c r="IU40" s="23"/>
      <c r="IV40" s="23"/>
    </row>
    <row r="41" spans="1:256">
      <c r="A41" s="4"/>
      <c r="B41" s="4"/>
      <c r="C41" s="4"/>
      <c r="D41" s="4"/>
      <c r="E41" s="4"/>
      <c r="F41" s="4"/>
      <c r="G41" s="6"/>
      <c r="H41" s="6"/>
      <c r="I41" s="27"/>
      <c r="J41" s="28"/>
      <c r="K41" s="28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  <c r="AK41" s="23"/>
      <c r="AL41" s="23"/>
      <c r="AM41" s="23"/>
      <c r="AN41" s="23"/>
      <c r="AO41" s="23"/>
      <c r="AP41" s="23"/>
      <c r="AQ41" s="23"/>
      <c r="AR41" s="23"/>
      <c r="AS41" s="23"/>
      <c r="AT41" s="23"/>
      <c r="AU41" s="23"/>
      <c r="AV41" s="23"/>
      <c r="AW41" s="23"/>
      <c r="AX41" s="23"/>
      <c r="AY41" s="23"/>
      <c r="AZ41" s="23"/>
      <c r="BA41" s="23"/>
      <c r="BB41" s="23"/>
      <c r="BC41" s="23"/>
      <c r="BD41" s="23"/>
      <c r="BE41" s="23"/>
      <c r="BF41" s="23"/>
      <c r="BG41" s="23"/>
      <c r="BH41" s="23"/>
      <c r="BI41" s="23"/>
      <c r="BJ41" s="23"/>
      <c r="BK41" s="23"/>
      <c r="BL41" s="23"/>
      <c r="BM41" s="23"/>
      <c r="BN41" s="23"/>
      <c r="BO41" s="23"/>
      <c r="BP41" s="23"/>
      <c r="BQ41" s="23"/>
      <c r="BR41" s="23"/>
      <c r="BS41" s="23"/>
      <c r="BT41" s="23"/>
      <c r="BU41" s="23"/>
      <c r="BV41" s="23"/>
      <c r="BW41" s="23"/>
      <c r="BX41" s="23"/>
      <c r="BY41" s="23"/>
      <c r="BZ41" s="23"/>
      <c r="CA41" s="23"/>
      <c r="CB41" s="23"/>
      <c r="CC41" s="23"/>
      <c r="CD41" s="23"/>
      <c r="CE41" s="23"/>
      <c r="CF41" s="23"/>
      <c r="CG41" s="23"/>
      <c r="CH41" s="23"/>
      <c r="CI41" s="23"/>
      <c r="CJ41" s="23"/>
      <c r="CK41" s="23"/>
      <c r="CL41" s="23"/>
      <c r="CM41" s="23"/>
      <c r="CN41" s="23"/>
      <c r="CO41" s="23"/>
      <c r="CP41" s="23"/>
      <c r="CQ41" s="23"/>
      <c r="CR41" s="23"/>
      <c r="CS41" s="23"/>
      <c r="CT41" s="23"/>
      <c r="CU41" s="23"/>
      <c r="CV41" s="23"/>
      <c r="CW41" s="23"/>
      <c r="CX41" s="23"/>
      <c r="CY41" s="23"/>
      <c r="CZ41" s="23"/>
      <c r="DA41" s="23"/>
      <c r="DB41" s="23"/>
      <c r="DC41" s="23"/>
      <c r="DD41" s="23"/>
      <c r="DE41" s="23"/>
      <c r="DF41" s="23"/>
      <c r="DG41" s="23"/>
      <c r="DH41" s="23"/>
      <c r="DI41" s="23"/>
      <c r="DJ41" s="23"/>
      <c r="DK41" s="23"/>
      <c r="DL41" s="23"/>
      <c r="DM41" s="23"/>
      <c r="DN41" s="23"/>
      <c r="DO41" s="23"/>
      <c r="DP41" s="23"/>
      <c r="DQ41" s="23"/>
      <c r="DR41" s="23"/>
      <c r="DS41" s="23"/>
      <c r="DT41" s="23"/>
      <c r="DU41" s="23"/>
      <c r="DV41" s="23"/>
      <c r="DW41" s="23"/>
      <c r="DX41" s="23"/>
      <c r="DY41" s="23"/>
      <c r="DZ41" s="23"/>
      <c r="EA41" s="23"/>
      <c r="EB41" s="23"/>
      <c r="EC41" s="23"/>
      <c r="ED41" s="23"/>
      <c r="EE41" s="23"/>
      <c r="EF41" s="23"/>
      <c r="EG41" s="23"/>
      <c r="EH41" s="23"/>
      <c r="EI41" s="23"/>
      <c r="EJ41" s="23"/>
      <c r="EK41" s="23"/>
      <c r="EL41" s="23"/>
      <c r="EM41" s="23"/>
      <c r="EN41" s="23"/>
      <c r="EO41" s="23"/>
      <c r="EP41" s="23"/>
      <c r="EQ41" s="23"/>
      <c r="ER41" s="23"/>
      <c r="ES41" s="23"/>
      <c r="ET41" s="23"/>
      <c r="EU41" s="23"/>
      <c r="EV41" s="23"/>
      <c r="EW41" s="23"/>
      <c r="EX41" s="23"/>
      <c r="EY41" s="23"/>
      <c r="EZ41" s="23"/>
      <c r="FA41" s="23"/>
      <c r="FB41" s="23"/>
      <c r="FC41" s="23"/>
      <c r="FD41" s="23"/>
      <c r="FE41" s="23"/>
      <c r="FF41" s="23"/>
      <c r="FG41" s="23"/>
      <c r="FH41" s="23"/>
      <c r="FI41" s="23"/>
      <c r="FJ41" s="23"/>
      <c r="FK41" s="23"/>
      <c r="FL41" s="23"/>
      <c r="FM41" s="23"/>
      <c r="FN41" s="23"/>
      <c r="FO41" s="23"/>
      <c r="FP41" s="23"/>
      <c r="FQ41" s="23"/>
      <c r="FR41" s="23"/>
      <c r="FS41" s="23"/>
      <c r="FT41" s="23"/>
      <c r="FU41" s="23"/>
      <c r="FV41" s="23"/>
      <c r="FW41" s="23"/>
      <c r="FX41" s="23"/>
      <c r="FY41" s="23"/>
      <c r="FZ41" s="23"/>
      <c r="GA41" s="23"/>
      <c r="GB41" s="23"/>
      <c r="GC41" s="23"/>
      <c r="GD41" s="23"/>
      <c r="GE41" s="23"/>
      <c r="GF41" s="23"/>
      <c r="GG41" s="23"/>
      <c r="GH41" s="23"/>
      <c r="GI41" s="23"/>
      <c r="GJ41" s="23"/>
      <c r="GK41" s="23"/>
      <c r="GL41" s="23"/>
      <c r="GM41" s="23"/>
      <c r="GN41" s="23"/>
      <c r="GO41" s="23"/>
      <c r="GP41" s="23"/>
      <c r="GQ41" s="23"/>
      <c r="GR41" s="23"/>
      <c r="GS41" s="23"/>
      <c r="GT41" s="23"/>
      <c r="GU41" s="23"/>
      <c r="GV41" s="23"/>
      <c r="GW41" s="23"/>
      <c r="GX41" s="23"/>
      <c r="GY41" s="23"/>
      <c r="GZ41" s="23"/>
      <c r="HA41" s="23"/>
      <c r="HB41" s="23"/>
      <c r="HC41" s="23"/>
      <c r="HD41" s="23"/>
      <c r="HE41" s="23"/>
      <c r="HF41" s="23"/>
      <c r="HG41" s="23"/>
      <c r="HH41" s="23"/>
      <c r="HI41" s="23"/>
      <c r="HJ41" s="23"/>
      <c r="HK41" s="23"/>
      <c r="HL41" s="23"/>
      <c r="HM41" s="23"/>
      <c r="HN41" s="23"/>
      <c r="HO41" s="23"/>
      <c r="HP41" s="23"/>
      <c r="HQ41" s="23"/>
      <c r="HR41" s="23"/>
      <c r="HS41" s="23"/>
      <c r="HT41" s="23"/>
      <c r="HU41" s="23"/>
      <c r="HV41" s="23"/>
      <c r="HW41" s="23"/>
      <c r="HX41" s="23"/>
      <c r="HY41" s="23"/>
      <c r="HZ41" s="23"/>
      <c r="IA41" s="23"/>
      <c r="IB41" s="23"/>
      <c r="IC41" s="23"/>
      <c r="ID41" s="23"/>
      <c r="IE41" s="23"/>
      <c r="IF41" s="23"/>
      <c r="IG41" s="23"/>
      <c r="IH41" s="23"/>
      <c r="II41" s="23"/>
      <c r="IJ41" s="23"/>
      <c r="IK41" s="23"/>
      <c r="IL41" s="23"/>
      <c r="IM41" s="23"/>
      <c r="IN41" s="23"/>
      <c r="IO41" s="23"/>
      <c r="IP41" s="23"/>
      <c r="IQ41" s="23"/>
      <c r="IR41" s="23"/>
      <c r="IS41" s="23"/>
      <c r="IT41" s="23"/>
      <c r="IU41" s="23"/>
      <c r="IV41" s="23"/>
    </row>
    <row r="42" spans="1:256">
      <c r="A42" s="4"/>
      <c r="B42" s="4"/>
      <c r="C42" s="4"/>
      <c r="D42" s="4"/>
      <c r="E42" s="4"/>
      <c r="F42" s="4"/>
      <c r="G42" s="6"/>
      <c r="H42" s="6"/>
      <c r="I42" s="27"/>
      <c r="J42" s="28"/>
      <c r="K42" s="28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23"/>
      <c r="AP42" s="23"/>
      <c r="AQ42" s="23"/>
      <c r="AR42" s="23"/>
      <c r="AS42" s="23"/>
      <c r="AT42" s="23"/>
      <c r="AU42" s="23"/>
      <c r="AV42" s="23"/>
      <c r="AW42" s="23"/>
      <c r="AX42" s="23"/>
      <c r="AY42" s="23"/>
      <c r="AZ42" s="23"/>
      <c r="BA42" s="23"/>
      <c r="BB42" s="23"/>
      <c r="BC42" s="23"/>
      <c r="BD42" s="23"/>
      <c r="BE42" s="23"/>
      <c r="BF42" s="23"/>
      <c r="BG42" s="23"/>
      <c r="BH42" s="23"/>
      <c r="BI42" s="23"/>
      <c r="BJ42" s="23"/>
      <c r="BK42" s="23"/>
      <c r="BL42" s="23"/>
      <c r="BM42" s="23"/>
      <c r="BN42" s="23"/>
      <c r="BO42" s="23"/>
      <c r="BP42" s="23"/>
      <c r="BQ42" s="23"/>
      <c r="BR42" s="23"/>
      <c r="BS42" s="23"/>
      <c r="BT42" s="23"/>
      <c r="BU42" s="23"/>
      <c r="BV42" s="23"/>
      <c r="BW42" s="23"/>
      <c r="BX42" s="23"/>
      <c r="BY42" s="23"/>
      <c r="BZ42" s="23"/>
      <c r="CA42" s="23"/>
      <c r="CB42" s="23"/>
      <c r="CC42" s="23"/>
      <c r="CD42" s="23"/>
      <c r="CE42" s="23"/>
      <c r="CF42" s="23"/>
      <c r="CG42" s="23"/>
      <c r="CH42" s="23"/>
      <c r="CI42" s="23"/>
      <c r="CJ42" s="23"/>
      <c r="CK42" s="23"/>
      <c r="CL42" s="23"/>
      <c r="CM42" s="23"/>
      <c r="CN42" s="23"/>
      <c r="CO42" s="23"/>
      <c r="CP42" s="23"/>
      <c r="CQ42" s="23"/>
      <c r="CR42" s="23"/>
      <c r="CS42" s="23"/>
      <c r="CT42" s="23"/>
      <c r="CU42" s="23"/>
      <c r="CV42" s="23"/>
      <c r="CW42" s="23"/>
      <c r="CX42" s="23"/>
      <c r="CY42" s="23"/>
      <c r="CZ42" s="23"/>
      <c r="DA42" s="23"/>
      <c r="DB42" s="23"/>
      <c r="DC42" s="23"/>
      <c r="DD42" s="23"/>
      <c r="DE42" s="23"/>
      <c r="DF42" s="23"/>
      <c r="DG42" s="23"/>
      <c r="DH42" s="23"/>
      <c r="DI42" s="23"/>
      <c r="DJ42" s="23"/>
      <c r="DK42" s="23"/>
      <c r="DL42" s="23"/>
      <c r="DM42" s="23"/>
      <c r="DN42" s="23"/>
      <c r="DO42" s="23"/>
      <c r="DP42" s="23"/>
      <c r="DQ42" s="23"/>
      <c r="DR42" s="23"/>
      <c r="DS42" s="23"/>
      <c r="DT42" s="23"/>
      <c r="DU42" s="23"/>
      <c r="DV42" s="23"/>
      <c r="DW42" s="23"/>
      <c r="DX42" s="23"/>
      <c r="DY42" s="23"/>
      <c r="DZ42" s="23"/>
      <c r="EA42" s="23"/>
      <c r="EB42" s="23"/>
      <c r="EC42" s="23"/>
      <c r="ED42" s="23"/>
      <c r="EE42" s="23"/>
      <c r="EF42" s="23"/>
      <c r="EG42" s="23"/>
      <c r="EH42" s="23"/>
      <c r="EI42" s="23"/>
      <c r="EJ42" s="23"/>
      <c r="EK42" s="23"/>
      <c r="EL42" s="23"/>
      <c r="EM42" s="23"/>
      <c r="EN42" s="23"/>
      <c r="EO42" s="23"/>
      <c r="EP42" s="23"/>
      <c r="EQ42" s="23"/>
      <c r="ER42" s="23"/>
      <c r="ES42" s="23"/>
      <c r="ET42" s="23"/>
      <c r="EU42" s="23"/>
      <c r="EV42" s="23"/>
      <c r="EW42" s="23"/>
      <c r="EX42" s="23"/>
      <c r="EY42" s="23"/>
      <c r="EZ42" s="23"/>
      <c r="FA42" s="23"/>
      <c r="FB42" s="23"/>
      <c r="FC42" s="23"/>
      <c r="FD42" s="23"/>
      <c r="FE42" s="23"/>
      <c r="FF42" s="23"/>
      <c r="FG42" s="23"/>
      <c r="FH42" s="23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23"/>
      <c r="FU42" s="23"/>
      <c r="FV42" s="23"/>
      <c r="FW42" s="23"/>
      <c r="FX42" s="23"/>
      <c r="FY42" s="23"/>
      <c r="FZ42" s="23"/>
      <c r="GA42" s="23"/>
      <c r="GB42" s="23"/>
      <c r="GC42" s="23"/>
      <c r="GD42" s="23"/>
      <c r="GE42" s="23"/>
      <c r="GF42" s="23"/>
      <c r="GG42" s="23"/>
      <c r="GH42" s="23"/>
      <c r="GI42" s="23"/>
      <c r="GJ42" s="23"/>
      <c r="GK42" s="23"/>
      <c r="GL42" s="23"/>
      <c r="GM42" s="23"/>
      <c r="GN42" s="23"/>
      <c r="GO42" s="23"/>
      <c r="GP42" s="23"/>
      <c r="GQ42" s="23"/>
      <c r="GR42" s="23"/>
      <c r="GS42" s="23"/>
      <c r="GT42" s="23"/>
      <c r="GU42" s="23"/>
      <c r="GV42" s="23"/>
      <c r="GW42" s="23"/>
      <c r="GX42" s="23"/>
      <c r="GY42" s="23"/>
      <c r="GZ42" s="23"/>
      <c r="HA42" s="23"/>
      <c r="HB42" s="23"/>
      <c r="HC42" s="23"/>
      <c r="HD42" s="23"/>
      <c r="HE42" s="23"/>
      <c r="HF42" s="23"/>
      <c r="HG42" s="23"/>
      <c r="HH42" s="23"/>
      <c r="HI42" s="23"/>
      <c r="HJ42" s="23"/>
      <c r="HK42" s="23"/>
      <c r="HL42" s="23"/>
      <c r="HM42" s="23"/>
      <c r="HN42" s="23"/>
      <c r="HO42" s="23"/>
      <c r="HP42" s="23"/>
      <c r="HQ42" s="23"/>
      <c r="HR42" s="23"/>
      <c r="HS42" s="23"/>
      <c r="HT42" s="23"/>
      <c r="HU42" s="23"/>
      <c r="HV42" s="23"/>
      <c r="HW42" s="23"/>
      <c r="HX42" s="23"/>
      <c r="HY42" s="23"/>
      <c r="HZ42" s="23"/>
      <c r="IA42" s="23"/>
      <c r="IB42" s="23"/>
      <c r="IC42" s="23"/>
      <c r="ID42" s="23"/>
      <c r="IE42" s="23"/>
      <c r="IF42" s="23"/>
      <c r="IG42" s="23"/>
      <c r="IH42" s="23"/>
      <c r="II42" s="23"/>
      <c r="IJ42" s="23"/>
      <c r="IK42" s="23"/>
      <c r="IL42" s="23"/>
      <c r="IM42" s="23"/>
      <c r="IN42" s="23"/>
      <c r="IO42" s="23"/>
      <c r="IP42" s="23"/>
      <c r="IQ42" s="23"/>
      <c r="IR42" s="23"/>
      <c r="IS42" s="23"/>
      <c r="IT42" s="23"/>
      <c r="IU42" s="23"/>
      <c r="IV42" s="23"/>
    </row>
    <row r="43" spans="1:256">
      <c r="A43" s="4"/>
      <c r="B43" s="4"/>
      <c r="C43" s="4"/>
      <c r="D43" s="4"/>
      <c r="E43" s="4"/>
      <c r="F43" s="4"/>
      <c r="G43" s="6"/>
      <c r="H43" s="6"/>
      <c r="I43" s="27"/>
      <c r="J43" s="28"/>
      <c r="K43" s="28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23"/>
      <c r="AP43" s="23"/>
      <c r="AQ43" s="23"/>
      <c r="AR43" s="23"/>
      <c r="AS43" s="23"/>
      <c r="AT43" s="23"/>
      <c r="AU43" s="23"/>
      <c r="AV43" s="23"/>
      <c r="AW43" s="23"/>
      <c r="AX43" s="23"/>
      <c r="AY43" s="23"/>
      <c r="AZ43" s="23"/>
      <c r="BA43" s="23"/>
      <c r="BB43" s="23"/>
      <c r="BC43" s="23"/>
      <c r="BD43" s="23"/>
      <c r="BE43" s="23"/>
      <c r="BF43" s="23"/>
      <c r="BG43" s="23"/>
      <c r="BH43" s="23"/>
      <c r="BI43" s="23"/>
      <c r="BJ43" s="23"/>
      <c r="BK43" s="23"/>
      <c r="BL43" s="23"/>
      <c r="BM43" s="23"/>
      <c r="BN43" s="23"/>
      <c r="BO43" s="23"/>
      <c r="BP43" s="23"/>
      <c r="BQ43" s="23"/>
      <c r="BR43" s="23"/>
      <c r="BS43" s="23"/>
      <c r="BT43" s="23"/>
      <c r="BU43" s="23"/>
      <c r="BV43" s="23"/>
      <c r="BW43" s="23"/>
      <c r="BX43" s="23"/>
      <c r="BY43" s="23"/>
      <c r="BZ43" s="23"/>
      <c r="CA43" s="23"/>
      <c r="CB43" s="23"/>
      <c r="CC43" s="23"/>
      <c r="CD43" s="23"/>
      <c r="CE43" s="23"/>
      <c r="CF43" s="23"/>
      <c r="CG43" s="23"/>
      <c r="CH43" s="23"/>
      <c r="CI43" s="23"/>
      <c r="CJ43" s="23"/>
      <c r="CK43" s="23"/>
      <c r="CL43" s="23"/>
      <c r="CM43" s="23"/>
      <c r="CN43" s="23"/>
      <c r="CO43" s="23"/>
      <c r="CP43" s="23"/>
      <c r="CQ43" s="23"/>
      <c r="CR43" s="23"/>
      <c r="CS43" s="23"/>
      <c r="CT43" s="23"/>
      <c r="CU43" s="23"/>
      <c r="CV43" s="23"/>
      <c r="CW43" s="23"/>
      <c r="CX43" s="23"/>
      <c r="CY43" s="23"/>
      <c r="CZ43" s="23"/>
      <c r="DA43" s="23"/>
      <c r="DB43" s="23"/>
      <c r="DC43" s="23"/>
      <c r="DD43" s="23"/>
      <c r="DE43" s="23"/>
      <c r="DF43" s="23"/>
      <c r="DG43" s="23"/>
      <c r="DH43" s="23"/>
      <c r="DI43" s="23"/>
      <c r="DJ43" s="23"/>
      <c r="DK43" s="23"/>
      <c r="DL43" s="23"/>
      <c r="DM43" s="23"/>
      <c r="DN43" s="23"/>
      <c r="DO43" s="23"/>
      <c r="DP43" s="23"/>
      <c r="DQ43" s="23"/>
      <c r="DR43" s="23"/>
      <c r="DS43" s="23"/>
      <c r="DT43" s="23"/>
      <c r="DU43" s="23"/>
      <c r="DV43" s="23"/>
      <c r="DW43" s="23"/>
      <c r="DX43" s="23"/>
      <c r="DY43" s="23"/>
      <c r="DZ43" s="23"/>
      <c r="EA43" s="23"/>
      <c r="EB43" s="23"/>
      <c r="EC43" s="23"/>
      <c r="ED43" s="23"/>
      <c r="EE43" s="23"/>
      <c r="EF43" s="23"/>
      <c r="EG43" s="23"/>
      <c r="EH43" s="23"/>
      <c r="EI43" s="23"/>
      <c r="EJ43" s="23"/>
      <c r="EK43" s="23"/>
      <c r="EL43" s="23"/>
      <c r="EM43" s="23"/>
      <c r="EN43" s="23"/>
      <c r="EO43" s="23"/>
      <c r="EP43" s="23"/>
      <c r="EQ43" s="23"/>
      <c r="ER43" s="23"/>
      <c r="ES43" s="23"/>
      <c r="ET43" s="23"/>
      <c r="EU43" s="23"/>
      <c r="EV43" s="23"/>
      <c r="EW43" s="23"/>
      <c r="EX43" s="23"/>
      <c r="EY43" s="23"/>
      <c r="EZ43" s="23"/>
      <c r="FA43" s="23"/>
      <c r="FB43" s="23"/>
      <c r="FC43" s="23"/>
      <c r="FD43" s="23"/>
      <c r="FE43" s="23"/>
      <c r="FF43" s="23"/>
      <c r="FG43" s="23"/>
      <c r="FH43" s="23"/>
      <c r="FI43" s="23"/>
      <c r="FJ43" s="23"/>
      <c r="FK43" s="23"/>
      <c r="FL43" s="23"/>
      <c r="FM43" s="23"/>
      <c r="FN43" s="23"/>
      <c r="FO43" s="23"/>
      <c r="FP43" s="23"/>
      <c r="FQ43" s="23"/>
      <c r="FR43" s="23"/>
      <c r="FS43" s="23"/>
      <c r="FT43" s="23"/>
      <c r="FU43" s="23"/>
      <c r="FV43" s="23"/>
      <c r="FW43" s="23"/>
      <c r="FX43" s="23"/>
      <c r="FY43" s="23"/>
      <c r="FZ43" s="23"/>
      <c r="GA43" s="23"/>
      <c r="GB43" s="23"/>
      <c r="GC43" s="23"/>
      <c r="GD43" s="23"/>
      <c r="GE43" s="23"/>
      <c r="GF43" s="23"/>
      <c r="GG43" s="23"/>
      <c r="GH43" s="23"/>
      <c r="GI43" s="23"/>
      <c r="GJ43" s="23"/>
      <c r="GK43" s="23"/>
      <c r="GL43" s="23"/>
      <c r="GM43" s="23"/>
      <c r="GN43" s="23"/>
      <c r="GO43" s="23"/>
      <c r="GP43" s="23"/>
      <c r="GQ43" s="23"/>
      <c r="GR43" s="23"/>
      <c r="GS43" s="23"/>
      <c r="GT43" s="23"/>
      <c r="GU43" s="23"/>
      <c r="GV43" s="23"/>
      <c r="GW43" s="23"/>
      <c r="GX43" s="23"/>
      <c r="GY43" s="23"/>
      <c r="GZ43" s="23"/>
      <c r="HA43" s="23"/>
      <c r="HB43" s="23"/>
      <c r="HC43" s="23"/>
      <c r="HD43" s="23"/>
      <c r="HE43" s="23"/>
      <c r="HF43" s="23"/>
      <c r="HG43" s="23"/>
      <c r="HH43" s="23"/>
      <c r="HI43" s="23"/>
      <c r="HJ43" s="23"/>
      <c r="HK43" s="23"/>
      <c r="HL43" s="23"/>
      <c r="HM43" s="23"/>
      <c r="HN43" s="23"/>
      <c r="HO43" s="23"/>
      <c r="HP43" s="23"/>
      <c r="HQ43" s="23"/>
      <c r="HR43" s="23"/>
      <c r="HS43" s="23"/>
      <c r="HT43" s="23"/>
      <c r="HU43" s="23"/>
      <c r="HV43" s="23"/>
      <c r="HW43" s="23"/>
      <c r="HX43" s="23"/>
      <c r="HY43" s="23"/>
      <c r="HZ43" s="23"/>
      <c r="IA43" s="23"/>
      <c r="IB43" s="23"/>
      <c r="IC43" s="23"/>
      <c r="ID43" s="23"/>
      <c r="IE43" s="23"/>
      <c r="IF43" s="23"/>
      <c r="IG43" s="23"/>
      <c r="IH43" s="23"/>
      <c r="II43" s="23"/>
      <c r="IJ43" s="23"/>
      <c r="IK43" s="23"/>
      <c r="IL43" s="23"/>
      <c r="IM43" s="23"/>
      <c r="IN43" s="23"/>
      <c r="IO43" s="23"/>
      <c r="IP43" s="23"/>
      <c r="IQ43" s="23"/>
      <c r="IR43" s="23"/>
      <c r="IS43" s="23"/>
      <c r="IT43" s="23"/>
      <c r="IU43" s="23"/>
      <c r="IV43" s="23"/>
    </row>
    <row r="44" spans="1:256">
      <c r="A44" s="4"/>
      <c r="B44" s="4"/>
      <c r="C44" s="4"/>
      <c r="D44" s="4"/>
      <c r="E44" s="4"/>
      <c r="F44" s="4"/>
      <c r="G44" s="6"/>
      <c r="H44" s="6"/>
      <c r="I44" s="27"/>
      <c r="J44" s="28"/>
      <c r="K44" s="28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23"/>
      <c r="AP44" s="23"/>
      <c r="AQ44" s="23"/>
      <c r="AR44" s="23"/>
      <c r="AS44" s="23"/>
      <c r="AT44" s="23"/>
      <c r="AU44" s="23"/>
      <c r="AV44" s="23"/>
      <c r="AW44" s="23"/>
      <c r="AX44" s="23"/>
      <c r="AY44" s="23"/>
      <c r="AZ44" s="23"/>
      <c r="BA44" s="23"/>
      <c r="BB44" s="23"/>
      <c r="BC44" s="23"/>
      <c r="BD44" s="23"/>
      <c r="BE44" s="23"/>
      <c r="BF44" s="23"/>
      <c r="BG44" s="23"/>
      <c r="BH44" s="23"/>
      <c r="BI44" s="23"/>
      <c r="BJ44" s="23"/>
      <c r="BK44" s="23"/>
      <c r="BL44" s="23"/>
      <c r="BM44" s="23"/>
      <c r="BN44" s="23"/>
      <c r="BO44" s="23"/>
      <c r="BP44" s="23"/>
      <c r="BQ44" s="23"/>
      <c r="BR44" s="23"/>
      <c r="BS44" s="23"/>
      <c r="BT44" s="23"/>
      <c r="BU44" s="23"/>
      <c r="BV44" s="23"/>
      <c r="BW44" s="23"/>
      <c r="BX44" s="23"/>
      <c r="BY44" s="23"/>
      <c r="BZ44" s="23"/>
      <c r="CA44" s="23"/>
      <c r="CB44" s="23"/>
      <c r="CC44" s="23"/>
      <c r="CD44" s="23"/>
      <c r="CE44" s="23"/>
      <c r="CF44" s="23"/>
      <c r="CG44" s="23"/>
      <c r="CH44" s="23"/>
      <c r="CI44" s="23"/>
      <c r="CJ44" s="23"/>
      <c r="CK44" s="23"/>
      <c r="CL44" s="23"/>
      <c r="CM44" s="23"/>
      <c r="CN44" s="23"/>
      <c r="CO44" s="23"/>
      <c r="CP44" s="23"/>
      <c r="CQ44" s="23"/>
      <c r="CR44" s="23"/>
      <c r="CS44" s="23"/>
      <c r="CT44" s="23"/>
      <c r="CU44" s="23"/>
      <c r="CV44" s="23"/>
      <c r="CW44" s="23"/>
      <c r="CX44" s="23"/>
      <c r="CY44" s="23"/>
      <c r="CZ44" s="23"/>
      <c r="DA44" s="23"/>
      <c r="DB44" s="23"/>
      <c r="DC44" s="23"/>
      <c r="DD44" s="23"/>
      <c r="DE44" s="23"/>
      <c r="DF44" s="23"/>
      <c r="DG44" s="23"/>
      <c r="DH44" s="23"/>
      <c r="DI44" s="23"/>
      <c r="DJ44" s="23"/>
      <c r="DK44" s="23"/>
      <c r="DL44" s="23"/>
      <c r="DM44" s="23"/>
      <c r="DN44" s="23"/>
      <c r="DO44" s="23"/>
      <c r="DP44" s="23"/>
      <c r="DQ44" s="23"/>
      <c r="DR44" s="23"/>
      <c r="DS44" s="23"/>
      <c r="DT44" s="23"/>
      <c r="DU44" s="23"/>
      <c r="DV44" s="23"/>
      <c r="DW44" s="23"/>
      <c r="DX44" s="23"/>
      <c r="DY44" s="23"/>
      <c r="DZ44" s="23"/>
      <c r="EA44" s="23"/>
      <c r="EB44" s="23"/>
      <c r="EC44" s="23"/>
      <c r="ED44" s="23"/>
      <c r="EE44" s="23"/>
      <c r="EF44" s="23"/>
      <c r="EG44" s="23"/>
      <c r="EH44" s="23"/>
      <c r="EI44" s="23"/>
      <c r="EJ44" s="23"/>
      <c r="EK44" s="23"/>
      <c r="EL44" s="23"/>
      <c r="EM44" s="23"/>
      <c r="EN44" s="23"/>
      <c r="EO44" s="23"/>
      <c r="EP44" s="23"/>
      <c r="EQ44" s="23"/>
      <c r="ER44" s="23"/>
      <c r="ES44" s="23"/>
      <c r="ET44" s="23"/>
      <c r="EU44" s="23"/>
      <c r="EV44" s="23"/>
      <c r="EW44" s="23"/>
      <c r="EX44" s="23"/>
      <c r="EY44" s="23"/>
      <c r="EZ44" s="23"/>
      <c r="FA44" s="23"/>
      <c r="FB44" s="23"/>
      <c r="FC44" s="23"/>
      <c r="FD44" s="23"/>
      <c r="FE44" s="23"/>
      <c r="FF44" s="23"/>
      <c r="FG44" s="23"/>
      <c r="FH44" s="23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23"/>
      <c r="FU44" s="23"/>
      <c r="FV44" s="23"/>
      <c r="FW44" s="23"/>
      <c r="FX44" s="23"/>
      <c r="FY44" s="23"/>
      <c r="FZ44" s="23"/>
      <c r="GA44" s="23"/>
      <c r="GB44" s="23"/>
      <c r="GC44" s="23"/>
      <c r="GD44" s="23"/>
      <c r="GE44" s="23"/>
      <c r="GF44" s="23"/>
      <c r="GG44" s="23"/>
      <c r="GH44" s="23"/>
      <c r="GI44" s="23"/>
      <c r="GJ44" s="23"/>
      <c r="GK44" s="23"/>
      <c r="GL44" s="23"/>
      <c r="GM44" s="23"/>
      <c r="GN44" s="23"/>
      <c r="GO44" s="23"/>
      <c r="GP44" s="23"/>
      <c r="GQ44" s="23"/>
      <c r="GR44" s="23"/>
      <c r="GS44" s="23"/>
      <c r="GT44" s="23"/>
      <c r="GU44" s="23"/>
      <c r="GV44" s="23"/>
      <c r="GW44" s="23"/>
      <c r="GX44" s="23"/>
      <c r="GY44" s="23"/>
      <c r="GZ44" s="23"/>
      <c r="HA44" s="23"/>
      <c r="HB44" s="23"/>
      <c r="HC44" s="23"/>
      <c r="HD44" s="23"/>
      <c r="HE44" s="23"/>
      <c r="HF44" s="23"/>
      <c r="HG44" s="23"/>
      <c r="HH44" s="23"/>
      <c r="HI44" s="23"/>
      <c r="HJ44" s="23"/>
      <c r="HK44" s="23"/>
      <c r="HL44" s="23"/>
      <c r="HM44" s="23"/>
      <c r="HN44" s="23"/>
      <c r="HO44" s="23"/>
      <c r="HP44" s="23"/>
      <c r="HQ44" s="23"/>
      <c r="HR44" s="23"/>
      <c r="HS44" s="23"/>
      <c r="HT44" s="23"/>
      <c r="HU44" s="23"/>
      <c r="HV44" s="23"/>
      <c r="HW44" s="23"/>
      <c r="HX44" s="23"/>
      <c r="HY44" s="23"/>
      <c r="HZ44" s="23"/>
      <c r="IA44" s="23"/>
      <c r="IB44" s="23"/>
      <c r="IC44" s="23"/>
      <c r="ID44" s="23"/>
      <c r="IE44" s="23"/>
      <c r="IF44" s="23"/>
      <c r="IG44" s="23"/>
      <c r="IH44" s="23"/>
      <c r="II44" s="23"/>
      <c r="IJ44" s="23"/>
      <c r="IK44" s="23"/>
      <c r="IL44" s="23"/>
      <c r="IM44" s="23"/>
      <c r="IN44" s="23"/>
      <c r="IO44" s="23"/>
      <c r="IP44" s="23"/>
      <c r="IQ44" s="23"/>
      <c r="IR44" s="23"/>
      <c r="IS44" s="23"/>
      <c r="IT44" s="23"/>
      <c r="IU44" s="23"/>
      <c r="IV44" s="23"/>
    </row>
    <row r="45" spans="1:256">
      <c r="A45" s="4"/>
      <c r="B45" s="4"/>
      <c r="C45" s="4"/>
      <c r="D45" s="4"/>
      <c r="E45" s="4"/>
      <c r="F45" s="4"/>
      <c r="G45" s="6"/>
      <c r="H45" s="6"/>
      <c r="I45" s="27"/>
      <c r="J45" s="28"/>
      <c r="K45" s="28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23"/>
      <c r="AP45" s="23"/>
      <c r="AQ45" s="23"/>
      <c r="AR45" s="23"/>
      <c r="AS45" s="23"/>
      <c r="AT45" s="23"/>
      <c r="AU45" s="23"/>
      <c r="AV45" s="23"/>
      <c r="AW45" s="23"/>
      <c r="AX45" s="23"/>
      <c r="AY45" s="23"/>
      <c r="AZ45" s="23"/>
      <c r="BA45" s="23"/>
      <c r="BB45" s="23"/>
      <c r="BC45" s="23"/>
      <c r="BD45" s="23"/>
      <c r="BE45" s="23"/>
      <c r="BF45" s="23"/>
      <c r="BG45" s="23"/>
      <c r="BH45" s="23"/>
      <c r="BI45" s="23"/>
      <c r="BJ45" s="23"/>
      <c r="BK45" s="23"/>
      <c r="BL45" s="23"/>
      <c r="BM45" s="23"/>
      <c r="BN45" s="23"/>
      <c r="BO45" s="23"/>
      <c r="BP45" s="23"/>
      <c r="BQ45" s="23"/>
      <c r="BR45" s="23"/>
      <c r="BS45" s="23"/>
      <c r="BT45" s="23"/>
      <c r="BU45" s="23"/>
      <c r="BV45" s="23"/>
      <c r="BW45" s="23"/>
      <c r="BX45" s="23"/>
      <c r="BY45" s="23"/>
      <c r="BZ45" s="23"/>
      <c r="CA45" s="23"/>
      <c r="CB45" s="23"/>
      <c r="CC45" s="23"/>
      <c r="CD45" s="23"/>
      <c r="CE45" s="23"/>
      <c r="CF45" s="23"/>
      <c r="CG45" s="23"/>
      <c r="CH45" s="23"/>
      <c r="CI45" s="23"/>
      <c r="CJ45" s="23"/>
      <c r="CK45" s="23"/>
      <c r="CL45" s="23"/>
      <c r="CM45" s="23"/>
      <c r="CN45" s="23"/>
      <c r="CO45" s="23"/>
      <c r="CP45" s="23"/>
      <c r="CQ45" s="23"/>
      <c r="CR45" s="23"/>
      <c r="CS45" s="23"/>
      <c r="CT45" s="23"/>
      <c r="CU45" s="23"/>
      <c r="CV45" s="23"/>
      <c r="CW45" s="23"/>
      <c r="CX45" s="23"/>
      <c r="CY45" s="23"/>
      <c r="CZ45" s="23"/>
      <c r="DA45" s="23"/>
      <c r="DB45" s="23"/>
      <c r="DC45" s="23"/>
      <c r="DD45" s="23"/>
      <c r="DE45" s="23"/>
      <c r="DF45" s="23"/>
      <c r="DG45" s="23"/>
      <c r="DH45" s="23"/>
      <c r="DI45" s="23"/>
      <c r="DJ45" s="23"/>
      <c r="DK45" s="23"/>
      <c r="DL45" s="23"/>
      <c r="DM45" s="23"/>
      <c r="DN45" s="23"/>
      <c r="DO45" s="23"/>
      <c r="DP45" s="23"/>
      <c r="DQ45" s="23"/>
      <c r="DR45" s="23"/>
      <c r="DS45" s="23"/>
      <c r="DT45" s="23"/>
      <c r="DU45" s="23"/>
      <c r="DV45" s="23"/>
      <c r="DW45" s="23"/>
      <c r="DX45" s="23"/>
      <c r="DY45" s="23"/>
      <c r="DZ45" s="23"/>
      <c r="EA45" s="23"/>
      <c r="EB45" s="23"/>
      <c r="EC45" s="23"/>
      <c r="ED45" s="23"/>
      <c r="EE45" s="23"/>
      <c r="EF45" s="23"/>
      <c r="EG45" s="23"/>
      <c r="EH45" s="23"/>
      <c r="EI45" s="23"/>
      <c r="EJ45" s="23"/>
      <c r="EK45" s="23"/>
      <c r="EL45" s="23"/>
      <c r="EM45" s="23"/>
      <c r="EN45" s="23"/>
      <c r="EO45" s="23"/>
      <c r="EP45" s="23"/>
      <c r="EQ45" s="23"/>
      <c r="ER45" s="23"/>
      <c r="ES45" s="23"/>
      <c r="ET45" s="23"/>
      <c r="EU45" s="23"/>
      <c r="EV45" s="23"/>
      <c r="EW45" s="23"/>
      <c r="EX45" s="23"/>
      <c r="EY45" s="23"/>
      <c r="EZ45" s="23"/>
      <c r="FA45" s="23"/>
      <c r="FB45" s="23"/>
      <c r="FC45" s="23"/>
      <c r="FD45" s="23"/>
      <c r="FE45" s="23"/>
      <c r="FF45" s="23"/>
      <c r="FG45" s="23"/>
      <c r="FH45" s="23"/>
      <c r="FI45" s="23"/>
      <c r="FJ45" s="23"/>
      <c r="FK45" s="23"/>
      <c r="FL45" s="23"/>
      <c r="FM45" s="23"/>
      <c r="FN45" s="23"/>
      <c r="FO45" s="23"/>
      <c r="FP45" s="23"/>
      <c r="FQ45" s="23"/>
      <c r="FR45" s="23"/>
      <c r="FS45" s="23"/>
      <c r="FT45" s="23"/>
      <c r="FU45" s="23"/>
      <c r="FV45" s="23"/>
      <c r="FW45" s="23"/>
      <c r="FX45" s="23"/>
      <c r="FY45" s="23"/>
      <c r="FZ45" s="23"/>
      <c r="GA45" s="23"/>
      <c r="GB45" s="23"/>
      <c r="GC45" s="23"/>
      <c r="GD45" s="23"/>
      <c r="GE45" s="23"/>
      <c r="GF45" s="23"/>
      <c r="GG45" s="23"/>
      <c r="GH45" s="23"/>
      <c r="GI45" s="23"/>
      <c r="GJ45" s="23"/>
      <c r="GK45" s="23"/>
      <c r="GL45" s="23"/>
      <c r="GM45" s="23"/>
      <c r="GN45" s="23"/>
      <c r="GO45" s="23"/>
      <c r="GP45" s="23"/>
      <c r="GQ45" s="23"/>
      <c r="GR45" s="23"/>
      <c r="GS45" s="23"/>
      <c r="GT45" s="23"/>
      <c r="GU45" s="23"/>
      <c r="GV45" s="23"/>
      <c r="GW45" s="23"/>
      <c r="GX45" s="23"/>
      <c r="GY45" s="23"/>
      <c r="GZ45" s="23"/>
      <c r="HA45" s="23"/>
      <c r="HB45" s="23"/>
      <c r="HC45" s="23"/>
      <c r="HD45" s="23"/>
      <c r="HE45" s="23"/>
      <c r="HF45" s="23"/>
      <c r="HG45" s="23"/>
      <c r="HH45" s="23"/>
      <c r="HI45" s="23"/>
      <c r="HJ45" s="23"/>
      <c r="HK45" s="23"/>
      <c r="HL45" s="23"/>
      <c r="HM45" s="23"/>
      <c r="HN45" s="23"/>
      <c r="HO45" s="23"/>
      <c r="HP45" s="23"/>
      <c r="HQ45" s="23"/>
      <c r="HR45" s="23"/>
      <c r="HS45" s="23"/>
      <c r="HT45" s="23"/>
      <c r="HU45" s="23"/>
      <c r="HV45" s="23"/>
      <c r="HW45" s="23"/>
      <c r="HX45" s="23"/>
      <c r="HY45" s="23"/>
      <c r="HZ45" s="23"/>
      <c r="IA45" s="23"/>
      <c r="IB45" s="23"/>
      <c r="IC45" s="23"/>
      <c r="ID45" s="23"/>
      <c r="IE45" s="23"/>
      <c r="IF45" s="23"/>
      <c r="IG45" s="23"/>
      <c r="IH45" s="23"/>
      <c r="II45" s="23"/>
      <c r="IJ45" s="23"/>
      <c r="IK45" s="23"/>
      <c r="IL45" s="23"/>
      <c r="IM45" s="23"/>
      <c r="IN45" s="23"/>
      <c r="IO45" s="23"/>
      <c r="IP45" s="23"/>
      <c r="IQ45" s="23"/>
      <c r="IR45" s="23"/>
      <c r="IS45" s="23"/>
      <c r="IT45" s="23"/>
      <c r="IU45" s="23"/>
      <c r="IV45" s="23"/>
    </row>
    <row r="46" spans="1:256">
      <c r="A46" s="4"/>
      <c r="B46" s="4"/>
      <c r="C46" s="4"/>
      <c r="D46" s="4"/>
      <c r="E46" s="4"/>
      <c r="F46" s="4"/>
      <c r="G46" s="6"/>
      <c r="H46" s="6"/>
      <c r="I46" s="27"/>
      <c r="J46" s="28"/>
      <c r="K46" s="28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23"/>
      <c r="AP46" s="23"/>
      <c r="AQ46" s="23"/>
      <c r="AR46" s="23"/>
      <c r="AS46" s="23"/>
      <c r="AT46" s="23"/>
      <c r="AU46" s="23"/>
      <c r="AV46" s="23"/>
      <c r="AW46" s="23"/>
      <c r="AX46" s="23"/>
      <c r="AY46" s="23"/>
      <c r="AZ46" s="23"/>
      <c r="BA46" s="23"/>
      <c r="BB46" s="23"/>
      <c r="BC46" s="23"/>
      <c r="BD46" s="23"/>
      <c r="BE46" s="23"/>
      <c r="BF46" s="23"/>
      <c r="BG46" s="23"/>
      <c r="BH46" s="23"/>
      <c r="BI46" s="23"/>
      <c r="BJ46" s="23"/>
      <c r="BK46" s="23"/>
      <c r="BL46" s="23"/>
      <c r="BM46" s="23"/>
      <c r="BN46" s="23"/>
      <c r="BO46" s="23"/>
      <c r="BP46" s="23"/>
      <c r="BQ46" s="23"/>
      <c r="BR46" s="23"/>
      <c r="BS46" s="23"/>
      <c r="BT46" s="23"/>
      <c r="BU46" s="23"/>
      <c r="BV46" s="23"/>
      <c r="BW46" s="23"/>
      <c r="BX46" s="23"/>
      <c r="BY46" s="23"/>
      <c r="BZ46" s="23"/>
      <c r="CA46" s="23"/>
      <c r="CB46" s="23"/>
      <c r="CC46" s="23"/>
      <c r="CD46" s="23"/>
      <c r="CE46" s="23"/>
      <c r="CF46" s="23"/>
      <c r="CG46" s="23"/>
      <c r="CH46" s="23"/>
      <c r="CI46" s="23"/>
      <c r="CJ46" s="23"/>
      <c r="CK46" s="23"/>
      <c r="CL46" s="23"/>
      <c r="CM46" s="23"/>
      <c r="CN46" s="23"/>
      <c r="CO46" s="23"/>
      <c r="CP46" s="23"/>
      <c r="CQ46" s="23"/>
      <c r="CR46" s="23"/>
      <c r="CS46" s="23"/>
      <c r="CT46" s="23"/>
      <c r="CU46" s="23"/>
      <c r="CV46" s="23"/>
      <c r="CW46" s="23"/>
      <c r="CX46" s="23"/>
      <c r="CY46" s="23"/>
      <c r="CZ46" s="23"/>
      <c r="DA46" s="23"/>
      <c r="DB46" s="23"/>
      <c r="DC46" s="23"/>
      <c r="DD46" s="23"/>
      <c r="DE46" s="23"/>
      <c r="DF46" s="23"/>
      <c r="DG46" s="23"/>
      <c r="DH46" s="23"/>
      <c r="DI46" s="23"/>
      <c r="DJ46" s="23"/>
      <c r="DK46" s="23"/>
      <c r="DL46" s="23"/>
      <c r="DM46" s="23"/>
      <c r="DN46" s="23"/>
      <c r="DO46" s="23"/>
      <c r="DP46" s="23"/>
      <c r="DQ46" s="23"/>
      <c r="DR46" s="23"/>
      <c r="DS46" s="23"/>
      <c r="DT46" s="23"/>
      <c r="DU46" s="23"/>
      <c r="DV46" s="23"/>
      <c r="DW46" s="23"/>
      <c r="DX46" s="23"/>
      <c r="DY46" s="23"/>
      <c r="DZ46" s="23"/>
      <c r="EA46" s="23"/>
      <c r="EB46" s="23"/>
      <c r="EC46" s="23"/>
      <c r="ED46" s="23"/>
      <c r="EE46" s="23"/>
      <c r="EF46" s="23"/>
      <c r="EG46" s="23"/>
      <c r="EH46" s="23"/>
      <c r="EI46" s="23"/>
      <c r="EJ46" s="23"/>
      <c r="EK46" s="23"/>
      <c r="EL46" s="23"/>
      <c r="EM46" s="23"/>
      <c r="EN46" s="23"/>
      <c r="EO46" s="23"/>
      <c r="EP46" s="23"/>
      <c r="EQ46" s="23"/>
      <c r="ER46" s="23"/>
      <c r="ES46" s="23"/>
      <c r="ET46" s="23"/>
      <c r="EU46" s="23"/>
      <c r="EV46" s="23"/>
      <c r="EW46" s="23"/>
      <c r="EX46" s="23"/>
      <c r="EY46" s="23"/>
      <c r="EZ46" s="23"/>
      <c r="FA46" s="23"/>
      <c r="FB46" s="23"/>
      <c r="FC46" s="23"/>
      <c r="FD46" s="23"/>
      <c r="FE46" s="23"/>
      <c r="FF46" s="23"/>
      <c r="FG46" s="23"/>
      <c r="FH46" s="23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23"/>
      <c r="FU46" s="23"/>
      <c r="FV46" s="23"/>
      <c r="FW46" s="23"/>
      <c r="FX46" s="23"/>
      <c r="FY46" s="23"/>
      <c r="FZ46" s="23"/>
      <c r="GA46" s="23"/>
      <c r="GB46" s="23"/>
      <c r="GC46" s="23"/>
      <c r="GD46" s="23"/>
      <c r="GE46" s="23"/>
      <c r="GF46" s="23"/>
      <c r="GG46" s="23"/>
      <c r="GH46" s="23"/>
      <c r="GI46" s="23"/>
      <c r="GJ46" s="23"/>
      <c r="GK46" s="23"/>
      <c r="GL46" s="23"/>
      <c r="GM46" s="23"/>
      <c r="GN46" s="23"/>
      <c r="GO46" s="23"/>
      <c r="GP46" s="23"/>
      <c r="GQ46" s="23"/>
      <c r="GR46" s="23"/>
      <c r="GS46" s="23"/>
      <c r="GT46" s="23"/>
      <c r="GU46" s="23"/>
      <c r="GV46" s="23"/>
      <c r="GW46" s="23"/>
      <c r="GX46" s="23"/>
      <c r="GY46" s="23"/>
      <c r="GZ46" s="23"/>
      <c r="HA46" s="23"/>
      <c r="HB46" s="23"/>
      <c r="HC46" s="23"/>
      <c r="HD46" s="23"/>
      <c r="HE46" s="23"/>
      <c r="HF46" s="23"/>
      <c r="HG46" s="23"/>
      <c r="HH46" s="23"/>
      <c r="HI46" s="23"/>
      <c r="HJ46" s="23"/>
      <c r="HK46" s="23"/>
      <c r="HL46" s="23"/>
      <c r="HM46" s="23"/>
      <c r="HN46" s="23"/>
      <c r="HO46" s="23"/>
      <c r="HP46" s="23"/>
      <c r="HQ46" s="23"/>
      <c r="HR46" s="23"/>
      <c r="HS46" s="23"/>
      <c r="HT46" s="23"/>
      <c r="HU46" s="23"/>
      <c r="HV46" s="23"/>
      <c r="HW46" s="23"/>
      <c r="HX46" s="23"/>
      <c r="HY46" s="23"/>
      <c r="HZ46" s="23"/>
      <c r="IA46" s="23"/>
      <c r="IB46" s="23"/>
      <c r="IC46" s="23"/>
      <c r="ID46" s="23"/>
      <c r="IE46" s="23"/>
      <c r="IF46" s="23"/>
      <c r="IG46" s="23"/>
      <c r="IH46" s="23"/>
      <c r="II46" s="23"/>
      <c r="IJ46" s="23"/>
      <c r="IK46" s="23"/>
      <c r="IL46" s="23"/>
      <c r="IM46" s="23"/>
      <c r="IN46" s="23"/>
      <c r="IO46" s="23"/>
      <c r="IP46" s="23"/>
      <c r="IQ46" s="23"/>
      <c r="IR46" s="23"/>
      <c r="IS46" s="23"/>
      <c r="IT46" s="23"/>
      <c r="IU46" s="23"/>
      <c r="IV46" s="23"/>
    </row>
    <row r="47" spans="1:256">
      <c r="A47" s="4"/>
      <c r="B47" s="4"/>
      <c r="C47" s="4"/>
      <c r="D47" s="4"/>
      <c r="E47" s="4"/>
      <c r="F47" s="4"/>
      <c r="G47" s="6"/>
      <c r="H47" s="6"/>
      <c r="I47" s="27"/>
      <c r="J47" s="28"/>
      <c r="K47" s="28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  <c r="AK47" s="23"/>
      <c r="AL47" s="23"/>
      <c r="AM47" s="23"/>
      <c r="AN47" s="23"/>
      <c r="AO47" s="23"/>
      <c r="AP47" s="23"/>
      <c r="AQ47" s="23"/>
      <c r="AR47" s="23"/>
      <c r="AS47" s="23"/>
      <c r="AT47" s="23"/>
      <c r="AU47" s="23"/>
      <c r="AV47" s="23"/>
      <c r="AW47" s="23"/>
      <c r="AX47" s="23"/>
      <c r="AY47" s="23"/>
      <c r="AZ47" s="23"/>
      <c r="BA47" s="23"/>
      <c r="BB47" s="23"/>
      <c r="BC47" s="23"/>
      <c r="BD47" s="23"/>
      <c r="BE47" s="23"/>
      <c r="BF47" s="23"/>
      <c r="BG47" s="23"/>
      <c r="BH47" s="23"/>
      <c r="BI47" s="23"/>
      <c r="BJ47" s="23"/>
      <c r="BK47" s="23"/>
      <c r="BL47" s="23"/>
      <c r="BM47" s="23"/>
      <c r="BN47" s="23"/>
      <c r="BO47" s="23"/>
      <c r="BP47" s="23"/>
      <c r="BQ47" s="23"/>
      <c r="BR47" s="23"/>
      <c r="BS47" s="23"/>
      <c r="BT47" s="23"/>
      <c r="BU47" s="23"/>
      <c r="BV47" s="23"/>
      <c r="BW47" s="23"/>
      <c r="BX47" s="23"/>
      <c r="BY47" s="23"/>
      <c r="BZ47" s="23"/>
      <c r="CA47" s="23"/>
      <c r="CB47" s="23"/>
      <c r="CC47" s="23"/>
      <c r="CD47" s="23"/>
      <c r="CE47" s="23"/>
      <c r="CF47" s="23"/>
      <c r="CG47" s="23"/>
      <c r="CH47" s="23"/>
      <c r="CI47" s="23"/>
      <c r="CJ47" s="23"/>
      <c r="CK47" s="23"/>
      <c r="CL47" s="23"/>
      <c r="CM47" s="23"/>
      <c r="CN47" s="23"/>
      <c r="CO47" s="23"/>
      <c r="CP47" s="23"/>
      <c r="CQ47" s="23"/>
      <c r="CR47" s="23"/>
      <c r="CS47" s="23"/>
      <c r="CT47" s="23"/>
      <c r="CU47" s="23"/>
      <c r="CV47" s="23"/>
      <c r="CW47" s="23"/>
      <c r="CX47" s="23"/>
      <c r="CY47" s="23"/>
      <c r="CZ47" s="23"/>
      <c r="DA47" s="23"/>
      <c r="DB47" s="23"/>
      <c r="DC47" s="23"/>
      <c r="DD47" s="23"/>
      <c r="DE47" s="23"/>
      <c r="DF47" s="23"/>
      <c r="DG47" s="23"/>
      <c r="DH47" s="23"/>
      <c r="DI47" s="23"/>
      <c r="DJ47" s="23"/>
      <c r="DK47" s="23"/>
      <c r="DL47" s="23"/>
      <c r="DM47" s="23"/>
      <c r="DN47" s="23"/>
      <c r="DO47" s="23"/>
      <c r="DP47" s="23"/>
      <c r="DQ47" s="23"/>
      <c r="DR47" s="23"/>
      <c r="DS47" s="23"/>
      <c r="DT47" s="23"/>
      <c r="DU47" s="23"/>
      <c r="DV47" s="23"/>
      <c r="DW47" s="23"/>
      <c r="DX47" s="23"/>
      <c r="DY47" s="23"/>
      <c r="DZ47" s="23"/>
      <c r="EA47" s="23"/>
      <c r="EB47" s="23"/>
      <c r="EC47" s="23"/>
      <c r="ED47" s="23"/>
      <c r="EE47" s="23"/>
      <c r="EF47" s="23"/>
      <c r="EG47" s="23"/>
      <c r="EH47" s="23"/>
      <c r="EI47" s="23"/>
      <c r="EJ47" s="23"/>
      <c r="EK47" s="23"/>
      <c r="EL47" s="23"/>
      <c r="EM47" s="23"/>
      <c r="EN47" s="23"/>
      <c r="EO47" s="23"/>
      <c r="EP47" s="23"/>
      <c r="EQ47" s="23"/>
      <c r="ER47" s="23"/>
      <c r="ES47" s="23"/>
      <c r="ET47" s="23"/>
      <c r="EU47" s="23"/>
      <c r="EV47" s="23"/>
      <c r="EW47" s="23"/>
      <c r="EX47" s="23"/>
      <c r="EY47" s="23"/>
      <c r="EZ47" s="23"/>
      <c r="FA47" s="23"/>
      <c r="FB47" s="23"/>
      <c r="FC47" s="23"/>
      <c r="FD47" s="23"/>
      <c r="FE47" s="23"/>
      <c r="FF47" s="23"/>
      <c r="FG47" s="23"/>
      <c r="FH47" s="23"/>
      <c r="FI47" s="23"/>
      <c r="FJ47" s="23"/>
      <c r="FK47" s="23"/>
      <c r="FL47" s="23"/>
      <c r="FM47" s="23"/>
      <c r="FN47" s="23"/>
      <c r="FO47" s="23"/>
      <c r="FP47" s="23"/>
      <c r="FQ47" s="23"/>
      <c r="FR47" s="23"/>
      <c r="FS47" s="23"/>
      <c r="FT47" s="23"/>
      <c r="FU47" s="23"/>
      <c r="FV47" s="23"/>
      <c r="FW47" s="23"/>
      <c r="FX47" s="23"/>
      <c r="FY47" s="23"/>
      <c r="FZ47" s="23"/>
      <c r="GA47" s="23"/>
      <c r="GB47" s="23"/>
      <c r="GC47" s="23"/>
      <c r="GD47" s="23"/>
      <c r="GE47" s="23"/>
      <c r="GF47" s="23"/>
      <c r="GG47" s="23"/>
      <c r="GH47" s="23"/>
      <c r="GI47" s="23"/>
      <c r="GJ47" s="23"/>
      <c r="GK47" s="23"/>
      <c r="GL47" s="23"/>
      <c r="GM47" s="23"/>
      <c r="GN47" s="23"/>
      <c r="GO47" s="23"/>
      <c r="GP47" s="23"/>
      <c r="GQ47" s="23"/>
      <c r="GR47" s="23"/>
      <c r="GS47" s="23"/>
      <c r="GT47" s="23"/>
      <c r="GU47" s="23"/>
      <c r="GV47" s="23"/>
      <c r="GW47" s="23"/>
      <c r="GX47" s="23"/>
      <c r="GY47" s="23"/>
      <c r="GZ47" s="23"/>
      <c r="HA47" s="23"/>
      <c r="HB47" s="23"/>
      <c r="HC47" s="23"/>
      <c r="HD47" s="23"/>
      <c r="HE47" s="23"/>
      <c r="HF47" s="23"/>
      <c r="HG47" s="23"/>
      <c r="HH47" s="23"/>
      <c r="HI47" s="23"/>
      <c r="HJ47" s="23"/>
      <c r="HK47" s="23"/>
      <c r="HL47" s="23"/>
      <c r="HM47" s="23"/>
      <c r="HN47" s="23"/>
      <c r="HO47" s="23"/>
      <c r="HP47" s="23"/>
      <c r="HQ47" s="23"/>
      <c r="HR47" s="23"/>
      <c r="HS47" s="23"/>
      <c r="HT47" s="23"/>
      <c r="HU47" s="23"/>
      <c r="HV47" s="23"/>
      <c r="HW47" s="23"/>
      <c r="HX47" s="23"/>
      <c r="HY47" s="23"/>
      <c r="HZ47" s="23"/>
      <c r="IA47" s="23"/>
      <c r="IB47" s="23"/>
      <c r="IC47" s="23"/>
      <c r="ID47" s="23"/>
      <c r="IE47" s="23"/>
      <c r="IF47" s="23"/>
      <c r="IG47" s="23"/>
      <c r="IH47" s="23"/>
      <c r="II47" s="23"/>
      <c r="IJ47" s="23"/>
      <c r="IK47" s="23"/>
      <c r="IL47" s="23"/>
      <c r="IM47" s="23"/>
      <c r="IN47" s="23"/>
      <c r="IO47" s="23"/>
      <c r="IP47" s="23"/>
      <c r="IQ47" s="23"/>
      <c r="IR47" s="23"/>
      <c r="IS47" s="23"/>
      <c r="IT47" s="23"/>
      <c r="IU47" s="23"/>
      <c r="IV47" s="23"/>
    </row>
    <row r="48" spans="1:256">
      <c r="A48" s="4"/>
      <c r="B48" s="4"/>
      <c r="C48" s="4"/>
      <c r="D48" s="4"/>
      <c r="E48" s="4"/>
      <c r="F48" s="4"/>
      <c r="G48" s="6"/>
      <c r="H48" s="6"/>
      <c r="I48" s="27"/>
      <c r="J48" s="28"/>
      <c r="K48" s="28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  <c r="AI48" s="23"/>
      <c r="AJ48" s="23"/>
      <c r="AK48" s="23"/>
      <c r="AL48" s="23"/>
      <c r="AM48" s="23"/>
      <c r="AN48" s="23"/>
      <c r="AO48" s="23"/>
      <c r="AP48" s="23"/>
      <c r="AQ48" s="23"/>
      <c r="AR48" s="23"/>
      <c r="AS48" s="23"/>
      <c r="AT48" s="23"/>
      <c r="AU48" s="23"/>
      <c r="AV48" s="23"/>
      <c r="AW48" s="23"/>
      <c r="AX48" s="23"/>
      <c r="AY48" s="23"/>
      <c r="AZ48" s="23"/>
      <c r="BA48" s="23"/>
      <c r="BB48" s="23"/>
      <c r="BC48" s="23"/>
      <c r="BD48" s="23"/>
      <c r="BE48" s="23"/>
      <c r="BF48" s="23"/>
      <c r="BG48" s="23"/>
      <c r="BH48" s="23"/>
      <c r="BI48" s="23"/>
      <c r="BJ48" s="23"/>
      <c r="BK48" s="23"/>
      <c r="BL48" s="23"/>
      <c r="BM48" s="23"/>
      <c r="BN48" s="23"/>
      <c r="BO48" s="23"/>
      <c r="BP48" s="23"/>
      <c r="BQ48" s="23"/>
      <c r="BR48" s="23"/>
      <c r="BS48" s="23"/>
      <c r="BT48" s="23"/>
      <c r="BU48" s="23"/>
      <c r="BV48" s="23"/>
      <c r="BW48" s="23"/>
      <c r="BX48" s="23"/>
      <c r="BY48" s="23"/>
      <c r="BZ48" s="23"/>
      <c r="CA48" s="23"/>
      <c r="CB48" s="23"/>
      <c r="CC48" s="23"/>
      <c r="CD48" s="23"/>
      <c r="CE48" s="23"/>
      <c r="CF48" s="23"/>
      <c r="CG48" s="23"/>
      <c r="CH48" s="23"/>
      <c r="CI48" s="23"/>
      <c r="CJ48" s="23"/>
      <c r="CK48" s="23"/>
      <c r="CL48" s="23"/>
      <c r="CM48" s="23"/>
      <c r="CN48" s="23"/>
      <c r="CO48" s="23"/>
      <c r="CP48" s="23"/>
      <c r="CQ48" s="23"/>
      <c r="CR48" s="23"/>
      <c r="CS48" s="23"/>
      <c r="CT48" s="23"/>
      <c r="CU48" s="23"/>
      <c r="CV48" s="23"/>
      <c r="CW48" s="23"/>
      <c r="CX48" s="23"/>
      <c r="CY48" s="23"/>
      <c r="CZ48" s="23"/>
      <c r="DA48" s="23"/>
      <c r="DB48" s="23"/>
      <c r="DC48" s="23"/>
      <c r="DD48" s="23"/>
      <c r="DE48" s="23"/>
      <c r="DF48" s="23"/>
      <c r="DG48" s="23"/>
      <c r="DH48" s="23"/>
      <c r="DI48" s="23"/>
      <c r="DJ48" s="23"/>
      <c r="DK48" s="23"/>
      <c r="DL48" s="23"/>
      <c r="DM48" s="23"/>
      <c r="DN48" s="23"/>
      <c r="DO48" s="23"/>
      <c r="DP48" s="23"/>
      <c r="DQ48" s="23"/>
      <c r="DR48" s="23"/>
      <c r="DS48" s="23"/>
      <c r="DT48" s="23"/>
      <c r="DU48" s="23"/>
      <c r="DV48" s="23"/>
      <c r="DW48" s="23"/>
      <c r="DX48" s="23"/>
      <c r="DY48" s="23"/>
      <c r="DZ48" s="23"/>
      <c r="EA48" s="23"/>
      <c r="EB48" s="23"/>
      <c r="EC48" s="23"/>
      <c r="ED48" s="23"/>
      <c r="EE48" s="23"/>
      <c r="EF48" s="23"/>
      <c r="EG48" s="23"/>
      <c r="EH48" s="23"/>
      <c r="EI48" s="23"/>
      <c r="EJ48" s="23"/>
      <c r="EK48" s="23"/>
      <c r="EL48" s="23"/>
      <c r="EM48" s="23"/>
      <c r="EN48" s="23"/>
      <c r="EO48" s="23"/>
      <c r="EP48" s="23"/>
      <c r="EQ48" s="23"/>
      <c r="ER48" s="23"/>
      <c r="ES48" s="23"/>
      <c r="ET48" s="23"/>
      <c r="EU48" s="23"/>
      <c r="EV48" s="23"/>
      <c r="EW48" s="23"/>
      <c r="EX48" s="23"/>
      <c r="EY48" s="23"/>
      <c r="EZ48" s="23"/>
      <c r="FA48" s="23"/>
      <c r="FB48" s="23"/>
      <c r="FC48" s="23"/>
      <c r="FD48" s="23"/>
      <c r="FE48" s="23"/>
      <c r="FF48" s="23"/>
      <c r="FG48" s="23"/>
      <c r="FH48" s="23"/>
      <c r="FI48" s="23"/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23"/>
      <c r="FU48" s="23"/>
      <c r="FV48" s="23"/>
      <c r="FW48" s="23"/>
      <c r="FX48" s="23"/>
      <c r="FY48" s="23"/>
      <c r="FZ48" s="23"/>
      <c r="GA48" s="23"/>
      <c r="GB48" s="23"/>
      <c r="GC48" s="23"/>
      <c r="GD48" s="23"/>
      <c r="GE48" s="23"/>
      <c r="GF48" s="23"/>
      <c r="GG48" s="23"/>
      <c r="GH48" s="23"/>
      <c r="GI48" s="23"/>
      <c r="GJ48" s="23"/>
      <c r="GK48" s="23"/>
      <c r="GL48" s="23"/>
      <c r="GM48" s="23"/>
      <c r="GN48" s="23"/>
      <c r="GO48" s="23"/>
      <c r="GP48" s="23"/>
      <c r="GQ48" s="23"/>
      <c r="GR48" s="23"/>
      <c r="GS48" s="23"/>
      <c r="GT48" s="23"/>
      <c r="GU48" s="23"/>
      <c r="GV48" s="23"/>
      <c r="GW48" s="23"/>
      <c r="GX48" s="23"/>
      <c r="GY48" s="23"/>
      <c r="GZ48" s="23"/>
      <c r="HA48" s="23"/>
      <c r="HB48" s="23"/>
      <c r="HC48" s="23"/>
      <c r="HD48" s="23"/>
      <c r="HE48" s="23"/>
      <c r="HF48" s="23"/>
      <c r="HG48" s="23"/>
      <c r="HH48" s="23"/>
      <c r="HI48" s="23"/>
      <c r="HJ48" s="23"/>
      <c r="HK48" s="23"/>
      <c r="HL48" s="23"/>
      <c r="HM48" s="23"/>
      <c r="HN48" s="23"/>
      <c r="HO48" s="23"/>
      <c r="HP48" s="23"/>
      <c r="HQ48" s="23"/>
      <c r="HR48" s="23"/>
      <c r="HS48" s="23"/>
      <c r="HT48" s="23"/>
      <c r="HU48" s="23"/>
      <c r="HV48" s="23"/>
      <c r="HW48" s="23"/>
      <c r="HX48" s="23"/>
      <c r="HY48" s="23"/>
      <c r="HZ48" s="23"/>
      <c r="IA48" s="23"/>
      <c r="IB48" s="23"/>
      <c r="IC48" s="23"/>
      <c r="ID48" s="23"/>
      <c r="IE48" s="23"/>
      <c r="IF48" s="23"/>
      <c r="IG48" s="23"/>
      <c r="IH48" s="23"/>
      <c r="II48" s="23"/>
      <c r="IJ48" s="23"/>
      <c r="IK48" s="23"/>
      <c r="IL48" s="23"/>
      <c r="IM48" s="23"/>
      <c r="IN48" s="23"/>
      <c r="IO48" s="23"/>
      <c r="IP48" s="23"/>
      <c r="IQ48" s="23"/>
      <c r="IR48" s="23"/>
      <c r="IS48" s="23"/>
      <c r="IT48" s="23"/>
      <c r="IU48" s="23"/>
      <c r="IV48" s="23"/>
    </row>
    <row r="49" spans="1:256">
      <c r="A49" s="4"/>
      <c r="B49" s="4"/>
      <c r="C49" s="4"/>
      <c r="D49" s="4"/>
      <c r="E49" s="4"/>
      <c r="F49" s="4"/>
      <c r="G49" s="6"/>
      <c r="H49" s="6"/>
      <c r="I49" s="27"/>
      <c r="J49" s="28"/>
      <c r="K49" s="28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  <c r="AK49" s="23"/>
      <c r="AL49" s="23"/>
      <c r="AM49" s="23"/>
      <c r="AN49" s="23"/>
      <c r="AO49" s="23"/>
      <c r="AP49" s="23"/>
      <c r="AQ49" s="23"/>
      <c r="AR49" s="23"/>
      <c r="AS49" s="23"/>
      <c r="AT49" s="23"/>
      <c r="AU49" s="23"/>
      <c r="AV49" s="23"/>
      <c r="AW49" s="23"/>
      <c r="AX49" s="23"/>
      <c r="AY49" s="23"/>
      <c r="AZ49" s="23"/>
      <c r="BA49" s="23"/>
      <c r="BB49" s="23"/>
      <c r="BC49" s="23"/>
      <c r="BD49" s="23"/>
      <c r="BE49" s="23"/>
      <c r="BF49" s="23"/>
      <c r="BG49" s="23"/>
      <c r="BH49" s="23"/>
      <c r="BI49" s="23"/>
      <c r="BJ49" s="23"/>
      <c r="BK49" s="23"/>
      <c r="BL49" s="23"/>
      <c r="BM49" s="23"/>
      <c r="BN49" s="23"/>
      <c r="BO49" s="23"/>
      <c r="BP49" s="23"/>
      <c r="BQ49" s="23"/>
      <c r="BR49" s="23"/>
      <c r="BS49" s="23"/>
      <c r="BT49" s="23"/>
      <c r="BU49" s="23"/>
      <c r="BV49" s="23"/>
      <c r="BW49" s="23"/>
      <c r="BX49" s="23"/>
      <c r="BY49" s="23"/>
      <c r="BZ49" s="23"/>
      <c r="CA49" s="23"/>
      <c r="CB49" s="23"/>
      <c r="CC49" s="23"/>
      <c r="CD49" s="23"/>
      <c r="CE49" s="23"/>
      <c r="CF49" s="23"/>
      <c r="CG49" s="23"/>
      <c r="CH49" s="23"/>
      <c r="CI49" s="23"/>
      <c r="CJ49" s="23"/>
      <c r="CK49" s="23"/>
      <c r="CL49" s="23"/>
      <c r="CM49" s="23"/>
      <c r="CN49" s="23"/>
      <c r="CO49" s="23"/>
      <c r="CP49" s="23"/>
      <c r="CQ49" s="23"/>
      <c r="CR49" s="23"/>
      <c r="CS49" s="23"/>
      <c r="CT49" s="23"/>
      <c r="CU49" s="23"/>
      <c r="CV49" s="23"/>
      <c r="CW49" s="23"/>
      <c r="CX49" s="23"/>
      <c r="CY49" s="23"/>
      <c r="CZ49" s="23"/>
      <c r="DA49" s="23"/>
      <c r="DB49" s="23"/>
      <c r="DC49" s="23"/>
      <c r="DD49" s="23"/>
      <c r="DE49" s="23"/>
      <c r="DF49" s="23"/>
      <c r="DG49" s="23"/>
      <c r="DH49" s="23"/>
      <c r="DI49" s="23"/>
      <c r="DJ49" s="23"/>
      <c r="DK49" s="23"/>
      <c r="DL49" s="23"/>
      <c r="DM49" s="23"/>
      <c r="DN49" s="23"/>
      <c r="DO49" s="23"/>
      <c r="DP49" s="23"/>
      <c r="DQ49" s="23"/>
      <c r="DR49" s="23"/>
      <c r="DS49" s="23"/>
      <c r="DT49" s="23"/>
      <c r="DU49" s="23"/>
      <c r="DV49" s="23"/>
      <c r="DW49" s="23"/>
      <c r="DX49" s="23"/>
      <c r="DY49" s="23"/>
      <c r="DZ49" s="23"/>
      <c r="EA49" s="23"/>
      <c r="EB49" s="23"/>
      <c r="EC49" s="23"/>
      <c r="ED49" s="23"/>
      <c r="EE49" s="23"/>
      <c r="EF49" s="23"/>
      <c r="EG49" s="23"/>
      <c r="EH49" s="23"/>
      <c r="EI49" s="23"/>
      <c r="EJ49" s="23"/>
      <c r="EK49" s="23"/>
      <c r="EL49" s="23"/>
      <c r="EM49" s="23"/>
      <c r="EN49" s="23"/>
      <c r="EO49" s="23"/>
      <c r="EP49" s="23"/>
      <c r="EQ49" s="23"/>
      <c r="ER49" s="23"/>
      <c r="ES49" s="23"/>
      <c r="ET49" s="23"/>
      <c r="EU49" s="23"/>
      <c r="EV49" s="23"/>
      <c r="EW49" s="23"/>
      <c r="EX49" s="23"/>
      <c r="EY49" s="23"/>
      <c r="EZ49" s="23"/>
      <c r="FA49" s="23"/>
      <c r="FB49" s="23"/>
      <c r="FC49" s="23"/>
      <c r="FD49" s="23"/>
      <c r="FE49" s="23"/>
      <c r="FF49" s="23"/>
      <c r="FG49" s="23"/>
      <c r="FH49" s="23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23"/>
      <c r="FU49" s="23"/>
      <c r="FV49" s="23"/>
      <c r="FW49" s="23"/>
      <c r="FX49" s="23"/>
      <c r="FY49" s="23"/>
      <c r="FZ49" s="23"/>
      <c r="GA49" s="23"/>
      <c r="GB49" s="23"/>
      <c r="GC49" s="23"/>
      <c r="GD49" s="23"/>
      <c r="GE49" s="23"/>
      <c r="GF49" s="23"/>
      <c r="GG49" s="23"/>
      <c r="GH49" s="23"/>
      <c r="GI49" s="23"/>
      <c r="GJ49" s="23"/>
      <c r="GK49" s="23"/>
      <c r="GL49" s="23"/>
      <c r="GM49" s="23"/>
      <c r="GN49" s="23"/>
      <c r="GO49" s="23"/>
      <c r="GP49" s="23"/>
      <c r="GQ49" s="23"/>
      <c r="GR49" s="23"/>
      <c r="GS49" s="23"/>
      <c r="GT49" s="23"/>
      <c r="GU49" s="23"/>
      <c r="GV49" s="23"/>
      <c r="GW49" s="23"/>
      <c r="GX49" s="23"/>
      <c r="GY49" s="23"/>
      <c r="GZ49" s="23"/>
      <c r="HA49" s="23"/>
      <c r="HB49" s="23"/>
      <c r="HC49" s="23"/>
      <c r="HD49" s="23"/>
      <c r="HE49" s="23"/>
      <c r="HF49" s="23"/>
      <c r="HG49" s="23"/>
      <c r="HH49" s="23"/>
      <c r="HI49" s="23"/>
      <c r="HJ49" s="23"/>
      <c r="HK49" s="23"/>
      <c r="HL49" s="23"/>
      <c r="HM49" s="23"/>
      <c r="HN49" s="23"/>
      <c r="HO49" s="23"/>
      <c r="HP49" s="23"/>
      <c r="HQ49" s="23"/>
      <c r="HR49" s="23"/>
      <c r="HS49" s="23"/>
      <c r="HT49" s="23"/>
      <c r="HU49" s="23"/>
      <c r="HV49" s="23"/>
      <c r="HW49" s="23"/>
      <c r="HX49" s="23"/>
      <c r="HY49" s="23"/>
      <c r="HZ49" s="23"/>
      <c r="IA49" s="23"/>
      <c r="IB49" s="23"/>
      <c r="IC49" s="23"/>
      <c r="ID49" s="23"/>
      <c r="IE49" s="23"/>
      <c r="IF49" s="23"/>
      <c r="IG49" s="23"/>
      <c r="IH49" s="23"/>
      <c r="II49" s="23"/>
      <c r="IJ49" s="23"/>
      <c r="IK49" s="23"/>
      <c r="IL49" s="23"/>
      <c r="IM49" s="23"/>
      <c r="IN49" s="23"/>
      <c r="IO49" s="23"/>
      <c r="IP49" s="23"/>
      <c r="IQ49" s="23"/>
      <c r="IR49" s="23"/>
      <c r="IS49" s="23"/>
      <c r="IT49" s="23"/>
      <c r="IU49" s="23"/>
      <c r="IV49" s="23"/>
    </row>
    <row r="50" spans="1:256">
      <c r="A50" s="4"/>
      <c r="B50" s="4"/>
      <c r="C50" s="4"/>
      <c r="D50" s="4"/>
      <c r="E50" s="4"/>
      <c r="F50" s="4"/>
      <c r="G50" s="6"/>
      <c r="H50" s="6"/>
      <c r="I50" s="27"/>
      <c r="J50" s="28"/>
      <c r="K50" s="28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  <c r="AK50" s="23"/>
      <c r="AL50" s="23"/>
      <c r="AM50" s="23"/>
      <c r="AN50" s="23"/>
      <c r="AO50" s="23"/>
      <c r="AP50" s="23"/>
      <c r="AQ50" s="23"/>
      <c r="AR50" s="23"/>
      <c r="AS50" s="23"/>
      <c r="AT50" s="23"/>
      <c r="AU50" s="23"/>
      <c r="AV50" s="23"/>
      <c r="AW50" s="23"/>
      <c r="AX50" s="23"/>
      <c r="AY50" s="23"/>
      <c r="AZ50" s="23"/>
      <c r="BA50" s="23"/>
      <c r="BB50" s="23"/>
      <c r="BC50" s="23"/>
      <c r="BD50" s="23"/>
      <c r="BE50" s="23"/>
      <c r="BF50" s="23"/>
      <c r="BG50" s="23"/>
      <c r="BH50" s="23"/>
      <c r="BI50" s="23"/>
      <c r="BJ50" s="23"/>
      <c r="BK50" s="23"/>
      <c r="BL50" s="23"/>
      <c r="BM50" s="23"/>
      <c r="BN50" s="23"/>
      <c r="BO50" s="23"/>
      <c r="BP50" s="23"/>
      <c r="BQ50" s="23"/>
      <c r="BR50" s="23"/>
      <c r="BS50" s="23"/>
      <c r="BT50" s="23"/>
      <c r="BU50" s="23"/>
      <c r="BV50" s="23"/>
      <c r="BW50" s="23"/>
      <c r="BX50" s="23"/>
      <c r="BY50" s="23"/>
      <c r="BZ50" s="23"/>
      <c r="CA50" s="23"/>
      <c r="CB50" s="23"/>
      <c r="CC50" s="23"/>
      <c r="CD50" s="23"/>
      <c r="CE50" s="23"/>
      <c r="CF50" s="23"/>
      <c r="CG50" s="23"/>
      <c r="CH50" s="23"/>
      <c r="CI50" s="23"/>
      <c r="CJ50" s="23"/>
      <c r="CK50" s="23"/>
      <c r="CL50" s="23"/>
      <c r="CM50" s="23"/>
      <c r="CN50" s="23"/>
      <c r="CO50" s="23"/>
      <c r="CP50" s="23"/>
      <c r="CQ50" s="23"/>
      <c r="CR50" s="23"/>
      <c r="CS50" s="23"/>
      <c r="CT50" s="23"/>
      <c r="CU50" s="23"/>
      <c r="CV50" s="23"/>
      <c r="CW50" s="23"/>
      <c r="CX50" s="23"/>
      <c r="CY50" s="23"/>
      <c r="CZ50" s="23"/>
      <c r="DA50" s="23"/>
      <c r="DB50" s="23"/>
      <c r="DC50" s="23"/>
      <c r="DD50" s="23"/>
      <c r="DE50" s="23"/>
      <c r="DF50" s="23"/>
      <c r="DG50" s="23"/>
      <c r="DH50" s="23"/>
      <c r="DI50" s="23"/>
      <c r="DJ50" s="23"/>
      <c r="DK50" s="23"/>
      <c r="DL50" s="23"/>
      <c r="DM50" s="23"/>
      <c r="DN50" s="23"/>
      <c r="DO50" s="23"/>
      <c r="DP50" s="23"/>
      <c r="DQ50" s="23"/>
      <c r="DR50" s="23"/>
      <c r="DS50" s="23"/>
      <c r="DT50" s="23"/>
      <c r="DU50" s="23"/>
      <c r="DV50" s="23"/>
      <c r="DW50" s="23"/>
      <c r="DX50" s="23"/>
      <c r="DY50" s="23"/>
      <c r="DZ50" s="23"/>
      <c r="EA50" s="23"/>
      <c r="EB50" s="23"/>
      <c r="EC50" s="23"/>
      <c r="ED50" s="23"/>
      <c r="EE50" s="23"/>
      <c r="EF50" s="23"/>
      <c r="EG50" s="23"/>
      <c r="EH50" s="23"/>
      <c r="EI50" s="23"/>
      <c r="EJ50" s="23"/>
      <c r="EK50" s="23"/>
      <c r="EL50" s="23"/>
      <c r="EM50" s="23"/>
      <c r="EN50" s="23"/>
      <c r="EO50" s="23"/>
      <c r="EP50" s="23"/>
      <c r="EQ50" s="23"/>
      <c r="ER50" s="23"/>
      <c r="ES50" s="23"/>
      <c r="ET50" s="23"/>
      <c r="EU50" s="23"/>
      <c r="EV50" s="23"/>
      <c r="EW50" s="23"/>
      <c r="EX50" s="23"/>
      <c r="EY50" s="23"/>
      <c r="EZ50" s="23"/>
      <c r="FA50" s="23"/>
      <c r="FB50" s="23"/>
      <c r="FC50" s="23"/>
      <c r="FD50" s="23"/>
      <c r="FE50" s="23"/>
      <c r="FF50" s="23"/>
      <c r="FG50" s="23"/>
      <c r="FH50" s="23"/>
      <c r="FI50" s="23"/>
      <c r="FJ50" s="23"/>
      <c r="FK50" s="23"/>
      <c r="FL50" s="23"/>
      <c r="FM50" s="23"/>
      <c r="FN50" s="23"/>
      <c r="FO50" s="23"/>
      <c r="FP50" s="23"/>
      <c r="FQ50" s="23"/>
      <c r="FR50" s="23"/>
      <c r="FS50" s="23"/>
      <c r="FT50" s="23"/>
      <c r="FU50" s="23"/>
      <c r="FV50" s="23"/>
      <c r="FW50" s="23"/>
      <c r="FX50" s="23"/>
      <c r="FY50" s="23"/>
      <c r="FZ50" s="23"/>
      <c r="GA50" s="23"/>
      <c r="GB50" s="23"/>
      <c r="GC50" s="23"/>
      <c r="GD50" s="23"/>
      <c r="GE50" s="23"/>
      <c r="GF50" s="23"/>
      <c r="GG50" s="23"/>
      <c r="GH50" s="23"/>
      <c r="GI50" s="23"/>
      <c r="GJ50" s="23"/>
      <c r="GK50" s="23"/>
      <c r="GL50" s="23"/>
      <c r="GM50" s="23"/>
      <c r="GN50" s="23"/>
      <c r="GO50" s="23"/>
      <c r="GP50" s="23"/>
      <c r="GQ50" s="23"/>
      <c r="GR50" s="23"/>
      <c r="GS50" s="23"/>
      <c r="GT50" s="23"/>
      <c r="GU50" s="23"/>
      <c r="GV50" s="23"/>
      <c r="GW50" s="23"/>
      <c r="GX50" s="23"/>
      <c r="GY50" s="23"/>
      <c r="GZ50" s="23"/>
      <c r="HA50" s="23"/>
      <c r="HB50" s="23"/>
      <c r="HC50" s="23"/>
      <c r="HD50" s="23"/>
      <c r="HE50" s="23"/>
      <c r="HF50" s="23"/>
      <c r="HG50" s="23"/>
      <c r="HH50" s="23"/>
      <c r="HI50" s="23"/>
      <c r="HJ50" s="23"/>
      <c r="HK50" s="23"/>
      <c r="HL50" s="23"/>
      <c r="HM50" s="23"/>
      <c r="HN50" s="23"/>
      <c r="HO50" s="23"/>
      <c r="HP50" s="23"/>
      <c r="HQ50" s="23"/>
      <c r="HR50" s="23"/>
      <c r="HS50" s="23"/>
      <c r="HT50" s="23"/>
      <c r="HU50" s="23"/>
      <c r="HV50" s="23"/>
      <c r="HW50" s="23"/>
      <c r="HX50" s="23"/>
      <c r="HY50" s="23"/>
      <c r="HZ50" s="23"/>
      <c r="IA50" s="23"/>
      <c r="IB50" s="23"/>
      <c r="IC50" s="23"/>
      <c r="ID50" s="23"/>
      <c r="IE50" s="23"/>
      <c r="IF50" s="23"/>
      <c r="IG50" s="23"/>
      <c r="IH50" s="23"/>
      <c r="II50" s="23"/>
      <c r="IJ50" s="23"/>
      <c r="IK50" s="23"/>
      <c r="IL50" s="23"/>
      <c r="IM50" s="23"/>
      <c r="IN50" s="23"/>
      <c r="IO50" s="23"/>
      <c r="IP50" s="23"/>
      <c r="IQ50" s="23"/>
      <c r="IR50" s="23"/>
      <c r="IS50" s="23"/>
      <c r="IT50" s="23"/>
      <c r="IU50" s="23"/>
      <c r="IV50" s="23"/>
    </row>
    <row r="51" spans="1:256">
      <c r="A51" s="4"/>
      <c r="B51" s="4"/>
      <c r="C51" s="4"/>
      <c r="D51" s="4"/>
      <c r="E51" s="4"/>
      <c r="F51" s="4"/>
      <c r="G51" s="6"/>
      <c r="H51" s="6"/>
      <c r="I51" s="27"/>
      <c r="J51" s="28"/>
      <c r="K51" s="28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23"/>
      <c r="AK51" s="23"/>
      <c r="AL51" s="23"/>
      <c r="AM51" s="23"/>
      <c r="AN51" s="23"/>
      <c r="AO51" s="23"/>
      <c r="AP51" s="23"/>
      <c r="AQ51" s="23"/>
      <c r="AR51" s="23"/>
      <c r="AS51" s="23"/>
      <c r="AT51" s="23"/>
      <c r="AU51" s="23"/>
      <c r="AV51" s="23"/>
      <c r="AW51" s="23"/>
      <c r="AX51" s="23"/>
      <c r="AY51" s="23"/>
      <c r="AZ51" s="23"/>
      <c r="BA51" s="23"/>
      <c r="BB51" s="23"/>
      <c r="BC51" s="23"/>
      <c r="BD51" s="23"/>
      <c r="BE51" s="23"/>
      <c r="BF51" s="23"/>
      <c r="BG51" s="23"/>
      <c r="BH51" s="23"/>
      <c r="BI51" s="23"/>
      <c r="BJ51" s="23"/>
      <c r="BK51" s="23"/>
      <c r="BL51" s="23"/>
      <c r="BM51" s="23"/>
      <c r="BN51" s="23"/>
      <c r="BO51" s="23"/>
      <c r="BP51" s="23"/>
      <c r="BQ51" s="23"/>
      <c r="BR51" s="23"/>
      <c r="BS51" s="23"/>
      <c r="BT51" s="23"/>
      <c r="BU51" s="23"/>
      <c r="BV51" s="23"/>
      <c r="BW51" s="23"/>
      <c r="BX51" s="23"/>
      <c r="BY51" s="23"/>
      <c r="BZ51" s="23"/>
      <c r="CA51" s="23"/>
      <c r="CB51" s="23"/>
      <c r="CC51" s="23"/>
      <c r="CD51" s="23"/>
      <c r="CE51" s="23"/>
      <c r="CF51" s="23"/>
      <c r="CG51" s="23"/>
      <c r="CH51" s="23"/>
      <c r="CI51" s="23"/>
      <c r="CJ51" s="23"/>
      <c r="CK51" s="23"/>
      <c r="CL51" s="23"/>
      <c r="CM51" s="23"/>
      <c r="CN51" s="23"/>
      <c r="CO51" s="23"/>
      <c r="CP51" s="23"/>
      <c r="CQ51" s="23"/>
      <c r="CR51" s="23"/>
      <c r="CS51" s="23"/>
      <c r="CT51" s="23"/>
      <c r="CU51" s="23"/>
      <c r="CV51" s="23"/>
      <c r="CW51" s="23"/>
      <c r="CX51" s="23"/>
      <c r="CY51" s="23"/>
      <c r="CZ51" s="23"/>
      <c r="DA51" s="23"/>
      <c r="DB51" s="23"/>
      <c r="DC51" s="23"/>
      <c r="DD51" s="23"/>
      <c r="DE51" s="23"/>
      <c r="DF51" s="23"/>
      <c r="DG51" s="23"/>
      <c r="DH51" s="23"/>
      <c r="DI51" s="23"/>
      <c r="DJ51" s="23"/>
      <c r="DK51" s="23"/>
      <c r="DL51" s="23"/>
      <c r="DM51" s="23"/>
      <c r="DN51" s="23"/>
      <c r="DO51" s="23"/>
      <c r="DP51" s="23"/>
      <c r="DQ51" s="23"/>
      <c r="DR51" s="23"/>
      <c r="DS51" s="23"/>
      <c r="DT51" s="23"/>
      <c r="DU51" s="23"/>
      <c r="DV51" s="23"/>
      <c r="DW51" s="23"/>
      <c r="DX51" s="23"/>
      <c r="DY51" s="23"/>
      <c r="DZ51" s="23"/>
      <c r="EA51" s="23"/>
      <c r="EB51" s="23"/>
      <c r="EC51" s="23"/>
      <c r="ED51" s="23"/>
      <c r="EE51" s="23"/>
      <c r="EF51" s="23"/>
      <c r="EG51" s="23"/>
      <c r="EH51" s="23"/>
      <c r="EI51" s="23"/>
      <c r="EJ51" s="23"/>
      <c r="EK51" s="23"/>
      <c r="EL51" s="23"/>
      <c r="EM51" s="23"/>
      <c r="EN51" s="23"/>
      <c r="EO51" s="23"/>
      <c r="EP51" s="23"/>
      <c r="EQ51" s="23"/>
      <c r="ER51" s="23"/>
      <c r="ES51" s="23"/>
      <c r="ET51" s="23"/>
      <c r="EU51" s="23"/>
      <c r="EV51" s="23"/>
      <c r="EW51" s="23"/>
      <c r="EX51" s="23"/>
      <c r="EY51" s="23"/>
      <c r="EZ51" s="23"/>
      <c r="FA51" s="23"/>
      <c r="FB51" s="23"/>
      <c r="FC51" s="23"/>
      <c r="FD51" s="23"/>
      <c r="FE51" s="23"/>
      <c r="FF51" s="23"/>
      <c r="FG51" s="23"/>
      <c r="FH51" s="23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23"/>
      <c r="FU51" s="23"/>
      <c r="FV51" s="23"/>
      <c r="FW51" s="23"/>
      <c r="FX51" s="23"/>
      <c r="FY51" s="23"/>
      <c r="FZ51" s="23"/>
      <c r="GA51" s="23"/>
      <c r="GB51" s="23"/>
      <c r="GC51" s="23"/>
      <c r="GD51" s="23"/>
      <c r="GE51" s="23"/>
      <c r="GF51" s="23"/>
      <c r="GG51" s="23"/>
      <c r="GH51" s="23"/>
      <c r="GI51" s="23"/>
      <c r="GJ51" s="23"/>
      <c r="GK51" s="23"/>
      <c r="GL51" s="23"/>
      <c r="GM51" s="23"/>
      <c r="GN51" s="23"/>
      <c r="GO51" s="23"/>
      <c r="GP51" s="23"/>
      <c r="GQ51" s="23"/>
      <c r="GR51" s="23"/>
      <c r="GS51" s="23"/>
      <c r="GT51" s="23"/>
      <c r="GU51" s="23"/>
      <c r="GV51" s="23"/>
      <c r="GW51" s="23"/>
      <c r="GX51" s="23"/>
      <c r="GY51" s="23"/>
      <c r="GZ51" s="23"/>
      <c r="HA51" s="23"/>
      <c r="HB51" s="23"/>
      <c r="HC51" s="23"/>
      <c r="HD51" s="23"/>
      <c r="HE51" s="23"/>
      <c r="HF51" s="23"/>
      <c r="HG51" s="23"/>
      <c r="HH51" s="23"/>
      <c r="HI51" s="23"/>
      <c r="HJ51" s="23"/>
      <c r="HK51" s="23"/>
      <c r="HL51" s="23"/>
      <c r="HM51" s="23"/>
      <c r="HN51" s="23"/>
      <c r="HO51" s="23"/>
      <c r="HP51" s="23"/>
      <c r="HQ51" s="23"/>
      <c r="HR51" s="23"/>
      <c r="HS51" s="23"/>
      <c r="HT51" s="23"/>
      <c r="HU51" s="23"/>
      <c r="HV51" s="23"/>
      <c r="HW51" s="23"/>
      <c r="HX51" s="23"/>
      <c r="HY51" s="23"/>
      <c r="HZ51" s="23"/>
      <c r="IA51" s="23"/>
      <c r="IB51" s="23"/>
      <c r="IC51" s="23"/>
      <c r="ID51" s="23"/>
      <c r="IE51" s="23"/>
      <c r="IF51" s="23"/>
      <c r="IG51" s="23"/>
      <c r="IH51" s="23"/>
      <c r="II51" s="23"/>
      <c r="IJ51" s="23"/>
      <c r="IK51" s="23"/>
      <c r="IL51" s="23"/>
      <c r="IM51" s="23"/>
      <c r="IN51" s="23"/>
      <c r="IO51" s="23"/>
      <c r="IP51" s="23"/>
      <c r="IQ51" s="23"/>
      <c r="IR51" s="23"/>
      <c r="IS51" s="23"/>
      <c r="IT51" s="23"/>
      <c r="IU51" s="23"/>
      <c r="IV51" s="23"/>
    </row>
    <row r="52" spans="1:256">
      <c r="A52" s="4"/>
      <c r="B52" s="4"/>
      <c r="C52" s="4"/>
      <c r="D52" s="4"/>
      <c r="E52" s="4"/>
      <c r="F52" s="4"/>
      <c r="G52" s="6"/>
      <c r="H52" s="6"/>
      <c r="I52" s="27"/>
      <c r="J52" s="28"/>
      <c r="K52" s="28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  <c r="AI52" s="23"/>
      <c r="AJ52" s="23"/>
      <c r="AK52" s="23"/>
      <c r="AL52" s="23"/>
      <c r="AM52" s="23"/>
      <c r="AN52" s="23"/>
      <c r="AO52" s="23"/>
      <c r="AP52" s="23"/>
      <c r="AQ52" s="23"/>
      <c r="AR52" s="23"/>
      <c r="AS52" s="23"/>
      <c r="AT52" s="23"/>
      <c r="AU52" s="23"/>
      <c r="AV52" s="23"/>
      <c r="AW52" s="23"/>
      <c r="AX52" s="23"/>
      <c r="AY52" s="23"/>
      <c r="AZ52" s="23"/>
      <c r="BA52" s="23"/>
      <c r="BB52" s="23"/>
      <c r="BC52" s="23"/>
      <c r="BD52" s="23"/>
      <c r="BE52" s="23"/>
      <c r="BF52" s="23"/>
      <c r="BG52" s="23"/>
      <c r="BH52" s="23"/>
      <c r="BI52" s="23"/>
      <c r="BJ52" s="23"/>
      <c r="BK52" s="23"/>
      <c r="BL52" s="23"/>
      <c r="BM52" s="23"/>
      <c r="BN52" s="23"/>
      <c r="BO52" s="23"/>
      <c r="BP52" s="23"/>
      <c r="BQ52" s="23"/>
      <c r="BR52" s="23"/>
      <c r="BS52" s="23"/>
      <c r="BT52" s="23"/>
      <c r="BU52" s="23"/>
      <c r="BV52" s="23"/>
      <c r="BW52" s="23"/>
      <c r="BX52" s="23"/>
      <c r="BY52" s="23"/>
      <c r="BZ52" s="23"/>
      <c r="CA52" s="23"/>
      <c r="CB52" s="23"/>
      <c r="CC52" s="23"/>
      <c r="CD52" s="23"/>
      <c r="CE52" s="23"/>
      <c r="CF52" s="23"/>
      <c r="CG52" s="23"/>
      <c r="CH52" s="23"/>
      <c r="CI52" s="23"/>
      <c r="CJ52" s="23"/>
      <c r="CK52" s="23"/>
      <c r="CL52" s="23"/>
      <c r="CM52" s="23"/>
      <c r="CN52" s="23"/>
      <c r="CO52" s="23"/>
      <c r="CP52" s="23"/>
      <c r="CQ52" s="23"/>
      <c r="CR52" s="23"/>
      <c r="CS52" s="23"/>
      <c r="CT52" s="23"/>
      <c r="CU52" s="23"/>
      <c r="CV52" s="23"/>
      <c r="CW52" s="23"/>
      <c r="CX52" s="23"/>
      <c r="CY52" s="23"/>
      <c r="CZ52" s="23"/>
      <c r="DA52" s="23"/>
      <c r="DB52" s="23"/>
      <c r="DC52" s="23"/>
      <c r="DD52" s="23"/>
      <c r="DE52" s="23"/>
      <c r="DF52" s="23"/>
      <c r="DG52" s="23"/>
      <c r="DH52" s="23"/>
      <c r="DI52" s="23"/>
      <c r="DJ52" s="23"/>
      <c r="DK52" s="23"/>
      <c r="DL52" s="23"/>
      <c r="DM52" s="23"/>
      <c r="DN52" s="23"/>
      <c r="DO52" s="23"/>
      <c r="DP52" s="23"/>
      <c r="DQ52" s="23"/>
      <c r="DR52" s="23"/>
      <c r="DS52" s="23"/>
      <c r="DT52" s="23"/>
      <c r="DU52" s="23"/>
      <c r="DV52" s="23"/>
      <c r="DW52" s="23"/>
      <c r="DX52" s="23"/>
      <c r="DY52" s="23"/>
      <c r="DZ52" s="23"/>
      <c r="EA52" s="23"/>
      <c r="EB52" s="23"/>
      <c r="EC52" s="23"/>
      <c r="ED52" s="23"/>
      <c r="EE52" s="23"/>
      <c r="EF52" s="23"/>
      <c r="EG52" s="23"/>
      <c r="EH52" s="23"/>
      <c r="EI52" s="23"/>
      <c r="EJ52" s="23"/>
      <c r="EK52" s="23"/>
      <c r="EL52" s="23"/>
      <c r="EM52" s="23"/>
      <c r="EN52" s="23"/>
      <c r="EO52" s="23"/>
      <c r="EP52" s="23"/>
      <c r="EQ52" s="23"/>
      <c r="ER52" s="23"/>
      <c r="ES52" s="23"/>
      <c r="ET52" s="23"/>
      <c r="EU52" s="23"/>
      <c r="EV52" s="23"/>
      <c r="EW52" s="23"/>
      <c r="EX52" s="23"/>
      <c r="EY52" s="23"/>
      <c r="EZ52" s="23"/>
      <c r="FA52" s="23"/>
      <c r="FB52" s="23"/>
      <c r="FC52" s="23"/>
      <c r="FD52" s="23"/>
      <c r="FE52" s="23"/>
      <c r="FF52" s="23"/>
      <c r="FG52" s="23"/>
      <c r="FH52" s="23"/>
      <c r="FI52" s="23"/>
      <c r="FJ52" s="23"/>
      <c r="FK52" s="23"/>
      <c r="FL52" s="23"/>
      <c r="FM52" s="23"/>
      <c r="FN52" s="23"/>
      <c r="FO52" s="23"/>
      <c r="FP52" s="23"/>
      <c r="FQ52" s="23"/>
      <c r="FR52" s="23"/>
      <c r="FS52" s="23"/>
      <c r="FT52" s="23"/>
      <c r="FU52" s="23"/>
      <c r="FV52" s="23"/>
      <c r="FW52" s="23"/>
      <c r="FX52" s="23"/>
      <c r="FY52" s="23"/>
      <c r="FZ52" s="23"/>
      <c r="GA52" s="23"/>
      <c r="GB52" s="23"/>
      <c r="GC52" s="23"/>
      <c r="GD52" s="23"/>
      <c r="GE52" s="23"/>
      <c r="GF52" s="23"/>
      <c r="GG52" s="23"/>
      <c r="GH52" s="23"/>
      <c r="GI52" s="23"/>
      <c r="GJ52" s="23"/>
      <c r="GK52" s="23"/>
      <c r="GL52" s="23"/>
      <c r="GM52" s="23"/>
      <c r="GN52" s="23"/>
      <c r="GO52" s="23"/>
      <c r="GP52" s="23"/>
      <c r="GQ52" s="23"/>
      <c r="GR52" s="23"/>
      <c r="GS52" s="23"/>
      <c r="GT52" s="23"/>
      <c r="GU52" s="23"/>
      <c r="GV52" s="23"/>
      <c r="GW52" s="23"/>
      <c r="GX52" s="23"/>
      <c r="GY52" s="23"/>
      <c r="GZ52" s="23"/>
      <c r="HA52" s="23"/>
      <c r="HB52" s="23"/>
      <c r="HC52" s="23"/>
      <c r="HD52" s="23"/>
      <c r="HE52" s="23"/>
      <c r="HF52" s="23"/>
      <c r="HG52" s="23"/>
      <c r="HH52" s="23"/>
      <c r="HI52" s="23"/>
      <c r="HJ52" s="23"/>
      <c r="HK52" s="23"/>
      <c r="HL52" s="23"/>
      <c r="HM52" s="23"/>
      <c r="HN52" s="23"/>
      <c r="HO52" s="23"/>
      <c r="HP52" s="23"/>
      <c r="HQ52" s="23"/>
      <c r="HR52" s="23"/>
      <c r="HS52" s="23"/>
      <c r="HT52" s="23"/>
      <c r="HU52" s="23"/>
      <c r="HV52" s="23"/>
      <c r="HW52" s="23"/>
      <c r="HX52" s="23"/>
      <c r="HY52" s="23"/>
      <c r="HZ52" s="23"/>
      <c r="IA52" s="23"/>
      <c r="IB52" s="23"/>
      <c r="IC52" s="23"/>
      <c r="ID52" s="23"/>
      <c r="IE52" s="23"/>
      <c r="IF52" s="23"/>
      <c r="IG52" s="23"/>
      <c r="IH52" s="23"/>
      <c r="II52" s="23"/>
      <c r="IJ52" s="23"/>
      <c r="IK52" s="23"/>
      <c r="IL52" s="23"/>
      <c r="IM52" s="23"/>
      <c r="IN52" s="23"/>
      <c r="IO52" s="23"/>
      <c r="IP52" s="23"/>
      <c r="IQ52" s="23"/>
      <c r="IR52" s="23"/>
      <c r="IS52" s="23"/>
      <c r="IT52" s="23"/>
      <c r="IU52" s="23"/>
      <c r="IV52" s="23"/>
    </row>
    <row r="53" spans="1:256">
      <c r="A53" s="4"/>
      <c r="B53" s="4"/>
      <c r="C53" s="4"/>
      <c r="D53" s="4"/>
      <c r="E53" s="4"/>
      <c r="F53" s="4"/>
      <c r="G53" s="6"/>
      <c r="H53" s="6"/>
      <c r="I53" s="27"/>
      <c r="J53" s="28"/>
      <c r="K53" s="28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23"/>
      <c r="AK53" s="23"/>
      <c r="AL53" s="23"/>
      <c r="AM53" s="23"/>
      <c r="AN53" s="23"/>
      <c r="AO53" s="23"/>
      <c r="AP53" s="23"/>
      <c r="AQ53" s="23"/>
      <c r="AR53" s="23"/>
      <c r="AS53" s="23"/>
      <c r="AT53" s="23"/>
      <c r="AU53" s="23"/>
      <c r="AV53" s="23"/>
      <c r="AW53" s="23"/>
      <c r="AX53" s="23"/>
      <c r="AY53" s="23"/>
      <c r="AZ53" s="23"/>
      <c r="BA53" s="23"/>
      <c r="BB53" s="23"/>
      <c r="BC53" s="23"/>
      <c r="BD53" s="23"/>
      <c r="BE53" s="23"/>
      <c r="BF53" s="23"/>
      <c r="BG53" s="23"/>
      <c r="BH53" s="23"/>
      <c r="BI53" s="23"/>
      <c r="BJ53" s="23"/>
      <c r="BK53" s="23"/>
      <c r="BL53" s="23"/>
      <c r="BM53" s="23"/>
      <c r="BN53" s="23"/>
      <c r="BO53" s="23"/>
      <c r="BP53" s="23"/>
      <c r="BQ53" s="23"/>
      <c r="BR53" s="23"/>
      <c r="BS53" s="23"/>
      <c r="BT53" s="23"/>
      <c r="BU53" s="23"/>
      <c r="BV53" s="23"/>
      <c r="BW53" s="23"/>
      <c r="BX53" s="23"/>
      <c r="BY53" s="23"/>
      <c r="BZ53" s="23"/>
      <c r="CA53" s="23"/>
      <c r="CB53" s="23"/>
      <c r="CC53" s="23"/>
      <c r="CD53" s="23"/>
      <c r="CE53" s="23"/>
      <c r="CF53" s="23"/>
      <c r="CG53" s="23"/>
      <c r="CH53" s="23"/>
      <c r="CI53" s="23"/>
      <c r="CJ53" s="23"/>
      <c r="CK53" s="23"/>
      <c r="CL53" s="23"/>
      <c r="CM53" s="23"/>
      <c r="CN53" s="23"/>
      <c r="CO53" s="23"/>
      <c r="CP53" s="23"/>
      <c r="CQ53" s="23"/>
      <c r="CR53" s="23"/>
      <c r="CS53" s="23"/>
      <c r="CT53" s="23"/>
      <c r="CU53" s="23"/>
      <c r="CV53" s="23"/>
      <c r="CW53" s="23"/>
      <c r="CX53" s="23"/>
      <c r="CY53" s="23"/>
      <c r="CZ53" s="23"/>
      <c r="DA53" s="23"/>
      <c r="DB53" s="23"/>
      <c r="DC53" s="23"/>
      <c r="DD53" s="23"/>
      <c r="DE53" s="23"/>
      <c r="DF53" s="23"/>
      <c r="DG53" s="23"/>
      <c r="DH53" s="23"/>
      <c r="DI53" s="23"/>
      <c r="DJ53" s="23"/>
      <c r="DK53" s="23"/>
      <c r="DL53" s="23"/>
      <c r="DM53" s="23"/>
      <c r="DN53" s="23"/>
      <c r="DO53" s="23"/>
      <c r="DP53" s="23"/>
      <c r="DQ53" s="23"/>
      <c r="DR53" s="23"/>
      <c r="DS53" s="23"/>
      <c r="DT53" s="23"/>
      <c r="DU53" s="23"/>
      <c r="DV53" s="23"/>
      <c r="DW53" s="23"/>
      <c r="DX53" s="23"/>
      <c r="DY53" s="23"/>
      <c r="DZ53" s="23"/>
      <c r="EA53" s="23"/>
      <c r="EB53" s="23"/>
      <c r="EC53" s="23"/>
      <c r="ED53" s="23"/>
      <c r="EE53" s="23"/>
      <c r="EF53" s="23"/>
      <c r="EG53" s="23"/>
      <c r="EH53" s="23"/>
      <c r="EI53" s="23"/>
      <c r="EJ53" s="23"/>
      <c r="EK53" s="23"/>
      <c r="EL53" s="23"/>
      <c r="EM53" s="23"/>
      <c r="EN53" s="23"/>
      <c r="EO53" s="23"/>
      <c r="EP53" s="23"/>
      <c r="EQ53" s="23"/>
      <c r="ER53" s="23"/>
      <c r="ES53" s="23"/>
      <c r="ET53" s="23"/>
      <c r="EU53" s="23"/>
      <c r="EV53" s="23"/>
      <c r="EW53" s="23"/>
      <c r="EX53" s="23"/>
      <c r="EY53" s="23"/>
      <c r="EZ53" s="23"/>
      <c r="FA53" s="23"/>
      <c r="FB53" s="23"/>
      <c r="FC53" s="23"/>
      <c r="FD53" s="23"/>
      <c r="FE53" s="23"/>
      <c r="FF53" s="23"/>
      <c r="FG53" s="23"/>
      <c r="FH53" s="23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23"/>
      <c r="FU53" s="23"/>
      <c r="FV53" s="23"/>
      <c r="FW53" s="23"/>
      <c r="FX53" s="23"/>
      <c r="FY53" s="23"/>
      <c r="FZ53" s="23"/>
      <c r="GA53" s="23"/>
      <c r="GB53" s="23"/>
      <c r="GC53" s="23"/>
      <c r="GD53" s="23"/>
      <c r="GE53" s="23"/>
      <c r="GF53" s="23"/>
      <c r="GG53" s="23"/>
      <c r="GH53" s="23"/>
      <c r="GI53" s="23"/>
      <c r="GJ53" s="23"/>
      <c r="GK53" s="23"/>
      <c r="GL53" s="23"/>
      <c r="GM53" s="23"/>
      <c r="GN53" s="23"/>
      <c r="GO53" s="23"/>
      <c r="GP53" s="23"/>
      <c r="GQ53" s="23"/>
      <c r="GR53" s="23"/>
      <c r="GS53" s="23"/>
      <c r="GT53" s="23"/>
      <c r="GU53" s="23"/>
      <c r="GV53" s="23"/>
      <c r="GW53" s="23"/>
      <c r="GX53" s="23"/>
      <c r="GY53" s="23"/>
      <c r="GZ53" s="23"/>
      <c r="HA53" s="23"/>
      <c r="HB53" s="23"/>
      <c r="HC53" s="23"/>
      <c r="HD53" s="23"/>
      <c r="HE53" s="23"/>
      <c r="HF53" s="23"/>
      <c r="HG53" s="23"/>
      <c r="HH53" s="23"/>
      <c r="HI53" s="23"/>
      <c r="HJ53" s="23"/>
      <c r="HK53" s="23"/>
      <c r="HL53" s="23"/>
      <c r="HM53" s="23"/>
      <c r="HN53" s="23"/>
      <c r="HO53" s="23"/>
      <c r="HP53" s="23"/>
      <c r="HQ53" s="23"/>
      <c r="HR53" s="23"/>
      <c r="HS53" s="23"/>
      <c r="HT53" s="23"/>
      <c r="HU53" s="23"/>
      <c r="HV53" s="23"/>
      <c r="HW53" s="23"/>
      <c r="HX53" s="23"/>
      <c r="HY53" s="23"/>
      <c r="HZ53" s="23"/>
      <c r="IA53" s="23"/>
      <c r="IB53" s="23"/>
      <c r="IC53" s="23"/>
      <c r="ID53" s="23"/>
      <c r="IE53" s="23"/>
      <c r="IF53" s="23"/>
      <c r="IG53" s="23"/>
      <c r="IH53" s="23"/>
      <c r="II53" s="23"/>
      <c r="IJ53" s="23"/>
      <c r="IK53" s="23"/>
      <c r="IL53" s="23"/>
      <c r="IM53" s="23"/>
      <c r="IN53" s="23"/>
      <c r="IO53" s="23"/>
      <c r="IP53" s="23"/>
      <c r="IQ53" s="23"/>
      <c r="IR53" s="23"/>
      <c r="IS53" s="23"/>
      <c r="IT53" s="23"/>
      <c r="IU53" s="23"/>
      <c r="IV53" s="23"/>
    </row>
    <row r="54" spans="1:256">
      <c r="A54" s="4"/>
      <c r="B54" s="4"/>
      <c r="C54" s="4"/>
      <c r="D54" s="4"/>
      <c r="E54" s="4"/>
      <c r="F54" s="4"/>
      <c r="G54" s="6"/>
      <c r="H54" s="6"/>
      <c r="I54" s="27"/>
      <c r="J54" s="28"/>
      <c r="K54" s="28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  <c r="AI54" s="23"/>
      <c r="AJ54" s="23"/>
      <c r="AK54" s="23"/>
      <c r="AL54" s="23"/>
      <c r="AM54" s="23"/>
      <c r="AN54" s="23"/>
      <c r="AO54" s="23"/>
      <c r="AP54" s="23"/>
      <c r="AQ54" s="23"/>
      <c r="AR54" s="23"/>
      <c r="AS54" s="23"/>
      <c r="AT54" s="23"/>
      <c r="AU54" s="23"/>
      <c r="AV54" s="23"/>
      <c r="AW54" s="23"/>
      <c r="AX54" s="23"/>
      <c r="AY54" s="23"/>
      <c r="AZ54" s="23"/>
      <c r="BA54" s="23"/>
      <c r="BB54" s="23"/>
      <c r="BC54" s="23"/>
      <c r="BD54" s="23"/>
      <c r="BE54" s="23"/>
      <c r="BF54" s="23"/>
      <c r="BG54" s="23"/>
      <c r="BH54" s="23"/>
      <c r="BI54" s="23"/>
      <c r="BJ54" s="23"/>
      <c r="BK54" s="23"/>
      <c r="BL54" s="23"/>
      <c r="BM54" s="23"/>
      <c r="BN54" s="23"/>
      <c r="BO54" s="23"/>
      <c r="BP54" s="23"/>
      <c r="BQ54" s="23"/>
      <c r="BR54" s="23"/>
      <c r="BS54" s="23"/>
      <c r="BT54" s="23"/>
      <c r="BU54" s="23"/>
      <c r="BV54" s="23"/>
      <c r="BW54" s="23"/>
      <c r="BX54" s="23"/>
      <c r="BY54" s="23"/>
      <c r="BZ54" s="23"/>
      <c r="CA54" s="23"/>
      <c r="CB54" s="23"/>
      <c r="CC54" s="23"/>
      <c r="CD54" s="23"/>
      <c r="CE54" s="23"/>
      <c r="CF54" s="23"/>
      <c r="CG54" s="23"/>
      <c r="CH54" s="23"/>
      <c r="CI54" s="23"/>
      <c r="CJ54" s="23"/>
      <c r="CK54" s="23"/>
      <c r="CL54" s="23"/>
      <c r="CM54" s="23"/>
      <c r="CN54" s="23"/>
      <c r="CO54" s="23"/>
      <c r="CP54" s="23"/>
      <c r="CQ54" s="23"/>
      <c r="CR54" s="23"/>
      <c r="CS54" s="23"/>
      <c r="CT54" s="23"/>
      <c r="CU54" s="23"/>
      <c r="CV54" s="23"/>
      <c r="CW54" s="23"/>
      <c r="CX54" s="23"/>
      <c r="CY54" s="23"/>
      <c r="CZ54" s="23"/>
      <c r="DA54" s="23"/>
      <c r="DB54" s="23"/>
      <c r="DC54" s="23"/>
      <c r="DD54" s="23"/>
      <c r="DE54" s="23"/>
      <c r="DF54" s="23"/>
      <c r="DG54" s="23"/>
      <c r="DH54" s="23"/>
      <c r="DI54" s="23"/>
      <c r="DJ54" s="23"/>
      <c r="DK54" s="23"/>
      <c r="DL54" s="23"/>
      <c r="DM54" s="23"/>
      <c r="DN54" s="23"/>
      <c r="DO54" s="23"/>
      <c r="DP54" s="23"/>
      <c r="DQ54" s="23"/>
      <c r="DR54" s="23"/>
      <c r="DS54" s="23"/>
      <c r="DT54" s="23"/>
      <c r="DU54" s="23"/>
      <c r="DV54" s="23"/>
      <c r="DW54" s="23"/>
      <c r="DX54" s="23"/>
      <c r="DY54" s="23"/>
      <c r="DZ54" s="23"/>
      <c r="EA54" s="23"/>
      <c r="EB54" s="23"/>
      <c r="EC54" s="23"/>
      <c r="ED54" s="23"/>
      <c r="EE54" s="23"/>
      <c r="EF54" s="23"/>
      <c r="EG54" s="23"/>
      <c r="EH54" s="23"/>
      <c r="EI54" s="23"/>
      <c r="EJ54" s="23"/>
      <c r="EK54" s="23"/>
      <c r="EL54" s="23"/>
      <c r="EM54" s="23"/>
      <c r="EN54" s="23"/>
      <c r="EO54" s="23"/>
      <c r="EP54" s="23"/>
      <c r="EQ54" s="23"/>
      <c r="ER54" s="23"/>
      <c r="ES54" s="23"/>
      <c r="ET54" s="23"/>
      <c r="EU54" s="23"/>
      <c r="EV54" s="23"/>
      <c r="EW54" s="23"/>
      <c r="EX54" s="23"/>
      <c r="EY54" s="23"/>
      <c r="EZ54" s="23"/>
      <c r="FA54" s="23"/>
      <c r="FB54" s="23"/>
      <c r="FC54" s="23"/>
      <c r="FD54" s="23"/>
      <c r="FE54" s="23"/>
      <c r="FF54" s="23"/>
      <c r="FG54" s="23"/>
      <c r="FH54" s="23"/>
      <c r="FI54" s="23"/>
      <c r="FJ54" s="23"/>
      <c r="FK54" s="23"/>
      <c r="FL54" s="23"/>
      <c r="FM54" s="23"/>
      <c r="FN54" s="23"/>
      <c r="FO54" s="23"/>
      <c r="FP54" s="23"/>
      <c r="FQ54" s="23"/>
      <c r="FR54" s="23"/>
      <c r="FS54" s="23"/>
      <c r="FT54" s="23"/>
      <c r="FU54" s="23"/>
      <c r="FV54" s="23"/>
      <c r="FW54" s="23"/>
      <c r="FX54" s="23"/>
      <c r="FY54" s="23"/>
      <c r="FZ54" s="23"/>
      <c r="GA54" s="23"/>
      <c r="GB54" s="23"/>
      <c r="GC54" s="23"/>
      <c r="GD54" s="23"/>
      <c r="GE54" s="23"/>
      <c r="GF54" s="23"/>
      <c r="GG54" s="23"/>
      <c r="GH54" s="23"/>
      <c r="GI54" s="23"/>
      <c r="GJ54" s="23"/>
      <c r="GK54" s="23"/>
      <c r="GL54" s="23"/>
      <c r="GM54" s="23"/>
      <c r="GN54" s="23"/>
      <c r="GO54" s="23"/>
      <c r="GP54" s="23"/>
      <c r="GQ54" s="23"/>
      <c r="GR54" s="23"/>
      <c r="GS54" s="23"/>
      <c r="GT54" s="23"/>
      <c r="GU54" s="23"/>
      <c r="GV54" s="23"/>
      <c r="GW54" s="23"/>
      <c r="GX54" s="23"/>
      <c r="GY54" s="23"/>
      <c r="GZ54" s="23"/>
      <c r="HA54" s="23"/>
      <c r="HB54" s="23"/>
      <c r="HC54" s="23"/>
      <c r="HD54" s="23"/>
      <c r="HE54" s="23"/>
      <c r="HF54" s="23"/>
      <c r="HG54" s="23"/>
      <c r="HH54" s="23"/>
      <c r="HI54" s="23"/>
      <c r="HJ54" s="23"/>
      <c r="HK54" s="23"/>
      <c r="HL54" s="23"/>
      <c r="HM54" s="23"/>
      <c r="HN54" s="23"/>
      <c r="HO54" s="23"/>
      <c r="HP54" s="23"/>
      <c r="HQ54" s="23"/>
      <c r="HR54" s="23"/>
      <c r="HS54" s="23"/>
      <c r="HT54" s="23"/>
      <c r="HU54" s="23"/>
      <c r="HV54" s="23"/>
      <c r="HW54" s="23"/>
      <c r="HX54" s="23"/>
      <c r="HY54" s="23"/>
      <c r="HZ54" s="23"/>
      <c r="IA54" s="23"/>
      <c r="IB54" s="23"/>
      <c r="IC54" s="23"/>
      <c r="ID54" s="23"/>
      <c r="IE54" s="23"/>
      <c r="IF54" s="23"/>
      <c r="IG54" s="23"/>
      <c r="IH54" s="23"/>
      <c r="II54" s="23"/>
      <c r="IJ54" s="23"/>
      <c r="IK54" s="23"/>
      <c r="IL54" s="23"/>
      <c r="IM54" s="23"/>
      <c r="IN54" s="23"/>
      <c r="IO54" s="23"/>
      <c r="IP54" s="23"/>
      <c r="IQ54" s="23"/>
      <c r="IR54" s="23"/>
      <c r="IS54" s="23"/>
      <c r="IT54" s="23"/>
      <c r="IU54" s="23"/>
      <c r="IV54" s="23"/>
    </row>
    <row r="55" spans="1:256">
      <c r="A55" s="4"/>
      <c r="B55" s="4"/>
      <c r="C55" s="4"/>
      <c r="D55" s="4"/>
      <c r="E55" s="4"/>
      <c r="F55" s="4"/>
      <c r="G55" s="6"/>
      <c r="H55" s="6"/>
      <c r="I55" s="27"/>
      <c r="J55" s="28"/>
      <c r="K55" s="28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3"/>
      <c r="AI55" s="23"/>
      <c r="AJ55" s="23"/>
      <c r="AK55" s="23"/>
      <c r="AL55" s="23"/>
      <c r="AM55" s="23"/>
      <c r="AN55" s="23"/>
      <c r="AO55" s="23"/>
      <c r="AP55" s="23"/>
      <c r="AQ55" s="23"/>
      <c r="AR55" s="23"/>
      <c r="AS55" s="23"/>
      <c r="AT55" s="23"/>
      <c r="AU55" s="23"/>
      <c r="AV55" s="23"/>
      <c r="AW55" s="23"/>
      <c r="AX55" s="23"/>
      <c r="AY55" s="23"/>
      <c r="AZ55" s="23"/>
      <c r="BA55" s="23"/>
      <c r="BB55" s="23"/>
      <c r="BC55" s="23"/>
      <c r="BD55" s="23"/>
      <c r="BE55" s="23"/>
      <c r="BF55" s="23"/>
      <c r="BG55" s="23"/>
      <c r="BH55" s="23"/>
      <c r="BI55" s="23"/>
      <c r="BJ55" s="23"/>
      <c r="BK55" s="23"/>
      <c r="BL55" s="23"/>
      <c r="BM55" s="23"/>
      <c r="BN55" s="23"/>
      <c r="BO55" s="23"/>
      <c r="BP55" s="23"/>
      <c r="BQ55" s="23"/>
      <c r="BR55" s="23"/>
      <c r="BS55" s="23"/>
      <c r="BT55" s="23"/>
      <c r="BU55" s="23"/>
      <c r="BV55" s="23"/>
      <c r="BW55" s="23"/>
      <c r="BX55" s="23"/>
      <c r="BY55" s="23"/>
      <c r="BZ55" s="23"/>
      <c r="CA55" s="23"/>
      <c r="CB55" s="23"/>
      <c r="CC55" s="23"/>
      <c r="CD55" s="23"/>
      <c r="CE55" s="23"/>
      <c r="CF55" s="23"/>
      <c r="CG55" s="23"/>
      <c r="CH55" s="23"/>
      <c r="CI55" s="23"/>
      <c r="CJ55" s="23"/>
      <c r="CK55" s="23"/>
      <c r="CL55" s="23"/>
      <c r="CM55" s="23"/>
      <c r="CN55" s="23"/>
      <c r="CO55" s="23"/>
      <c r="CP55" s="23"/>
      <c r="CQ55" s="23"/>
      <c r="CR55" s="23"/>
      <c r="CS55" s="23"/>
      <c r="CT55" s="23"/>
      <c r="CU55" s="23"/>
      <c r="CV55" s="23"/>
      <c r="CW55" s="23"/>
      <c r="CX55" s="23"/>
      <c r="CY55" s="23"/>
      <c r="CZ55" s="23"/>
      <c r="DA55" s="23"/>
      <c r="DB55" s="23"/>
      <c r="DC55" s="23"/>
      <c r="DD55" s="23"/>
      <c r="DE55" s="23"/>
      <c r="DF55" s="23"/>
      <c r="DG55" s="23"/>
      <c r="DH55" s="23"/>
      <c r="DI55" s="23"/>
      <c r="DJ55" s="23"/>
      <c r="DK55" s="23"/>
      <c r="DL55" s="23"/>
      <c r="DM55" s="23"/>
      <c r="DN55" s="23"/>
      <c r="DO55" s="23"/>
      <c r="DP55" s="23"/>
      <c r="DQ55" s="23"/>
      <c r="DR55" s="23"/>
      <c r="DS55" s="23"/>
      <c r="DT55" s="23"/>
      <c r="DU55" s="23"/>
      <c r="DV55" s="23"/>
      <c r="DW55" s="23"/>
      <c r="DX55" s="23"/>
      <c r="DY55" s="23"/>
      <c r="DZ55" s="23"/>
      <c r="EA55" s="23"/>
      <c r="EB55" s="23"/>
      <c r="EC55" s="23"/>
      <c r="ED55" s="23"/>
      <c r="EE55" s="23"/>
      <c r="EF55" s="23"/>
      <c r="EG55" s="23"/>
      <c r="EH55" s="23"/>
      <c r="EI55" s="23"/>
      <c r="EJ55" s="23"/>
      <c r="EK55" s="23"/>
      <c r="EL55" s="23"/>
      <c r="EM55" s="23"/>
      <c r="EN55" s="23"/>
      <c r="EO55" s="23"/>
      <c r="EP55" s="23"/>
      <c r="EQ55" s="23"/>
      <c r="ER55" s="23"/>
      <c r="ES55" s="23"/>
      <c r="ET55" s="23"/>
      <c r="EU55" s="23"/>
      <c r="EV55" s="23"/>
      <c r="EW55" s="23"/>
      <c r="EX55" s="23"/>
      <c r="EY55" s="23"/>
      <c r="EZ55" s="23"/>
      <c r="FA55" s="23"/>
      <c r="FB55" s="23"/>
      <c r="FC55" s="23"/>
      <c r="FD55" s="23"/>
      <c r="FE55" s="23"/>
      <c r="FF55" s="23"/>
      <c r="FG55" s="23"/>
      <c r="FH55" s="23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23"/>
      <c r="FU55" s="23"/>
      <c r="FV55" s="23"/>
      <c r="FW55" s="23"/>
      <c r="FX55" s="23"/>
      <c r="FY55" s="23"/>
      <c r="FZ55" s="23"/>
      <c r="GA55" s="23"/>
      <c r="GB55" s="23"/>
      <c r="GC55" s="23"/>
      <c r="GD55" s="23"/>
      <c r="GE55" s="23"/>
      <c r="GF55" s="23"/>
      <c r="GG55" s="23"/>
      <c r="GH55" s="23"/>
      <c r="GI55" s="23"/>
      <c r="GJ55" s="23"/>
      <c r="GK55" s="23"/>
      <c r="GL55" s="23"/>
      <c r="GM55" s="23"/>
      <c r="GN55" s="23"/>
      <c r="GO55" s="23"/>
      <c r="GP55" s="23"/>
      <c r="GQ55" s="23"/>
      <c r="GR55" s="23"/>
      <c r="GS55" s="23"/>
      <c r="GT55" s="23"/>
      <c r="GU55" s="23"/>
      <c r="GV55" s="23"/>
      <c r="GW55" s="23"/>
      <c r="GX55" s="23"/>
      <c r="GY55" s="23"/>
      <c r="GZ55" s="23"/>
      <c r="HA55" s="23"/>
      <c r="HB55" s="23"/>
      <c r="HC55" s="23"/>
      <c r="HD55" s="23"/>
      <c r="HE55" s="23"/>
      <c r="HF55" s="23"/>
      <c r="HG55" s="23"/>
      <c r="HH55" s="23"/>
      <c r="HI55" s="23"/>
      <c r="HJ55" s="23"/>
      <c r="HK55" s="23"/>
      <c r="HL55" s="23"/>
      <c r="HM55" s="23"/>
      <c r="HN55" s="23"/>
      <c r="HO55" s="23"/>
      <c r="HP55" s="23"/>
      <c r="HQ55" s="23"/>
      <c r="HR55" s="23"/>
      <c r="HS55" s="23"/>
      <c r="HT55" s="23"/>
      <c r="HU55" s="23"/>
      <c r="HV55" s="23"/>
      <c r="HW55" s="23"/>
      <c r="HX55" s="23"/>
      <c r="HY55" s="23"/>
      <c r="HZ55" s="23"/>
      <c r="IA55" s="23"/>
      <c r="IB55" s="23"/>
      <c r="IC55" s="23"/>
      <c r="ID55" s="23"/>
      <c r="IE55" s="23"/>
      <c r="IF55" s="23"/>
      <c r="IG55" s="23"/>
      <c r="IH55" s="23"/>
      <c r="II55" s="23"/>
      <c r="IJ55" s="23"/>
      <c r="IK55" s="23"/>
      <c r="IL55" s="23"/>
      <c r="IM55" s="23"/>
      <c r="IN55" s="23"/>
      <c r="IO55" s="23"/>
      <c r="IP55" s="23"/>
      <c r="IQ55" s="23"/>
      <c r="IR55" s="23"/>
      <c r="IS55" s="23"/>
      <c r="IT55" s="23"/>
      <c r="IU55" s="23"/>
      <c r="IV55" s="23"/>
    </row>
    <row r="56" spans="1:256">
      <c r="A56" s="4"/>
      <c r="B56" s="4"/>
      <c r="C56" s="4"/>
      <c r="D56" s="4"/>
      <c r="E56" s="4"/>
      <c r="F56" s="4"/>
      <c r="G56" s="6"/>
      <c r="H56" s="6"/>
      <c r="I56" s="27"/>
      <c r="J56" s="28"/>
      <c r="K56" s="28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3"/>
      <c r="AI56" s="23"/>
      <c r="AJ56" s="23"/>
      <c r="AK56" s="23"/>
      <c r="AL56" s="23"/>
      <c r="AM56" s="23"/>
      <c r="AN56" s="23"/>
      <c r="AO56" s="23"/>
      <c r="AP56" s="23"/>
      <c r="AQ56" s="23"/>
      <c r="AR56" s="23"/>
      <c r="AS56" s="23"/>
      <c r="AT56" s="23"/>
      <c r="AU56" s="23"/>
      <c r="AV56" s="23"/>
      <c r="AW56" s="23"/>
      <c r="AX56" s="23"/>
      <c r="AY56" s="23"/>
      <c r="AZ56" s="23"/>
      <c r="BA56" s="23"/>
      <c r="BB56" s="23"/>
      <c r="BC56" s="23"/>
      <c r="BD56" s="23"/>
      <c r="BE56" s="23"/>
      <c r="BF56" s="23"/>
      <c r="BG56" s="23"/>
      <c r="BH56" s="23"/>
      <c r="BI56" s="23"/>
      <c r="BJ56" s="23"/>
      <c r="BK56" s="23"/>
      <c r="BL56" s="23"/>
      <c r="BM56" s="23"/>
      <c r="BN56" s="23"/>
      <c r="BO56" s="23"/>
      <c r="BP56" s="23"/>
      <c r="BQ56" s="23"/>
      <c r="BR56" s="23"/>
      <c r="BS56" s="23"/>
      <c r="BT56" s="23"/>
      <c r="BU56" s="23"/>
      <c r="BV56" s="23"/>
      <c r="BW56" s="23"/>
      <c r="BX56" s="23"/>
      <c r="BY56" s="23"/>
      <c r="BZ56" s="23"/>
      <c r="CA56" s="23"/>
      <c r="CB56" s="23"/>
      <c r="CC56" s="23"/>
      <c r="CD56" s="23"/>
      <c r="CE56" s="23"/>
      <c r="CF56" s="23"/>
      <c r="CG56" s="23"/>
      <c r="CH56" s="23"/>
      <c r="CI56" s="23"/>
      <c r="CJ56" s="23"/>
      <c r="CK56" s="23"/>
      <c r="CL56" s="23"/>
      <c r="CM56" s="23"/>
      <c r="CN56" s="23"/>
      <c r="CO56" s="23"/>
      <c r="CP56" s="23"/>
      <c r="CQ56" s="23"/>
      <c r="CR56" s="23"/>
      <c r="CS56" s="23"/>
      <c r="CT56" s="23"/>
      <c r="CU56" s="23"/>
      <c r="CV56" s="23"/>
      <c r="CW56" s="23"/>
      <c r="CX56" s="23"/>
      <c r="CY56" s="23"/>
      <c r="CZ56" s="23"/>
      <c r="DA56" s="23"/>
      <c r="DB56" s="23"/>
      <c r="DC56" s="23"/>
      <c r="DD56" s="23"/>
      <c r="DE56" s="23"/>
      <c r="DF56" s="23"/>
      <c r="DG56" s="23"/>
      <c r="DH56" s="23"/>
      <c r="DI56" s="23"/>
      <c r="DJ56" s="23"/>
      <c r="DK56" s="23"/>
      <c r="DL56" s="23"/>
      <c r="DM56" s="23"/>
      <c r="DN56" s="23"/>
      <c r="DO56" s="23"/>
      <c r="DP56" s="23"/>
      <c r="DQ56" s="23"/>
      <c r="DR56" s="23"/>
      <c r="DS56" s="23"/>
      <c r="DT56" s="23"/>
      <c r="DU56" s="23"/>
      <c r="DV56" s="23"/>
      <c r="DW56" s="23"/>
      <c r="DX56" s="23"/>
      <c r="DY56" s="23"/>
      <c r="DZ56" s="23"/>
      <c r="EA56" s="23"/>
      <c r="EB56" s="23"/>
      <c r="EC56" s="23"/>
      <c r="ED56" s="23"/>
      <c r="EE56" s="23"/>
      <c r="EF56" s="23"/>
      <c r="EG56" s="23"/>
      <c r="EH56" s="23"/>
      <c r="EI56" s="23"/>
      <c r="EJ56" s="23"/>
      <c r="EK56" s="23"/>
      <c r="EL56" s="23"/>
      <c r="EM56" s="23"/>
      <c r="EN56" s="23"/>
      <c r="EO56" s="23"/>
      <c r="EP56" s="23"/>
      <c r="EQ56" s="23"/>
      <c r="ER56" s="23"/>
      <c r="ES56" s="23"/>
      <c r="ET56" s="23"/>
      <c r="EU56" s="23"/>
      <c r="EV56" s="23"/>
      <c r="EW56" s="23"/>
      <c r="EX56" s="23"/>
      <c r="EY56" s="23"/>
      <c r="EZ56" s="23"/>
      <c r="FA56" s="23"/>
      <c r="FB56" s="23"/>
      <c r="FC56" s="23"/>
      <c r="FD56" s="23"/>
      <c r="FE56" s="23"/>
      <c r="FF56" s="23"/>
      <c r="FG56" s="23"/>
      <c r="FH56" s="23"/>
      <c r="FI56" s="23"/>
      <c r="FJ56" s="23"/>
      <c r="FK56" s="23"/>
      <c r="FL56" s="23"/>
      <c r="FM56" s="23"/>
      <c r="FN56" s="23"/>
      <c r="FO56" s="23"/>
      <c r="FP56" s="23"/>
      <c r="FQ56" s="23"/>
      <c r="FR56" s="23"/>
      <c r="FS56" s="23"/>
      <c r="FT56" s="23"/>
      <c r="FU56" s="23"/>
      <c r="FV56" s="23"/>
      <c r="FW56" s="23"/>
      <c r="FX56" s="23"/>
      <c r="FY56" s="23"/>
      <c r="FZ56" s="23"/>
      <c r="GA56" s="23"/>
      <c r="GB56" s="23"/>
      <c r="GC56" s="23"/>
      <c r="GD56" s="23"/>
      <c r="GE56" s="23"/>
      <c r="GF56" s="23"/>
      <c r="GG56" s="23"/>
      <c r="GH56" s="23"/>
      <c r="GI56" s="23"/>
      <c r="GJ56" s="23"/>
      <c r="GK56" s="23"/>
      <c r="GL56" s="23"/>
      <c r="GM56" s="23"/>
      <c r="GN56" s="23"/>
      <c r="GO56" s="23"/>
      <c r="GP56" s="23"/>
      <c r="GQ56" s="23"/>
      <c r="GR56" s="23"/>
      <c r="GS56" s="23"/>
      <c r="GT56" s="23"/>
      <c r="GU56" s="23"/>
      <c r="GV56" s="23"/>
      <c r="GW56" s="23"/>
      <c r="GX56" s="23"/>
      <c r="GY56" s="23"/>
      <c r="GZ56" s="23"/>
      <c r="HA56" s="23"/>
      <c r="HB56" s="23"/>
      <c r="HC56" s="23"/>
      <c r="HD56" s="23"/>
      <c r="HE56" s="23"/>
      <c r="HF56" s="23"/>
      <c r="HG56" s="23"/>
      <c r="HH56" s="23"/>
      <c r="HI56" s="23"/>
      <c r="HJ56" s="23"/>
      <c r="HK56" s="23"/>
      <c r="HL56" s="23"/>
      <c r="HM56" s="23"/>
      <c r="HN56" s="23"/>
      <c r="HO56" s="23"/>
      <c r="HP56" s="23"/>
      <c r="HQ56" s="23"/>
      <c r="HR56" s="23"/>
      <c r="HS56" s="23"/>
      <c r="HT56" s="23"/>
      <c r="HU56" s="23"/>
      <c r="HV56" s="23"/>
      <c r="HW56" s="23"/>
      <c r="HX56" s="23"/>
      <c r="HY56" s="23"/>
      <c r="HZ56" s="23"/>
      <c r="IA56" s="23"/>
      <c r="IB56" s="23"/>
      <c r="IC56" s="23"/>
      <c r="ID56" s="23"/>
      <c r="IE56" s="23"/>
      <c r="IF56" s="23"/>
      <c r="IG56" s="23"/>
      <c r="IH56" s="23"/>
      <c r="II56" s="23"/>
      <c r="IJ56" s="23"/>
      <c r="IK56" s="23"/>
      <c r="IL56" s="23"/>
      <c r="IM56" s="23"/>
      <c r="IN56" s="23"/>
      <c r="IO56" s="23"/>
      <c r="IP56" s="23"/>
      <c r="IQ56" s="23"/>
      <c r="IR56" s="23"/>
      <c r="IS56" s="23"/>
      <c r="IT56" s="23"/>
      <c r="IU56" s="23"/>
      <c r="IV56" s="23"/>
    </row>
    <row r="57" spans="1:256">
      <c r="A57" s="4"/>
      <c r="B57" s="4"/>
      <c r="C57" s="4"/>
      <c r="D57" s="4"/>
      <c r="E57" s="4"/>
      <c r="F57" s="4"/>
      <c r="G57" s="6"/>
      <c r="H57" s="6"/>
      <c r="I57" s="27"/>
      <c r="J57" s="28"/>
      <c r="K57" s="28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23"/>
      <c r="AE57" s="23"/>
      <c r="AF57" s="23"/>
      <c r="AG57" s="23"/>
      <c r="AH57" s="23"/>
      <c r="AI57" s="23"/>
      <c r="AJ57" s="23"/>
      <c r="AK57" s="23"/>
      <c r="AL57" s="23"/>
      <c r="AM57" s="23"/>
      <c r="AN57" s="23"/>
      <c r="AO57" s="23"/>
      <c r="AP57" s="23"/>
      <c r="AQ57" s="23"/>
      <c r="AR57" s="23"/>
      <c r="AS57" s="23"/>
      <c r="AT57" s="23"/>
      <c r="AU57" s="23"/>
      <c r="AV57" s="23"/>
      <c r="AW57" s="23"/>
      <c r="AX57" s="23"/>
      <c r="AY57" s="23"/>
      <c r="AZ57" s="23"/>
      <c r="BA57" s="23"/>
      <c r="BB57" s="23"/>
      <c r="BC57" s="23"/>
      <c r="BD57" s="23"/>
      <c r="BE57" s="23"/>
      <c r="BF57" s="23"/>
      <c r="BG57" s="23"/>
      <c r="BH57" s="23"/>
      <c r="BI57" s="23"/>
      <c r="BJ57" s="23"/>
      <c r="BK57" s="23"/>
      <c r="BL57" s="23"/>
      <c r="BM57" s="23"/>
      <c r="BN57" s="23"/>
      <c r="BO57" s="23"/>
      <c r="BP57" s="23"/>
      <c r="BQ57" s="23"/>
      <c r="BR57" s="23"/>
      <c r="BS57" s="23"/>
      <c r="BT57" s="23"/>
      <c r="BU57" s="23"/>
      <c r="BV57" s="23"/>
      <c r="BW57" s="23"/>
      <c r="BX57" s="23"/>
      <c r="BY57" s="23"/>
      <c r="BZ57" s="23"/>
      <c r="CA57" s="23"/>
      <c r="CB57" s="23"/>
      <c r="CC57" s="23"/>
      <c r="CD57" s="23"/>
      <c r="CE57" s="23"/>
      <c r="CF57" s="23"/>
      <c r="CG57" s="23"/>
      <c r="CH57" s="23"/>
      <c r="CI57" s="23"/>
      <c r="CJ57" s="23"/>
      <c r="CK57" s="23"/>
      <c r="CL57" s="23"/>
      <c r="CM57" s="23"/>
      <c r="CN57" s="23"/>
      <c r="CO57" s="23"/>
      <c r="CP57" s="23"/>
      <c r="CQ57" s="23"/>
      <c r="CR57" s="23"/>
      <c r="CS57" s="23"/>
      <c r="CT57" s="23"/>
      <c r="CU57" s="23"/>
      <c r="CV57" s="23"/>
      <c r="CW57" s="23"/>
      <c r="CX57" s="23"/>
      <c r="CY57" s="23"/>
      <c r="CZ57" s="23"/>
      <c r="DA57" s="23"/>
      <c r="DB57" s="23"/>
      <c r="DC57" s="23"/>
      <c r="DD57" s="23"/>
      <c r="DE57" s="23"/>
      <c r="DF57" s="23"/>
      <c r="DG57" s="23"/>
      <c r="DH57" s="23"/>
      <c r="DI57" s="23"/>
      <c r="DJ57" s="23"/>
      <c r="DK57" s="23"/>
      <c r="DL57" s="23"/>
      <c r="DM57" s="23"/>
      <c r="DN57" s="23"/>
      <c r="DO57" s="23"/>
      <c r="DP57" s="23"/>
      <c r="DQ57" s="23"/>
      <c r="DR57" s="23"/>
      <c r="DS57" s="23"/>
      <c r="DT57" s="23"/>
      <c r="DU57" s="23"/>
      <c r="DV57" s="23"/>
      <c r="DW57" s="23"/>
      <c r="DX57" s="23"/>
      <c r="DY57" s="23"/>
      <c r="DZ57" s="23"/>
      <c r="EA57" s="23"/>
      <c r="EB57" s="23"/>
      <c r="EC57" s="23"/>
      <c r="ED57" s="23"/>
      <c r="EE57" s="23"/>
      <c r="EF57" s="23"/>
      <c r="EG57" s="23"/>
      <c r="EH57" s="23"/>
      <c r="EI57" s="23"/>
      <c r="EJ57" s="23"/>
      <c r="EK57" s="23"/>
      <c r="EL57" s="23"/>
      <c r="EM57" s="23"/>
      <c r="EN57" s="23"/>
      <c r="EO57" s="23"/>
      <c r="EP57" s="23"/>
      <c r="EQ57" s="23"/>
      <c r="ER57" s="23"/>
      <c r="ES57" s="23"/>
      <c r="ET57" s="23"/>
      <c r="EU57" s="23"/>
      <c r="EV57" s="23"/>
      <c r="EW57" s="23"/>
      <c r="EX57" s="23"/>
      <c r="EY57" s="23"/>
      <c r="EZ57" s="23"/>
      <c r="FA57" s="23"/>
      <c r="FB57" s="23"/>
      <c r="FC57" s="23"/>
      <c r="FD57" s="23"/>
      <c r="FE57" s="23"/>
      <c r="FF57" s="23"/>
      <c r="FG57" s="23"/>
      <c r="FH57" s="23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23"/>
      <c r="FU57" s="23"/>
      <c r="FV57" s="23"/>
      <c r="FW57" s="23"/>
      <c r="FX57" s="23"/>
      <c r="FY57" s="23"/>
      <c r="FZ57" s="23"/>
      <c r="GA57" s="23"/>
      <c r="GB57" s="23"/>
      <c r="GC57" s="23"/>
      <c r="GD57" s="23"/>
      <c r="GE57" s="23"/>
      <c r="GF57" s="23"/>
      <c r="GG57" s="23"/>
      <c r="GH57" s="23"/>
      <c r="GI57" s="23"/>
      <c r="GJ57" s="23"/>
      <c r="GK57" s="23"/>
      <c r="GL57" s="23"/>
      <c r="GM57" s="23"/>
      <c r="GN57" s="23"/>
      <c r="GO57" s="23"/>
      <c r="GP57" s="23"/>
      <c r="GQ57" s="23"/>
      <c r="GR57" s="23"/>
      <c r="GS57" s="23"/>
      <c r="GT57" s="23"/>
      <c r="GU57" s="23"/>
      <c r="GV57" s="23"/>
      <c r="GW57" s="23"/>
      <c r="GX57" s="23"/>
      <c r="GY57" s="23"/>
      <c r="GZ57" s="23"/>
      <c r="HA57" s="23"/>
      <c r="HB57" s="23"/>
      <c r="HC57" s="23"/>
      <c r="HD57" s="23"/>
      <c r="HE57" s="23"/>
      <c r="HF57" s="23"/>
      <c r="HG57" s="23"/>
      <c r="HH57" s="23"/>
      <c r="HI57" s="23"/>
      <c r="HJ57" s="23"/>
      <c r="HK57" s="23"/>
      <c r="HL57" s="23"/>
      <c r="HM57" s="23"/>
      <c r="HN57" s="23"/>
      <c r="HO57" s="23"/>
      <c r="HP57" s="23"/>
      <c r="HQ57" s="23"/>
      <c r="HR57" s="23"/>
      <c r="HS57" s="23"/>
      <c r="HT57" s="23"/>
      <c r="HU57" s="23"/>
      <c r="HV57" s="23"/>
      <c r="HW57" s="23"/>
      <c r="HX57" s="23"/>
      <c r="HY57" s="23"/>
      <c r="HZ57" s="23"/>
      <c r="IA57" s="23"/>
      <c r="IB57" s="23"/>
      <c r="IC57" s="23"/>
      <c r="ID57" s="23"/>
      <c r="IE57" s="23"/>
      <c r="IF57" s="23"/>
      <c r="IG57" s="23"/>
      <c r="IH57" s="23"/>
      <c r="II57" s="23"/>
      <c r="IJ57" s="23"/>
      <c r="IK57" s="23"/>
      <c r="IL57" s="23"/>
      <c r="IM57" s="23"/>
      <c r="IN57" s="23"/>
      <c r="IO57" s="23"/>
      <c r="IP57" s="23"/>
      <c r="IQ57" s="23"/>
      <c r="IR57" s="23"/>
      <c r="IS57" s="23"/>
      <c r="IT57" s="23"/>
      <c r="IU57" s="23"/>
      <c r="IV57" s="23"/>
    </row>
    <row r="58" spans="1:256">
      <c r="A58" s="4"/>
      <c r="B58" s="4"/>
      <c r="C58" s="4"/>
      <c r="D58" s="4"/>
      <c r="E58" s="4"/>
      <c r="F58" s="4"/>
      <c r="G58" s="6"/>
      <c r="H58" s="6"/>
      <c r="I58" s="27"/>
      <c r="J58" s="28"/>
      <c r="K58" s="28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3"/>
      <c r="AI58" s="23"/>
      <c r="AJ58" s="23"/>
      <c r="AK58" s="23"/>
      <c r="AL58" s="23"/>
      <c r="AM58" s="23"/>
      <c r="AN58" s="23"/>
      <c r="AO58" s="23"/>
      <c r="AP58" s="23"/>
      <c r="AQ58" s="23"/>
      <c r="AR58" s="23"/>
      <c r="AS58" s="23"/>
      <c r="AT58" s="23"/>
      <c r="AU58" s="23"/>
      <c r="AV58" s="23"/>
      <c r="AW58" s="23"/>
      <c r="AX58" s="23"/>
      <c r="AY58" s="23"/>
      <c r="AZ58" s="23"/>
      <c r="BA58" s="23"/>
      <c r="BB58" s="23"/>
      <c r="BC58" s="23"/>
      <c r="BD58" s="23"/>
      <c r="BE58" s="23"/>
      <c r="BF58" s="23"/>
      <c r="BG58" s="23"/>
      <c r="BH58" s="23"/>
      <c r="BI58" s="23"/>
      <c r="BJ58" s="23"/>
      <c r="BK58" s="23"/>
      <c r="BL58" s="23"/>
      <c r="BM58" s="23"/>
      <c r="BN58" s="23"/>
      <c r="BO58" s="23"/>
      <c r="BP58" s="23"/>
      <c r="BQ58" s="23"/>
      <c r="BR58" s="23"/>
      <c r="BS58" s="23"/>
      <c r="BT58" s="23"/>
      <c r="BU58" s="23"/>
      <c r="BV58" s="23"/>
      <c r="BW58" s="23"/>
      <c r="BX58" s="23"/>
      <c r="BY58" s="23"/>
      <c r="BZ58" s="23"/>
      <c r="CA58" s="23"/>
      <c r="CB58" s="23"/>
      <c r="CC58" s="23"/>
      <c r="CD58" s="23"/>
      <c r="CE58" s="23"/>
      <c r="CF58" s="23"/>
      <c r="CG58" s="23"/>
      <c r="CH58" s="23"/>
      <c r="CI58" s="23"/>
      <c r="CJ58" s="23"/>
      <c r="CK58" s="23"/>
      <c r="CL58" s="23"/>
      <c r="CM58" s="23"/>
      <c r="CN58" s="23"/>
      <c r="CO58" s="23"/>
      <c r="CP58" s="23"/>
      <c r="CQ58" s="23"/>
      <c r="CR58" s="23"/>
      <c r="CS58" s="23"/>
      <c r="CT58" s="23"/>
      <c r="CU58" s="23"/>
      <c r="CV58" s="23"/>
      <c r="CW58" s="23"/>
      <c r="CX58" s="23"/>
      <c r="CY58" s="23"/>
      <c r="CZ58" s="23"/>
      <c r="DA58" s="23"/>
      <c r="DB58" s="23"/>
      <c r="DC58" s="23"/>
      <c r="DD58" s="23"/>
      <c r="DE58" s="23"/>
      <c r="DF58" s="23"/>
      <c r="DG58" s="23"/>
      <c r="DH58" s="23"/>
      <c r="DI58" s="23"/>
      <c r="DJ58" s="23"/>
      <c r="DK58" s="23"/>
      <c r="DL58" s="23"/>
      <c r="DM58" s="23"/>
      <c r="DN58" s="23"/>
      <c r="DO58" s="23"/>
      <c r="DP58" s="23"/>
      <c r="DQ58" s="23"/>
      <c r="DR58" s="23"/>
      <c r="DS58" s="23"/>
      <c r="DT58" s="23"/>
      <c r="DU58" s="23"/>
      <c r="DV58" s="23"/>
      <c r="DW58" s="23"/>
      <c r="DX58" s="23"/>
      <c r="DY58" s="23"/>
      <c r="DZ58" s="23"/>
      <c r="EA58" s="23"/>
      <c r="EB58" s="23"/>
      <c r="EC58" s="23"/>
      <c r="ED58" s="23"/>
      <c r="EE58" s="23"/>
      <c r="EF58" s="23"/>
      <c r="EG58" s="23"/>
      <c r="EH58" s="23"/>
      <c r="EI58" s="23"/>
      <c r="EJ58" s="23"/>
      <c r="EK58" s="23"/>
      <c r="EL58" s="23"/>
      <c r="EM58" s="23"/>
      <c r="EN58" s="23"/>
      <c r="EO58" s="23"/>
      <c r="EP58" s="23"/>
      <c r="EQ58" s="23"/>
      <c r="ER58" s="23"/>
      <c r="ES58" s="23"/>
      <c r="ET58" s="23"/>
      <c r="EU58" s="23"/>
      <c r="EV58" s="23"/>
      <c r="EW58" s="23"/>
      <c r="EX58" s="23"/>
      <c r="EY58" s="23"/>
      <c r="EZ58" s="23"/>
      <c r="FA58" s="23"/>
      <c r="FB58" s="23"/>
      <c r="FC58" s="23"/>
      <c r="FD58" s="23"/>
      <c r="FE58" s="23"/>
      <c r="FF58" s="23"/>
      <c r="FG58" s="23"/>
      <c r="FH58" s="23"/>
      <c r="FI58" s="23"/>
      <c r="FJ58" s="23"/>
      <c r="FK58" s="23"/>
      <c r="FL58" s="23"/>
      <c r="FM58" s="23"/>
      <c r="FN58" s="23"/>
      <c r="FO58" s="23"/>
      <c r="FP58" s="23"/>
      <c r="FQ58" s="23"/>
      <c r="FR58" s="23"/>
      <c r="FS58" s="23"/>
      <c r="FT58" s="23"/>
      <c r="FU58" s="23"/>
      <c r="FV58" s="23"/>
      <c r="FW58" s="23"/>
      <c r="FX58" s="23"/>
      <c r="FY58" s="23"/>
      <c r="FZ58" s="23"/>
      <c r="GA58" s="23"/>
      <c r="GB58" s="23"/>
      <c r="GC58" s="23"/>
      <c r="GD58" s="23"/>
      <c r="GE58" s="23"/>
      <c r="GF58" s="23"/>
      <c r="GG58" s="23"/>
      <c r="GH58" s="23"/>
      <c r="GI58" s="23"/>
      <c r="GJ58" s="23"/>
      <c r="GK58" s="23"/>
      <c r="GL58" s="23"/>
      <c r="GM58" s="23"/>
      <c r="GN58" s="23"/>
      <c r="GO58" s="23"/>
      <c r="GP58" s="23"/>
      <c r="GQ58" s="23"/>
      <c r="GR58" s="23"/>
      <c r="GS58" s="23"/>
      <c r="GT58" s="23"/>
      <c r="GU58" s="23"/>
      <c r="GV58" s="23"/>
      <c r="GW58" s="23"/>
      <c r="GX58" s="23"/>
      <c r="GY58" s="23"/>
      <c r="GZ58" s="23"/>
      <c r="HA58" s="23"/>
      <c r="HB58" s="23"/>
      <c r="HC58" s="23"/>
      <c r="HD58" s="23"/>
      <c r="HE58" s="23"/>
      <c r="HF58" s="23"/>
      <c r="HG58" s="23"/>
      <c r="HH58" s="23"/>
      <c r="HI58" s="23"/>
      <c r="HJ58" s="23"/>
      <c r="HK58" s="23"/>
      <c r="HL58" s="23"/>
      <c r="HM58" s="23"/>
      <c r="HN58" s="23"/>
      <c r="HO58" s="23"/>
      <c r="HP58" s="23"/>
      <c r="HQ58" s="23"/>
      <c r="HR58" s="23"/>
      <c r="HS58" s="23"/>
      <c r="HT58" s="23"/>
      <c r="HU58" s="23"/>
      <c r="HV58" s="23"/>
      <c r="HW58" s="23"/>
      <c r="HX58" s="23"/>
      <c r="HY58" s="23"/>
      <c r="HZ58" s="23"/>
      <c r="IA58" s="23"/>
      <c r="IB58" s="23"/>
      <c r="IC58" s="23"/>
      <c r="ID58" s="23"/>
      <c r="IE58" s="23"/>
      <c r="IF58" s="23"/>
      <c r="IG58" s="23"/>
      <c r="IH58" s="23"/>
      <c r="II58" s="23"/>
      <c r="IJ58" s="23"/>
      <c r="IK58" s="23"/>
      <c r="IL58" s="23"/>
      <c r="IM58" s="23"/>
      <c r="IN58" s="23"/>
      <c r="IO58" s="23"/>
      <c r="IP58" s="23"/>
      <c r="IQ58" s="23"/>
      <c r="IR58" s="23"/>
      <c r="IS58" s="23"/>
      <c r="IT58" s="23"/>
      <c r="IU58" s="23"/>
      <c r="IV58" s="23"/>
    </row>
    <row r="59" spans="1:256">
      <c r="A59" s="4"/>
      <c r="B59" s="4"/>
      <c r="C59" s="4"/>
      <c r="D59" s="4"/>
      <c r="E59" s="4"/>
      <c r="F59" s="4"/>
      <c r="G59" s="6"/>
      <c r="H59" s="6"/>
      <c r="I59" s="27"/>
      <c r="J59" s="28"/>
      <c r="K59" s="28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/>
      <c r="AB59" s="23"/>
      <c r="AC59" s="23"/>
      <c r="AD59" s="23"/>
      <c r="AE59" s="23"/>
      <c r="AF59" s="23"/>
      <c r="AG59" s="23"/>
      <c r="AH59" s="23"/>
      <c r="AI59" s="23"/>
      <c r="AJ59" s="23"/>
      <c r="AK59" s="23"/>
      <c r="AL59" s="23"/>
      <c r="AM59" s="23"/>
      <c r="AN59" s="23"/>
      <c r="AO59" s="23"/>
      <c r="AP59" s="23"/>
      <c r="AQ59" s="23"/>
      <c r="AR59" s="23"/>
      <c r="AS59" s="23"/>
      <c r="AT59" s="23"/>
      <c r="AU59" s="23"/>
      <c r="AV59" s="23"/>
      <c r="AW59" s="23"/>
      <c r="AX59" s="23"/>
      <c r="AY59" s="23"/>
      <c r="AZ59" s="23"/>
      <c r="BA59" s="23"/>
      <c r="BB59" s="23"/>
      <c r="BC59" s="23"/>
      <c r="BD59" s="23"/>
      <c r="BE59" s="23"/>
      <c r="BF59" s="23"/>
      <c r="BG59" s="23"/>
      <c r="BH59" s="23"/>
      <c r="BI59" s="23"/>
      <c r="BJ59" s="23"/>
      <c r="BK59" s="23"/>
      <c r="BL59" s="23"/>
      <c r="BM59" s="23"/>
      <c r="BN59" s="23"/>
      <c r="BO59" s="23"/>
      <c r="BP59" s="23"/>
      <c r="BQ59" s="23"/>
      <c r="BR59" s="23"/>
      <c r="BS59" s="23"/>
      <c r="BT59" s="23"/>
      <c r="BU59" s="23"/>
      <c r="BV59" s="23"/>
      <c r="BW59" s="23"/>
      <c r="BX59" s="23"/>
      <c r="BY59" s="23"/>
      <c r="BZ59" s="23"/>
      <c r="CA59" s="23"/>
      <c r="CB59" s="23"/>
      <c r="CC59" s="23"/>
      <c r="CD59" s="23"/>
      <c r="CE59" s="23"/>
      <c r="CF59" s="23"/>
      <c r="CG59" s="23"/>
      <c r="CH59" s="23"/>
      <c r="CI59" s="23"/>
      <c r="CJ59" s="23"/>
      <c r="CK59" s="23"/>
      <c r="CL59" s="23"/>
      <c r="CM59" s="23"/>
      <c r="CN59" s="23"/>
      <c r="CO59" s="23"/>
      <c r="CP59" s="23"/>
      <c r="CQ59" s="23"/>
      <c r="CR59" s="23"/>
      <c r="CS59" s="23"/>
      <c r="CT59" s="23"/>
      <c r="CU59" s="23"/>
      <c r="CV59" s="23"/>
      <c r="CW59" s="23"/>
      <c r="CX59" s="23"/>
      <c r="CY59" s="23"/>
      <c r="CZ59" s="23"/>
      <c r="DA59" s="23"/>
      <c r="DB59" s="23"/>
      <c r="DC59" s="23"/>
      <c r="DD59" s="23"/>
      <c r="DE59" s="23"/>
      <c r="DF59" s="23"/>
      <c r="DG59" s="23"/>
      <c r="DH59" s="23"/>
      <c r="DI59" s="23"/>
      <c r="DJ59" s="23"/>
      <c r="DK59" s="23"/>
      <c r="DL59" s="23"/>
      <c r="DM59" s="23"/>
      <c r="DN59" s="23"/>
      <c r="DO59" s="23"/>
      <c r="DP59" s="23"/>
      <c r="DQ59" s="23"/>
      <c r="DR59" s="23"/>
      <c r="DS59" s="23"/>
      <c r="DT59" s="23"/>
      <c r="DU59" s="23"/>
      <c r="DV59" s="23"/>
      <c r="DW59" s="23"/>
      <c r="DX59" s="23"/>
      <c r="DY59" s="23"/>
      <c r="DZ59" s="23"/>
      <c r="EA59" s="23"/>
      <c r="EB59" s="23"/>
      <c r="EC59" s="23"/>
      <c r="ED59" s="23"/>
      <c r="EE59" s="23"/>
      <c r="EF59" s="23"/>
      <c r="EG59" s="23"/>
      <c r="EH59" s="23"/>
      <c r="EI59" s="23"/>
      <c r="EJ59" s="23"/>
      <c r="EK59" s="23"/>
      <c r="EL59" s="23"/>
      <c r="EM59" s="23"/>
      <c r="EN59" s="23"/>
      <c r="EO59" s="23"/>
      <c r="EP59" s="23"/>
      <c r="EQ59" s="23"/>
      <c r="ER59" s="23"/>
      <c r="ES59" s="23"/>
      <c r="ET59" s="23"/>
      <c r="EU59" s="23"/>
      <c r="EV59" s="23"/>
      <c r="EW59" s="23"/>
      <c r="EX59" s="23"/>
      <c r="EY59" s="23"/>
      <c r="EZ59" s="23"/>
      <c r="FA59" s="23"/>
      <c r="FB59" s="23"/>
      <c r="FC59" s="23"/>
      <c r="FD59" s="23"/>
      <c r="FE59" s="23"/>
      <c r="FF59" s="23"/>
      <c r="FG59" s="23"/>
      <c r="FH59" s="23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23"/>
      <c r="FU59" s="23"/>
      <c r="FV59" s="23"/>
      <c r="FW59" s="23"/>
      <c r="FX59" s="23"/>
      <c r="FY59" s="23"/>
      <c r="FZ59" s="23"/>
      <c r="GA59" s="23"/>
      <c r="GB59" s="23"/>
      <c r="GC59" s="23"/>
      <c r="GD59" s="23"/>
      <c r="GE59" s="23"/>
      <c r="GF59" s="23"/>
      <c r="GG59" s="23"/>
      <c r="GH59" s="23"/>
      <c r="GI59" s="23"/>
      <c r="GJ59" s="23"/>
      <c r="GK59" s="23"/>
      <c r="GL59" s="23"/>
      <c r="GM59" s="23"/>
      <c r="GN59" s="23"/>
      <c r="GO59" s="23"/>
      <c r="GP59" s="23"/>
      <c r="GQ59" s="23"/>
      <c r="GR59" s="23"/>
      <c r="GS59" s="23"/>
      <c r="GT59" s="23"/>
      <c r="GU59" s="23"/>
      <c r="GV59" s="23"/>
      <c r="GW59" s="23"/>
      <c r="GX59" s="23"/>
      <c r="GY59" s="23"/>
      <c r="GZ59" s="23"/>
      <c r="HA59" s="23"/>
      <c r="HB59" s="23"/>
      <c r="HC59" s="23"/>
      <c r="HD59" s="23"/>
      <c r="HE59" s="23"/>
      <c r="HF59" s="23"/>
      <c r="HG59" s="23"/>
      <c r="HH59" s="23"/>
      <c r="HI59" s="23"/>
      <c r="HJ59" s="23"/>
      <c r="HK59" s="23"/>
      <c r="HL59" s="23"/>
      <c r="HM59" s="23"/>
      <c r="HN59" s="23"/>
      <c r="HO59" s="23"/>
      <c r="HP59" s="23"/>
      <c r="HQ59" s="23"/>
      <c r="HR59" s="23"/>
      <c r="HS59" s="23"/>
      <c r="HT59" s="23"/>
      <c r="HU59" s="23"/>
      <c r="HV59" s="23"/>
      <c r="HW59" s="23"/>
      <c r="HX59" s="23"/>
      <c r="HY59" s="23"/>
      <c r="HZ59" s="23"/>
      <c r="IA59" s="23"/>
      <c r="IB59" s="23"/>
      <c r="IC59" s="23"/>
      <c r="ID59" s="23"/>
      <c r="IE59" s="23"/>
      <c r="IF59" s="23"/>
      <c r="IG59" s="23"/>
      <c r="IH59" s="23"/>
      <c r="II59" s="23"/>
      <c r="IJ59" s="23"/>
      <c r="IK59" s="23"/>
      <c r="IL59" s="23"/>
      <c r="IM59" s="23"/>
      <c r="IN59" s="23"/>
      <c r="IO59" s="23"/>
      <c r="IP59" s="23"/>
      <c r="IQ59" s="23"/>
      <c r="IR59" s="23"/>
      <c r="IS59" s="23"/>
      <c r="IT59" s="23"/>
      <c r="IU59" s="23"/>
      <c r="IV59" s="23"/>
    </row>
    <row r="60" spans="1:256">
      <c r="A60" s="4"/>
      <c r="B60" s="4"/>
      <c r="C60" s="4"/>
      <c r="D60" s="4"/>
      <c r="E60" s="4"/>
      <c r="F60" s="4"/>
      <c r="G60" s="6"/>
      <c r="H60" s="6"/>
      <c r="I60" s="27"/>
      <c r="J60" s="28"/>
      <c r="K60" s="28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3"/>
      <c r="AI60" s="23"/>
      <c r="AJ60" s="23"/>
      <c r="AK60" s="23"/>
      <c r="AL60" s="23"/>
      <c r="AM60" s="23"/>
      <c r="AN60" s="23"/>
      <c r="AO60" s="23"/>
      <c r="AP60" s="23"/>
      <c r="AQ60" s="23"/>
      <c r="AR60" s="23"/>
      <c r="AS60" s="23"/>
      <c r="AT60" s="23"/>
      <c r="AU60" s="23"/>
      <c r="AV60" s="23"/>
      <c r="AW60" s="23"/>
      <c r="AX60" s="23"/>
      <c r="AY60" s="23"/>
      <c r="AZ60" s="23"/>
      <c r="BA60" s="23"/>
      <c r="BB60" s="23"/>
      <c r="BC60" s="23"/>
      <c r="BD60" s="23"/>
      <c r="BE60" s="23"/>
      <c r="BF60" s="23"/>
      <c r="BG60" s="23"/>
      <c r="BH60" s="23"/>
      <c r="BI60" s="23"/>
      <c r="BJ60" s="23"/>
      <c r="BK60" s="23"/>
      <c r="BL60" s="23"/>
      <c r="BM60" s="23"/>
      <c r="BN60" s="23"/>
      <c r="BO60" s="23"/>
      <c r="BP60" s="23"/>
      <c r="BQ60" s="23"/>
      <c r="BR60" s="23"/>
      <c r="BS60" s="23"/>
      <c r="BT60" s="23"/>
      <c r="BU60" s="23"/>
      <c r="BV60" s="23"/>
      <c r="BW60" s="23"/>
      <c r="BX60" s="23"/>
      <c r="BY60" s="23"/>
      <c r="BZ60" s="23"/>
      <c r="CA60" s="23"/>
      <c r="CB60" s="23"/>
      <c r="CC60" s="23"/>
      <c r="CD60" s="23"/>
      <c r="CE60" s="23"/>
      <c r="CF60" s="23"/>
      <c r="CG60" s="23"/>
      <c r="CH60" s="23"/>
      <c r="CI60" s="23"/>
      <c r="CJ60" s="23"/>
      <c r="CK60" s="23"/>
      <c r="CL60" s="23"/>
      <c r="CM60" s="23"/>
      <c r="CN60" s="23"/>
      <c r="CO60" s="23"/>
      <c r="CP60" s="23"/>
      <c r="CQ60" s="23"/>
      <c r="CR60" s="23"/>
      <c r="CS60" s="23"/>
      <c r="CT60" s="23"/>
      <c r="CU60" s="23"/>
      <c r="CV60" s="23"/>
      <c r="CW60" s="23"/>
      <c r="CX60" s="23"/>
      <c r="CY60" s="23"/>
      <c r="CZ60" s="23"/>
      <c r="DA60" s="23"/>
      <c r="DB60" s="23"/>
      <c r="DC60" s="23"/>
      <c r="DD60" s="23"/>
      <c r="DE60" s="23"/>
      <c r="DF60" s="23"/>
      <c r="DG60" s="23"/>
      <c r="DH60" s="23"/>
      <c r="DI60" s="23"/>
      <c r="DJ60" s="23"/>
      <c r="DK60" s="23"/>
      <c r="DL60" s="23"/>
      <c r="DM60" s="23"/>
      <c r="DN60" s="23"/>
      <c r="DO60" s="23"/>
      <c r="DP60" s="23"/>
      <c r="DQ60" s="23"/>
      <c r="DR60" s="23"/>
      <c r="DS60" s="23"/>
      <c r="DT60" s="23"/>
      <c r="DU60" s="23"/>
      <c r="DV60" s="23"/>
      <c r="DW60" s="23"/>
      <c r="DX60" s="23"/>
      <c r="DY60" s="23"/>
      <c r="DZ60" s="23"/>
      <c r="EA60" s="23"/>
      <c r="EB60" s="23"/>
      <c r="EC60" s="23"/>
      <c r="ED60" s="23"/>
      <c r="EE60" s="23"/>
      <c r="EF60" s="23"/>
      <c r="EG60" s="23"/>
      <c r="EH60" s="23"/>
      <c r="EI60" s="23"/>
      <c r="EJ60" s="23"/>
      <c r="EK60" s="23"/>
      <c r="EL60" s="23"/>
      <c r="EM60" s="23"/>
      <c r="EN60" s="23"/>
      <c r="EO60" s="23"/>
      <c r="EP60" s="23"/>
      <c r="EQ60" s="23"/>
      <c r="ER60" s="23"/>
      <c r="ES60" s="23"/>
      <c r="ET60" s="23"/>
      <c r="EU60" s="23"/>
      <c r="EV60" s="23"/>
      <c r="EW60" s="23"/>
      <c r="EX60" s="23"/>
      <c r="EY60" s="23"/>
      <c r="EZ60" s="23"/>
      <c r="FA60" s="23"/>
      <c r="FB60" s="23"/>
      <c r="FC60" s="23"/>
      <c r="FD60" s="23"/>
      <c r="FE60" s="23"/>
      <c r="FF60" s="23"/>
      <c r="FG60" s="23"/>
      <c r="FH60" s="23"/>
      <c r="FI60" s="23"/>
      <c r="FJ60" s="23"/>
      <c r="FK60" s="23"/>
      <c r="FL60" s="23"/>
      <c r="FM60" s="23"/>
      <c r="FN60" s="23"/>
      <c r="FO60" s="23"/>
      <c r="FP60" s="23"/>
      <c r="FQ60" s="23"/>
      <c r="FR60" s="23"/>
      <c r="FS60" s="23"/>
      <c r="FT60" s="23"/>
      <c r="FU60" s="23"/>
      <c r="FV60" s="23"/>
      <c r="FW60" s="23"/>
      <c r="FX60" s="23"/>
      <c r="FY60" s="23"/>
      <c r="FZ60" s="23"/>
      <c r="GA60" s="23"/>
      <c r="GB60" s="23"/>
      <c r="GC60" s="23"/>
      <c r="GD60" s="23"/>
      <c r="GE60" s="23"/>
      <c r="GF60" s="23"/>
      <c r="GG60" s="23"/>
      <c r="GH60" s="23"/>
      <c r="GI60" s="23"/>
      <c r="GJ60" s="23"/>
      <c r="GK60" s="23"/>
      <c r="GL60" s="23"/>
      <c r="GM60" s="23"/>
      <c r="GN60" s="23"/>
      <c r="GO60" s="23"/>
      <c r="GP60" s="23"/>
      <c r="GQ60" s="23"/>
      <c r="GR60" s="23"/>
      <c r="GS60" s="23"/>
      <c r="GT60" s="23"/>
      <c r="GU60" s="23"/>
      <c r="GV60" s="23"/>
      <c r="GW60" s="23"/>
      <c r="GX60" s="23"/>
      <c r="GY60" s="23"/>
      <c r="GZ60" s="23"/>
      <c r="HA60" s="23"/>
      <c r="HB60" s="23"/>
      <c r="HC60" s="23"/>
      <c r="HD60" s="23"/>
      <c r="HE60" s="23"/>
      <c r="HF60" s="23"/>
      <c r="HG60" s="23"/>
      <c r="HH60" s="23"/>
      <c r="HI60" s="23"/>
      <c r="HJ60" s="23"/>
      <c r="HK60" s="23"/>
      <c r="HL60" s="23"/>
      <c r="HM60" s="23"/>
      <c r="HN60" s="23"/>
      <c r="HO60" s="23"/>
      <c r="HP60" s="23"/>
      <c r="HQ60" s="23"/>
      <c r="HR60" s="23"/>
      <c r="HS60" s="23"/>
      <c r="HT60" s="23"/>
      <c r="HU60" s="23"/>
      <c r="HV60" s="23"/>
      <c r="HW60" s="23"/>
      <c r="HX60" s="23"/>
      <c r="HY60" s="23"/>
      <c r="HZ60" s="23"/>
      <c r="IA60" s="23"/>
      <c r="IB60" s="23"/>
      <c r="IC60" s="23"/>
      <c r="ID60" s="23"/>
      <c r="IE60" s="23"/>
      <c r="IF60" s="23"/>
      <c r="IG60" s="23"/>
      <c r="IH60" s="23"/>
      <c r="II60" s="23"/>
      <c r="IJ60" s="23"/>
      <c r="IK60" s="23"/>
      <c r="IL60" s="23"/>
      <c r="IM60" s="23"/>
      <c r="IN60" s="23"/>
      <c r="IO60" s="23"/>
      <c r="IP60" s="23"/>
      <c r="IQ60" s="23"/>
      <c r="IR60" s="23"/>
      <c r="IS60" s="23"/>
      <c r="IT60" s="23"/>
      <c r="IU60" s="23"/>
      <c r="IV60" s="23"/>
    </row>
    <row r="61" spans="1:256">
      <c r="A61" s="4"/>
      <c r="B61" s="4"/>
      <c r="C61" s="4"/>
      <c r="D61" s="4"/>
      <c r="E61" s="4"/>
      <c r="F61" s="4"/>
      <c r="G61" s="6"/>
      <c r="H61" s="6"/>
      <c r="I61" s="27"/>
      <c r="J61" s="28"/>
      <c r="K61" s="28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3"/>
      <c r="AI61" s="23"/>
      <c r="AJ61" s="23"/>
      <c r="AK61" s="23"/>
      <c r="AL61" s="23"/>
      <c r="AM61" s="23"/>
      <c r="AN61" s="23"/>
      <c r="AO61" s="23"/>
      <c r="AP61" s="23"/>
      <c r="AQ61" s="23"/>
      <c r="AR61" s="23"/>
      <c r="AS61" s="23"/>
      <c r="AT61" s="23"/>
      <c r="AU61" s="23"/>
      <c r="AV61" s="23"/>
      <c r="AW61" s="23"/>
      <c r="AX61" s="23"/>
      <c r="AY61" s="23"/>
      <c r="AZ61" s="23"/>
      <c r="BA61" s="23"/>
      <c r="BB61" s="23"/>
      <c r="BC61" s="23"/>
      <c r="BD61" s="23"/>
      <c r="BE61" s="23"/>
      <c r="BF61" s="23"/>
      <c r="BG61" s="23"/>
      <c r="BH61" s="23"/>
      <c r="BI61" s="23"/>
      <c r="BJ61" s="23"/>
      <c r="BK61" s="23"/>
      <c r="BL61" s="23"/>
      <c r="BM61" s="23"/>
      <c r="BN61" s="23"/>
      <c r="BO61" s="23"/>
      <c r="BP61" s="23"/>
      <c r="BQ61" s="23"/>
      <c r="BR61" s="23"/>
      <c r="BS61" s="23"/>
      <c r="BT61" s="23"/>
      <c r="BU61" s="23"/>
      <c r="BV61" s="23"/>
      <c r="BW61" s="23"/>
      <c r="BX61" s="23"/>
      <c r="BY61" s="23"/>
      <c r="BZ61" s="23"/>
      <c r="CA61" s="23"/>
      <c r="CB61" s="23"/>
      <c r="CC61" s="23"/>
      <c r="CD61" s="23"/>
      <c r="CE61" s="23"/>
      <c r="CF61" s="23"/>
      <c r="CG61" s="23"/>
      <c r="CH61" s="23"/>
      <c r="CI61" s="23"/>
      <c r="CJ61" s="23"/>
      <c r="CK61" s="23"/>
      <c r="CL61" s="23"/>
      <c r="CM61" s="23"/>
      <c r="CN61" s="23"/>
      <c r="CO61" s="23"/>
      <c r="CP61" s="23"/>
      <c r="CQ61" s="23"/>
      <c r="CR61" s="23"/>
      <c r="CS61" s="23"/>
      <c r="CT61" s="23"/>
      <c r="CU61" s="23"/>
      <c r="CV61" s="23"/>
      <c r="CW61" s="23"/>
      <c r="CX61" s="23"/>
      <c r="CY61" s="23"/>
      <c r="CZ61" s="23"/>
      <c r="DA61" s="23"/>
      <c r="DB61" s="23"/>
      <c r="DC61" s="23"/>
      <c r="DD61" s="23"/>
      <c r="DE61" s="23"/>
      <c r="DF61" s="23"/>
      <c r="DG61" s="23"/>
      <c r="DH61" s="23"/>
      <c r="DI61" s="23"/>
      <c r="DJ61" s="23"/>
      <c r="DK61" s="23"/>
      <c r="DL61" s="23"/>
      <c r="DM61" s="23"/>
      <c r="DN61" s="23"/>
      <c r="DO61" s="23"/>
      <c r="DP61" s="23"/>
      <c r="DQ61" s="23"/>
      <c r="DR61" s="23"/>
      <c r="DS61" s="23"/>
      <c r="DT61" s="23"/>
      <c r="DU61" s="23"/>
      <c r="DV61" s="23"/>
      <c r="DW61" s="23"/>
      <c r="DX61" s="23"/>
      <c r="DY61" s="23"/>
      <c r="DZ61" s="23"/>
      <c r="EA61" s="23"/>
      <c r="EB61" s="23"/>
      <c r="EC61" s="23"/>
      <c r="ED61" s="23"/>
      <c r="EE61" s="23"/>
      <c r="EF61" s="23"/>
      <c r="EG61" s="23"/>
      <c r="EH61" s="23"/>
      <c r="EI61" s="23"/>
      <c r="EJ61" s="23"/>
      <c r="EK61" s="23"/>
      <c r="EL61" s="23"/>
      <c r="EM61" s="23"/>
      <c r="EN61" s="23"/>
      <c r="EO61" s="23"/>
      <c r="EP61" s="23"/>
      <c r="EQ61" s="23"/>
      <c r="ER61" s="23"/>
      <c r="ES61" s="23"/>
      <c r="ET61" s="23"/>
      <c r="EU61" s="23"/>
      <c r="EV61" s="23"/>
      <c r="EW61" s="23"/>
      <c r="EX61" s="23"/>
      <c r="EY61" s="23"/>
      <c r="EZ61" s="23"/>
      <c r="FA61" s="23"/>
      <c r="FB61" s="23"/>
      <c r="FC61" s="23"/>
      <c r="FD61" s="23"/>
      <c r="FE61" s="23"/>
      <c r="FF61" s="23"/>
      <c r="FG61" s="23"/>
      <c r="FH61" s="23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23"/>
      <c r="FU61" s="23"/>
      <c r="FV61" s="23"/>
      <c r="FW61" s="23"/>
      <c r="FX61" s="23"/>
      <c r="FY61" s="23"/>
      <c r="FZ61" s="23"/>
      <c r="GA61" s="23"/>
      <c r="GB61" s="23"/>
      <c r="GC61" s="23"/>
      <c r="GD61" s="23"/>
      <c r="GE61" s="23"/>
      <c r="GF61" s="23"/>
      <c r="GG61" s="23"/>
      <c r="GH61" s="23"/>
      <c r="GI61" s="23"/>
      <c r="GJ61" s="23"/>
      <c r="GK61" s="23"/>
      <c r="GL61" s="23"/>
      <c r="GM61" s="23"/>
      <c r="GN61" s="23"/>
      <c r="GO61" s="23"/>
      <c r="GP61" s="23"/>
      <c r="GQ61" s="23"/>
      <c r="GR61" s="23"/>
      <c r="GS61" s="23"/>
      <c r="GT61" s="23"/>
      <c r="GU61" s="23"/>
      <c r="GV61" s="23"/>
      <c r="GW61" s="23"/>
      <c r="GX61" s="23"/>
      <c r="GY61" s="23"/>
      <c r="GZ61" s="23"/>
      <c r="HA61" s="23"/>
      <c r="HB61" s="23"/>
      <c r="HC61" s="23"/>
      <c r="HD61" s="23"/>
      <c r="HE61" s="23"/>
      <c r="HF61" s="23"/>
      <c r="HG61" s="23"/>
      <c r="HH61" s="23"/>
      <c r="HI61" s="23"/>
      <c r="HJ61" s="23"/>
      <c r="HK61" s="23"/>
      <c r="HL61" s="23"/>
      <c r="HM61" s="23"/>
      <c r="HN61" s="23"/>
      <c r="HO61" s="23"/>
      <c r="HP61" s="23"/>
      <c r="HQ61" s="23"/>
      <c r="HR61" s="23"/>
      <c r="HS61" s="23"/>
      <c r="HT61" s="23"/>
      <c r="HU61" s="23"/>
      <c r="HV61" s="23"/>
      <c r="HW61" s="23"/>
      <c r="HX61" s="23"/>
      <c r="HY61" s="23"/>
      <c r="HZ61" s="23"/>
      <c r="IA61" s="23"/>
      <c r="IB61" s="23"/>
      <c r="IC61" s="23"/>
      <c r="ID61" s="23"/>
      <c r="IE61" s="23"/>
      <c r="IF61" s="23"/>
      <c r="IG61" s="23"/>
      <c r="IH61" s="23"/>
      <c r="II61" s="23"/>
      <c r="IJ61" s="23"/>
      <c r="IK61" s="23"/>
      <c r="IL61" s="23"/>
      <c r="IM61" s="23"/>
      <c r="IN61" s="23"/>
      <c r="IO61" s="23"/>
      <c r="IP61" s="23"/>
      <c r="IQ61" s="23"/>
      <c r="IR61" s="23"/>
      <c r="IS61" s="23"/>
      <c r="IT61" s="23"/>
      <c r="IU61" s="23"/>
      <c r="IV61" s="23"/>
    </row>
    <row r="62" spans="1:256">
      <c r="A62" s="4"/>
      <c r="B62" s="4"/>
      <c r="C62" s="4"/>
      <c r="D62" s="4"/>
      <c r="E62" s="4"/>
      <c r="F62" s="4"/>
      <c r="G62" s="6"/>
      <c r="H62" s="6"/>
      <c r="I62" s="27"/>
      <c r="J62" s="28"/>
      <c r="K62" s="28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3"/>
      <c r="AD62" s="23"/>
      <c r="AE62" s="23"/>
      <c r="AF62" s="23"/>
      <c r="AG62" s="23"/>
      <c r="AH62" s="23"/>
      <c r="AI62" s="23"/>
      <c r="AJ62" s="23"/>
      <c r="AK62" s="23"/>
      <c r="AL62" s="23"/>
      <c r="AM62" s="23"/>
      <c r="AN62" s="23"/>
      <c r="AO62" s="23"/>
      <c r="AP62" s="23"/>
      <c r="AQ62" s="23"/>
      <c r="AR62" s="23"/>
      <c r="AS62" s="23"/>
      <c r="AT62" s="23"/>
      <c r="AU62" s="23"/>
      <c r="AV62" s="23"/>
      <c r="AW62" s="23"/>
      <c r="AX62" s="23"/>
      <c r="AY62" s="23"/>
      <c r="AZ62" s="23"/>
      <c r="BA62" s="23"/>
      <c r="BB62" s="23"/>
      <c r="BC62" s="23"/>
      <c r="BD62" s="23"/>
      <c r="BE62" s="23"/>
      <c r="BF62" s="23"/>
      <c r="BG62" s="23"/>
      <c r="BH62" s="23"/>
      <c r="BI62" s="23"/>
      <c r="BJ62" s="23"/>
      <c r="BK62" s="23"/>
      <c r="BL62" s="23"/>
      <c r="BM62" s="23"/>
      <c r="BN62" s="23"/>
      <c r="BO62" s="23"/>
      <c r="BP62" s="23"/>
      <c r="BQ62" s="23"/>
      <c r="BR62" s="23"/>
      <c r="BS62" s="23"/>
      <c r="BT62" s="23"/>
      <c r="BU62" s="23"/>
      <c r="BV62" s="23"/>
      <c r="BW62" s="23"/>
      <c r="BX62" s="23"/>
      <c r="BY62" s="23"/>
      <c r="BZ62" s="23"/>
      <c r="CA62" s="23"/>
      <c r="CB62" s="23"/>
      <c r="CC62" s="23"/>
      <c r="CD62" s="23"/>
      <c r="CE62" s="23"/>
      <c r="CF62" s="23"/>
      <c r="CG62" s="23"/>
      <c r="CH62" s="23"/>
      <c r="CI62" s="23"/>
      <c r="CJ62" s="23"/>
      <c r="CK62" s="23"/>
      <c r="CL62" s="23"/>
      <c r="CM62" s="23"/>
      <c r="CN62" s="23"/>
      <c r="CO62" s="23"/>
      <c r="CP62" s="23"/>
      <c r="CQ62" s="23"/>
      <c r="CR62" s="23"/>
      <c r="CS62" s="23"/>
      <c r="CT62" s="23"/>
      <c r="CU62" s="23"/>
      <c r="CV62" s="23"/>
      <c r="CW62" s="23"/>
      <c r="CX62" s="23"/>
      <c r="CY62" s="23"/>
      <c r="CZ62" s="23"/>
      <c r="DA62" s="23"/>
      <c r="DB62" s="23"/>
      <c r="DC62" s="23"/>
      <c r="DD62" s="23"/>
      <c r="DE62" s="23"/>
      <c r="DF62" s="23"/>
      <c r="DG62" s="23"/>
      <c r="DH62" s="23"/>
      <c r="DI62" s="23"/>
      <c r="DJ62" s="23"/>
      <c r="DK62" s="23"/>
      <c r="DL62" s="23"/>
      <c r="DM62" s="23"/>
      <c r="DN62" s="23"/>
      <c r="DO62" s="23"/>
      <c r="DP62" s="23"/>
      <c r="DQ62" s="23"/>
      <c r="DR62" s="23"/>
      <c r="DS62" s="23"/>
      <c r="DT62" s="23"/>
      <c r="DU62" s="23"/>
      <c r="DV62" s="23"/>
      <c r="DW62" s="23"/>
      <c r="DX62" s="23"/>
      <c r="DY62" s="23"/>
      <c r="DZ62" s="23"/>
      <c r="EA62" s="23"/>
      <c r="EB62" s="23"/>
      <c r="EC62" s="23"/>
      <c r="ED62" s="23"/>
      <c r="EE62" s="23"/>
      <c r="EF62" s="23"/>
      <c r="EG62" s="23"/>
      <c r="EH62" s="23"/>
      <c r="EI62" s="23"/>
      <c r="EJ62" s="23"/>
      <c r="EK62" s="23"/>
      <c r="EL62" s="23"/>
      <c r="EM62" s="23"/>
      <c r="EN62" s="23"/>
      <c r="EO62" s="23"/>
      <c r="EP62" s="23"/>
      <c r="EQ62" s="23"/>
      <c r="ER62" s="23"/>
      <c r="ES62" s="23"/>
      <c r="ET62" s="23"/>
      <c r="EU62" s="23"/>
      <c r="EV62" s="23"/>
      <c r="EW62" s="23"/>
      <c r="EX62" s="23"/>
      <c r="EY62" s="23"/>
      <c r="EZ62" s="23"/>
      <c r="FA62" s="23"/>
      <c r="FB62" s="23"/>
      <c r="FC62" s="23"/>
      <c r="FD62" s="23"/>
      <c r="FE62" s="23"/>
      <c r="FF62" s="23"/>
      <c r="FG62" s="23"/>
      <c r="FH62" s="23"/>
      <c r="FI62" s="23"/>
      <c r="FJ62" s="23"/>
      <c r="FK62" s="23"/>
      <c r="FL62" s="23"/>
      <c r="FM62" s="23"/>
      <c r="FN62" s="23"/>
      <c r="FO62" s="23"/>
      <c r="FP62" s="23"/>
      <c r="FQ62" s="23"/>
      <c r="FR62" s="23"/>
      <c r="FS62" s="23"/>
      <c r="FT62" s="23"/>
      <c r="FU62" s="23"/>
      <c r="FV62" s="23"/>
      <c r="FW62" s="23"/>
      <c r="FX62" s="23"/>
      <c r="FY62" s="23"/>
      <c r="FZ62" s="23"/>
      <c r="GA62" s="23"/>
      <c r="GB62" s="23"/>
      <c r="GC62" s="23"/>
      <c r="GD62" s="23"/>
      <c r="GE62" s="23"/>
      <c r="GF62" s="23"/>
      <c r="GG62" s="23"/>
      <c r="GH62" s="23"/>
      <c r="GI62" s="23"/>
      <c r="GJ62" s="23"/>
      <c r="GK62" s="23"/>
      <c r="GL62" s="23"/>
      <c r="GM62" s="23"/>
      <c r="GN62" s="23"/>
      <c r="GO62" s="23"/>
      <c r="GP62" s="23"/>
      <c r="GQ62" s="23"/>
      <c r="GR62" s="23"/>
      <c r="GS62" s="23"/>
      <c r="GT62" s="23"/>
      <c r="GU62" s="23"/>
      <c r="GV62" s="23"/>
      <c r="GW62" s="23"/>
      <c r="GX62" s="23"/>
      <c r="GY62" s="23"/>
      <c r="GZ62" s="23"/>
      <c r="HA62" s="23"/>
      <c r="HB62" s="23"/>
      <c r="HC62" s="23"/>
      <c r="HD62" s="23"/>
      <c r="HE62" s="23"/>
      <c r="HF62" s="23"/>
      <c r="HG62" s="23"/>
      <c r="HH62" s="23"/>
      <c r="HI62" s="23"/>
      <c r="HJ62" s="23"/>
      <c r="HK62" s="23"/>
      <c r="HL62" s="23"/>
      <c r="HM62" s="23"/>
      <c r="HN62" s="23"/>
      <c r="HO62" s="23"/>
      <c r="HP62" s="23"/>
      <c r="HQ62" s="23"/>
      <c r="HR62" s="23"/>
      <c r="HS62" s="23"/>
      <c r="HT62" s="23"/>
      <c r="HU62" s="23"/>
      <c r="HV62" s="23"/>
      <c r="HW62" s="23"/>
      <c r="HX62" s="23"/>
      <c r="HY62" s="23"/>
      <c r="HZ62" s="23"/>
      <c r="IA62" s="23"/>
      <c r="IB62" s="23"/>
      <c r="IC62" s="23"/>
      <c r="ID62" s="23"/>
      <c r="IE62" s="23"/>
      <c r="IF62" s="23"/>
      <c r="IG62" s="23"/>
      <c r="IH62" s="23"/>
      <c r="II62" s="23"/>
      <c r="IJ62" s="23"/>
      <c r="IK62" s="23"/>
      <c r="IL62" s="23"/>
      <c r="IM62" s="23"/>
      <c r="IN62" s="23"/>
      <c r="IO62" s="23"/>
      <c r="IP62" s="23"/>
      <c r="IQ62" s="23"/>
      <c r="IR62" s="23"/>
      <c r="IS62" s="23"/>
      <c r="IT62" s="23"/>
      <c r="IU62" s="23"/>
      <c r="IV62" s="23"/>
    </row>
    <row r="63" spans="1:256">
      <c r="A63" s="4"/>
      <c r="B63" s="4"/>
      <c r="C63" s="4"/>
      <c r="D63" s="4"/>
      <c r="E63" s="4"/>
      <c r="F63" s="4"/>
      <c r="G63" s="6"/>
      <c r="H63" s="6"/>
      <c r="I63" s="27"/>
      <c r="J63" s="28"/>
      <c r="K63" s="28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3"/>
      <c r="AD63" s="23"/>
      <c r="AE63" s="23"/>
      <c r="AF63" s="23"/>
      <c r="AG63" s="23"/>
      <c r="AH63" s="23"/>
      <c r="AI63" s="23"/>
      <c r="AJ63" s="23"/>
      <c r="AK63" s="23"/>
      <c r="AL63" s="23"/>
      <c r="AM63" s="23"/>
      <c r="AN63" s="23"/>
      <c r="AO63" s="23"/>
      <c r="AP63" s="23"/>
      <c r="AQ63" s="23"/>
      <c r="AR63" s="23"/>
      <c r="AS63" s="23"/>
      <c r="AT63" s="23"/>
      <c r="AU63" s="23"/>
      <c r="AV63" s="23"/>
      <c r="AW63" s="23"/>
      <c r="AX63" s="23"/>
      <c r="AY63" s="23"/>
      <c r="AZ63" s="23"/>
      <c r="BA63" s="23"/>
      <c r="BB63" s="23"/>
      <c r="BC63" s="23"/>
      <c r="BD63" s="23"/>
      <c r="BE63" s="23"/>
      <c r="BF63" s="23"/>
      <c r="BG63" s="23"/>
      <c r="BH63" s="23"/>
      <c r="BI63" s="23"/>
      <c r="BJ63" s="23"/>
      <c r="BK63" s="23"/>
      <c r="BL63" s="23"/>
      <c r="BM63" s="23"/>
      <c r="BN63" s="23"/>
      <c r="BO63" s="23"/>
      <c r="BP63" s="23"/>
      <c r="BQ63" s="23"/>
      <c r="BR63" s="23"/>
      <c r="BS63" s="23"/>
      <c r="BT63" s="23"/>
      <c r="BU63" s="23"/>
      <c r="BV63" s="23"/>
      <c r="BW63" s="23"/>
      <c r="BX63" s="23"/>
      <c r="BY63" s="23"/>
      <c r="BZ63" s="23"/>
      <c r="CA63" s="23"/>
      <c r="CB63" s="23"/>
      <c r="CC63" s="23"/>
      <c r="CD63" s="23"/>
      <c r="CE63" s="23"/>
      <c r="CF63" s="23"/>
      <c r="CG63" s="23"/>
      <c r="CH63" s="23"/>
      <c r="CI63" s="23"/>
      <c r="CJ63" s="23"/>
      <c r="CK63" s="23"/>
      <c r="CL63" s="23"/>
      <c r="CM63" s="23"/>
      <c r="CN63" s="23"/>
      <c r="CO63" s="23"/>
      <c r="CP63" s="23"/>
      <c r="CQ63" s="23"/>
      <c r="CR63" s="23"/>
      <c r="CS63" s="23"/>
      <c r="CT63" s="23"/>
      <c r="CU63" s="23"/>
      <c r="CV63" s="23"/>
      <c r="CW63" s="23"/>
      <c r="CX63" s="23"/>
      <c r="CY63" s="23"/>
      <c r="CZ63" s="23"/>
      <c r="DA63" s="23"/>
      <c r="DB63" s="23"/>
      <c r="DC63" s="23"/>
      <c r="DD63" s="23"/>
      <c r="DE63" s="23"/>
      <c r="DF63" s="23"/>
      <c r="DG63" s="23"/>
      <c r="DH63" s="23"/>
      <c r="DI63" s="23"/>
      <c r="DJ63" s="23"/>
      <c r="DK63" s="23"/>
      <c r="DL63" s="23"/>
      <c r="DM63" s="23"/>
      <c r="DN63" s="23"/>
      <c r="DO63" s="23"/>
      <c r="DP63" s="23"/>
      <c r="DQ63" s="23"/>
      <c r="DR63" s="23"/>
      <c r="DS63" s="23"/>
      <c r="DT63" s="23"/>
      <c r="DU63" s="23"/>
      <c r="DV63" s="23"/>
      <c r="DW63" s="23"/>
      <c r="DX63" s="23"/>
      <c r="DY63" s="23"/>
      <c r="DZ63" s="23"/>
      <c r="EA63" s="23"/>
      <c r="EB63" s="23"/>
      <c r="EC63" s="23"/>
      <c r="ED63" s="23"/>
      <c r="EE63" s="23"/>
      <c r="EF63" s="23"/>
      <c r="EG63" s="23"/>
      <c r="EH63" s="23"/>
      <c r="EI63" s="23"/>
      <c r="EJ63" s="23"/>
      <c r="EK63" s="23"/>
      <c r="EL63" s="23"/>
      <c r="EM63" s="23"/>
      <c r="EN63" s="23"/>
      <c r="EO63" s="23"/>
      <c r="EP63" s="23"/>
      <c r="EQ63" s="23"/>
      <c r="ER63" s="23"/>
      <c r="ES63" s="23"/>
      <c r="ET63" s="23"/>
      <c r="EU63" s="23"/>
      <c r="EV63" s="23"/>
      <c r="EW63" s="23"/>
      <c r="EX63" s="23"/>
      <c r="EY63" s="23"/>
      <c r="EZ63" s="23"/>
      <c r="FA63" s="23"/>
      <c r="FB63" s="23"/>
      <c r="FC63" s="23"/>
      <c r="FD63" s="23"/>
      <c r="FE63" s="23"/>
      <c r="FF63" s="23"/>
      <c r="FG63" s="23"/>
      <c r="FH63" s="23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23"/>
      <c r="FU63" s="23"/>
      <c r="FV63" s="23"/>
      <c r="FW63" s="23"/>
      <c r="FX63" s="23"/>
      <c r="FY63" s="23"/>
      <c r="FZ63" s="23"/>
      <c r="GA63" s="23"/>
      <c r="GB63" s="23"/>
      <c r="GC63" s="23"/>
      <c r="GD63" s="23"/>
      <c r="GE63" s="23"/>
      <c r="GF63" s="23"/>
      <c r="GG63" s="23"/>
      <c r="GH63" s="23"/>
      <c r="GI63" s="23"/>
      <c r="GJ63" s="23"/>
      <c r="GK63" s="23"/>
      <c r="GL63" s="23"/>
      <c r="GM63" s="23"/>
      <c r="GN63" s="23"/>
      <c r="GO63" s="23"/>
      <c r="GP63" s="23"/>
      <c r="GQ63" s="23"/>
      <c r="GR63" s="23"/>
      <c r="GS63" s="23"/>
      <c r="GT63" s="23"/>
      <c r="GU63" s="23"/>
      <c r="GV63" s="23"/>
      <c r="GW63" s="23"/>
      <c r="GX63" s="23"/>
      <c r="GY63" s="23"/>
      <c r="GZ63" s="23"/>
      <c r="HA63" s="23"/>
      <c r="HB63" s="23"/>
      <c r="HC63" s="23"/>
      <c r="HD63" s="23"/>
      <c r="HE63" s="23"/>
      <c r="HF63" s="23"/>
      <c r="HG63" s="23"/>
      <c r="HH63" s="23"/>
      <c r="HI63" s="23"/>
      <c r="HJ63" s="23"/>
      <c r="HK63" s="23"/>
      <c r="HL63" s="23"/>
      <c r="HM63" s="23"/>
      <c r="HN63" s="23"/>
      <c r="HO63" s="23"/>
      <c r="HP63" s="23"/>
      <c r="HQ63" s="23"/>
      <c r="HR63" s="23"/>
      <c r="HS63" s="23"/>
      <c r="HT63" s="23"/>
      <c r="HU63" s="23"/>
      <c r="HV63" s="23"/>
      <c r="HW63" s="23"/>
      <c r="HX63" s="23"/>
      <c r="HY63" s="23"/>
      <c r="HZ63" s="23"/>
      <c r="IA63" s="23"/>
      <c r="IB63" s="23"/>
      <c r="IC63" s="23"/>
      <c r="ID63" s="23"/>
      <c r="IE63" s="23"/>
      <c r="IF63" s="23"/>
      <c r="IG63" s="23"/>
      <c r="IH63" s="23"/>
      <c r="II63" s="23"/>
      <c r="IJ63" s="23"/>
      <c r="IK63" s="23"/>
      <c r="IL63" s="23"/>
      <c r="IM63" s="23"/>
      <c r="IN63" s="23"/>
      <c r="IO63" s="23"/>
      <c r="IP63" s="23"/>
      <c r="IQ63" s="23"/>
      <c r="IR63" s="23"/>
      <c r="IS63" s="23"/>
      <c r="IT63" s="23"/>
      <c r="IU63" s="23"/>
      <c r="IV63" s="23"/>
    </row>
    <row r="64" spans="1:256">
      <c r="A64" s="4"/>
      <c r="B64" s="4"/>
      <c r="C64" s="4"/>
      <c r="D64" s="4"/>
      <c r="E64" s="4"/>
      <c r="F64" s="4"/>
      <c r="G64" s="6"/>
      <c r="H64" s="6"/>
      <c r="I64" s="27"/>
      <c r="J64" s="28"/>
      <c r="K64" s="28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3"/>
      <c r="AD64" s="23"/>
      <c r="AE64" s="23"/>
      <c r="AF64" s="23"/>
      <c r="AG64" s="23"/>
      <c r="AH64" s="23"/>
      <c r="AI64" s="23"/>
      <c r="AJ64" s="23"/>
      <c r="AK64" s="23"/>
      <c r="AL64" s="23"/>
      <c r="AM64" s="23"/>
      <c r="AN64" s="23"/>
      <c r="AO64" s="23"/>
      <c r="AP64" s="23"/>
      <c r="AQ64" s="23"/>
      <c r="AR64" s="23"/>
      <c r="AS64" s="23"/>
      <c r="AT64" s="23"/>
      <c r="AU64" s="23"/>
      <c r="AV64" s="23"/>
      <c r="AW64" s="23"/>
      <c r="AX64" s="23"/>
      <c r="AY64" s="23"/>
      <c r="AZ64" s="23"/>
      <c r="BA64" s="23"/>
      <c r="BB64" s="23"/>
      <c r="BC64" s="23"/>
      <c r="BD64" s="23"/>
      <c r="BE64" s="23"/>
      <c r="BF64" s="23"/>
      <c r="BG64" s="23"/>
      <c r="BH64" s="23"/>
      <c r="BI64" s="23"/>
      <c r="BJ64" s="23"/>
      <c r="BK64" s="23"/>
      <c r="BL64" s="23"/>
      <c r="BM64" s="23"/>
      <c r="BN64" s="23"/>
      <c r="BO64" s="23"/>
      <c r="BP64" s="23"/>
      <c r="BQ64" s="23"/>
      <c r="BR64" s="23"/>
      <c r="BS64" s="23"/>
      <c r="BT64" s="23"/>
      <c r="BU64" s="23"/>
      <c r="BV64" s="23"/>
      <c r="BW64" s="23"/>
      <c r="BX64" s="23"/>
      <c r="BY64" s="23"/>
      <c r="BZ64" s="23"/>
      <c r="CA64" s="23"/>
      <c r="CB64" s="23"/>
      <c r="CC64" s="23"/>
      <c r="CD64" s="23"/>
      <c r="CE64" s="23"/>
      <c r="CF64" s="23"/>
      <c r="CG64" s="23"/>
      <c r="CH64" s="23"/>
      <c r="CI64" s="23"/>
      <c r="CJ64" s="23"/>
      <c r="CK64" s="23"/>
      <c r="CL64" s="23"/>
      <c r="CM64" s="23"/>
      <c r="CN64" s="23"/>
      <c r="CO64" s="23"/>
      <c r="CP64" s="23"/>
      <c r="CQ64" s="23"/>
      <c r="CR64" s="23"/>
      <c r="CS64" s="23"/>
      <c r="CT64" s="23"/>
      <c r="CU64" s="23"/>
      <c r="CV64" s="23"/>
      <c r="CW64" s="23"/>
      <c r="CX64" s="23"/>
      <c r="CY64" s="23"/>
      <c r="CZ64" s="23"/>
      <c r="DA64" s="23"/>
      <c r="DB64" s="23"/>
      <c r="DC64" s="23"/>
      <c r="DD64" s="23"/>
      <c r="DE64" s="23"/>
      <c r="DF64" s="23"/>
      <c r="DG64" s="23"/>
      <c r="DH64" s="23"/>
      <c r="DI64" s="23"/>
      <c r="DJ64" s="23"/>
      <c r="DK64" s="23"/>
      <c r="DL64" s="23"/>
      <c r="DM64" s="23"/>
      <c r="DN64" s="23"/>
      <c r="DO64" s="23"/>
      <c r="DP64" s="23"/>
      <c r="DQ64" s="23"/>
      <c r="DR64" s="23"/>
      <c r="DS64" s="23"/>
      <c r="DT64" s="23"/>
      <c r="DU64" s="23"/>
      <c r="DV64" s="23"/>
      <c r="DW64" s="23"/>
      <c r="DX64" s="23"/>
      <c r="DY64" s="23"/>
      <c r="DZ64" s="23"/>
      <c r="EA64" s="23"/>
      <c r="EB64" s="23"/>
      <c r="EC64" s="23"/>
      <c r="ED64" s="23"/>
      <c r="EE64" s="23"/>
      <c r="EF64" s="23"/>
      <c r="EG64" s="23"/>
      <c r="EH64" s="23"/>
      <c r="EI64" s="23"/>
      <c r="EJ64" s="23"/>
      <c r="EK64" s="23"/>
      <c r="EL64" s="23"/>
      <c r="EM64" s="23"/>
      <c r="EN64" s="23"/>
      <c r="EO64" s="23"/>
      <c r="EP64" s="23"/>
      <c r="EQ64" s="23"/>
      <c r="ER64" s="23"/>
      <c r="ES64" s="23"/>
      <c r="ET64" s="23"/>
      <c r="EU64" s="23"/>
      <c r="EV64" s="23"/>
      <c r="EW64" s="23"/>
      <c r="EX64" s="23"/>
      <c r="EY64" s="23"/>
      <c r="EZ64" s="23"/>
      <c r="FA64" s="23"/>
      <c r="FB64" s="23"/>
      <c r="FC64" s="23"/>
      <c r="FD64" s="23"/>
      <c r="FE64" s="23"/>
      <c r="FF64" s="23"/>
      <c r="FG64" s="23"/>
      <c r="FH64" s="23"/>
      <c r="FI64" s="23"/>
      <c r="FJ64" s="23"/>
      <c r="FK64" s="23"/>
      <c r="FL64" s="23"/>
      <c r="FM64" s="23"/>
      <c r="FN64" s="23"/>
      <c r="FO64" s="23"/>
      <c r="FP64" s="23"/>
      <c r="FQ64" s="23"/>
      <c r="FR64" s="23"/>
      <c r="FS64" s="23"/>
      <c r="FT64" s="23"/>
      <c r="FU64" s="23"/>
      <c r="FV64" s="23"/>
      <c r="FW64" s="23"/>
      <c r="FX64" s="23"/>
      <c r="FY64" s="23"/>
      <c r="FZ64" s="23"/>
      <c r="GA64" s="23"/>
      <c r="GB64" s="23"/>
      <c r="GC64" s="23"/>
      <c r="GD64" s="23"/>
      <c r="GE64" s="23"/>
      <c r="GF64" s="23"/>
      <c r="GG64" s="23"/>
      <c r="GH64" s="23"/>
      <c r="GI64" s="23"/>
      <c r="GJ64" s="23"/>
      <c r="GK64" s="23"/>
      <c r="GL64" s="23"/>
      <c r="GM64" s="23"/>
      <c r="GN64" s="23"/>
      <c r="GO64" s="23"/>
      <c r="GP64" s="23"/>
      <c r="GQ64" s="23"/>
      <c r="GR64" s="23"/>
      <c r="GS64" s="23"/>
      <c r="GT64" s="23"/>
      <c r="GU64" s="23"/>
      <c r="GV64" s="23"/>
      <c r="GW64" s="23"/>
      <c r="GX64" s="23"/>
      <c r="GY64" s="23"/>
      <c r="GZ64" s="23"/>
      <c r="HA64" s="23"/>
      <c r="HB64" s="23"/>
      <c r="HC64" s="23"/>
      <c r="HD64" s="23"/>
      <c r="HE64" s="23"/>
      <c r="HF64" s="23"/>
      <c r="HG64" s="23"/>
      <c r="HH64" s="23"/>
      <c r="HI64" s="23"/>
      <c r="HJ64" s="23"/>
      <c r="HK64" s="23"/>
      <c r="HL64" s="23"/>
      <c r="HM64" s="23"/>
      <c r="HN64" s="23"/>
      <c r="HO64" s="23"/>
      <c r="HP64" s="23"/>
      <c r="HQ64" s="23"/>
      <c r="HR64" s="23"/>
      <c r="HS64" s="23"/>
      <c r="HT64" s="23"/>
      <c r="HU64" s="23"/>
      <c r="HV64" s="23"/>
      <c r="HW64" s="23"/>
      <c r="HX64" s="23"/>
      <c r="HY64" s="23"/>
      <c r="HZ64" s="23"/>
      <c r="IA64" s="23"/>
      <c r="IB64" s="23"/>
      <c r="IC64" s="23"/>
      <c r="ID64" s="23"/>
      <c r="IE64" s="23"/>
      <c r="IF64" s="23"/>
      <c r="IG64" s="23"/>
      <c r="IH64" s="23"/>
      <c r="II64" s="23"/>
      <c r="IJ64" s="23"/>
      <c r="IK64" s="23"/>
      <c r="IL64" s="23"/>
      <c r="IM64" s="23"/>
      <c r="IN64" s="23"/>
      <c r="IO64" s="23"/>
      <c r="IP64" s="23"/>
      <c r="IQ64" s="23"/>
      <c r="IR64" s="23"/>
      <c r="IS64" s="23"/>
      <c r="IT64" s="23"/>
      <c r="IU64" s="23"/>
      <c r="IV64" s="23"/>
    </row>
    <row r="65" spans="1:256">
      <c r="A65" s="4"/>
      <c r="B65" s="4"/>
      <c r="C65" s="4"/>
      <c r="D65" s="4"/>
      <c r="E65" s="4"/>
      <c r="F65" s="4"/>
      <c r="G65" s="6"/>
      <c r="H65" s="6"/>
      <c r="I65" s="27"/>
      <c r="J65" s="28"/>
      <c r="K65" s="28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  <c r="AE65" s="23"/>
      <c r="AF65" s="23"/>
      <c r="AG65" s="23"/>
      <c r="AH65" s="23"/>
      <c r="AI65" s="23"/>
      <c r="AJ65" s="23"/>
      <c r="AK65" s="23"/>
      <c r="AL65" s="23"/>
      <c r="AM65" s="23"/>
      <c r="AN65" s="23"/>
      <c r="AO65" s="23"/>
      <c r="AP65" s="23"/>
      <c r="AQ65" s="23"/>
      <c r="AR65" s="23"/>
      <c r="AS65" s="23"/>
      <c r="AT65" s="23"/>
      <c r="AU65" s="23"/>
      <c r="AV65" s="23"/>
      <c r="AW65" s="23"/>
      <c r="AX65" s="23"/>
      <c r="AY65" s="23"/>
      <c r="AZ65" s="23"/>
      <c r="BA65" s="23"/>
      <c r="BB65" s="23"/>
      <c r="BC65" s="23"/>
      <c r="BD65" s="23"/>
      <c r="BE65" s="23"/>
      <c r="BF65" s="23"/>
      <c r="BG65" s="23"/>
      <c r="BH65" s="23"/>
      <c r="BI65" s="23"/>
      <c r="BJ65" s="23"/>
      <c r="BK65" s="23"/>
      <c r="BL65" s="23"/>
      <c r="BM65" s="23"/>
      <c r="BN65" s="23"/>
      <c r="BO65" s="23"/>
      <c r="BP65" s="23"/>
      <c r="BQ65" s="23"/>
      <c r="BR65" s="23"/>
      <c r="BS65" s="23"/>
      <c r="BT65" s="23"/>
      <c r="BU65" s="23"/>
      <c r="BV65" s="23"/>
      <c r="BW65" s="23"/>
      <c r="BX65" s="23"/>
      <c r="BY65" s="23"/>
      <c r="BZ65" s="23"/>
      <c r="CA65" s="23"/>
      <c r="CB65" s="23"/>
      <c r="CC65" s="23"/>
      <c r="CD65" s="23"/>
      <c r="CE65" s="23"/>
      <c r="CF65" s="23"/>
      <c r="CG65" s="23"/>
      <c r="CH65" s="23"/>
      <c r="CI65" s="23"/>
      <c r="CJ65" s="23"/>
      <c r="CK65" s="23"/>
      <c r="CL65" s="23"/>
      <c r="CM65" s="23"/>
      <c r="CN65" s="23"/>
      <c r="CO65" s="23"/>
      <c r="CP65" s="23"/>
      <c r="CQ65" s="23"/>
      <c r="CR65" s="23"/>
      <c r="CS65" s="23"/>
      <c r="CT65" s="23"/>
      <c r="CU65" s="23"/>
      <c r="CV65" s="23"/>
      <c r="CW65" s="23"/>
      <c r="CX65" s="23"/>
      <c r="CY65" s="23"/>
      <c r="CZ65" s="23"/>
      <c r="DA65" s="23"/>
      <c r="DB65" s="23"/>
      <c r="DC65" s="23"/>
      <c r="DD65" s="23"/>
      <c r="DE65" s="23"/>
      <c r="DF65" s="23"/>
      <c r="DG65" s="23"/>
      <c r="DH65" s="23"/>
      <c r="DI65" s="23"/>
      <c r="DJ65" s="23"/>
      <c r="DK65" s="23"/>
      <c r="DL65" s="23"/>
      <c r="DM65" s="23"/>
      <c r="DN65" s="23"/>
      <c r="DO65" s="23"/>
      <c r="DP65" s="23"/>
      <c r="DQ65" s="23"/>
      <c r="DR65" s="23"/>
      <c r="DS65" s="23"/>
      <c r="DT65" s="23"/>
      <c r="DU65" s="23"/>
      <c r="DV65" s="23"/>
      <c r="DW65" s="23"/>
      <c r="DX65" s="23"/>
      <c r="DY65" s="23"/>
      <c r="DZ65" s="23"/>
      <c r="EA65" s="23"/>
      <c r="EB65" s="23"/>
      <c r="EC65" s="23"/>
      <c r="ED65" s="23"/>
      <c r="EE65" s="23"/>
      <c r="EF65" s="23"/>
      <c r="EG65" s="23"/>
      <c r="EH65" s="23"/>
      <c r="EI65" s="23"/>
      <c r="EJ65" s="23"/>
      <c r="EK65" s="23"/>
      <c r="EL65" s="23"/>
      <c r="EM65" s="23"/>
      <c r="EN65" s="23"/>
      <c r="EO65" s="23"/>
      <c r="EP65" s="23"/>
      <c r="EQ65" s="23"/>
      <c r="ER65" s="23"/>
      <c r="ES65" s="23"/>
      <c r="ET65" s="23"/>
      <c r="EU65" s="23"/>
      <c r="EV65" s="23"/>
      <c r="EW65" s="23"/>
      <c r="EX65" s="23"/>
      <c r="EY65" s="23"/>
      <c r="EZ65" s="23"/>
      <c r="FA65" s="23"/>
      <c r="FB65" s="23"/>
      <c r="FC65" s="23"/>
      <c r="FD65" s="23"/>
      <c r="FE65" s="23"/>
      <c r="FF65" s="23"/>
      <c r="FG65" s="23"/>
      <c r="FH65" s="23"/>
      <c r="FI65" s="23"/>
      <c r="FJ65" s="23"/>
      <c r="FK65" s="23"/>
      <c r="FL65" s="23"/>
      <c r="FM65" s="23"/>
      <c r="FN65" s="23"/>
      <c r="FO65" s="23"/>
      <c r="FP65" s="23"/>
      <c r="FQ65" s="23"/>
      <c r="FR65" s="23"/>
      <c r="FS65" s="23"/>
      <c r="FT65" s="23"/>
      <c r="FU65" s="23"/>
      <c r="FV65" s="23"/>
      <c r="FW65" s="23"/>
      <c r="FX65" s="23"/>
      <c r="FY65" s="23"/>
      <c r="FZ65" s="23"/>
      <c r="GA65" s="23"/>
      <c r="GB65" s="23"/>
      <c r="GC65" s="23"/>
      <c r="GD65" s="23"/>
      <c r="GE65" s="23"/>
      <c r="GF65" s="23"/>
      <c r="GG65" s="23"/>
      <c r="GH65" s="23"/>
      <c r="GI65" s="23"/>
      <c r="GJ65" s="23"/>
      <c r="GK65" s="23"/>
      <c r="GL65" s="23"/>
      <c r="GM65" s="23"/>
      <c r="GN65" s="23"/>
      <c r="GO65" s="23"/>
      <c r="GP65" s="23"/>
      <c r="GQ65" s="23"/>
      <c r="GR65" s="23"/>
      <c r="GS65" s="23"/>
      <c r="GT65" s="23"/>
      <c r="GU65" s="23"/>
      <c r="GV65" s="23"/>
      <c r="GW65" s="23"/>
      <c r="GX65" s="23"/>
      <c r="GY65" s="23"/>
      <c r="GZ65" s="23"/>
      <c r="HA65" s="23"/>
      <c r="HB65" s="23"/>
      <c r="HC65" s="23"/>
      <c r="HD65" s="23"/>
      <c r="HE65" s="23"/>
      <c r="HF65" s="23"/>
      <c r="HG65" s="23"/>
      <c r="HH65" s="23"/>
      <c r="HI65" s="23"/>
      <c r="HJ65" s="23"/>
      <c r="HK65" s="23"/>
      <c r="HL65" s="23"/>
      <c r="HM65" s="23"/>
      <c r="HN65" s="23"/>
      <c r="HO65" s="23"/>
      <c r="HP65" s="23"/>
      <c r="HQ65" s="23"/>
      <c r="HR65" s="23"/>
      <c r="HS65" s="23"/>
      <c r="HT65" s="23"/>
      <c r="HU65" s="23"/>
      <c r="HV65" s="23"/>
      <c r="HW65" s="23"/>
      <c r="HX65" s="23"/>
      <c r="HY65" s="23"/>
      <c r="HZ65" s="23"/>
      <c r="IA65" s="23"/>
      <c r="IB65" s="23"/>
      <c r="IC65" s="23"/>
      <c r="ID65" s="23"/>
      <c r="IE65" s="23"/>
      <c r="IF65" s="23"/>
      <c r="IG65" s="23"/>
      <c r="IH65" s="23"/>
      <c r="II65" s="23"/>
      <c r="IJ65" s="23"/>
      <c r="IK65" s="23"/>
      <c r="IL65" s="23"/>
      <c r="IM65" s="23"/>
      <c r="IN65" s="23"/>
      <c r="IO65" s="23"/>
      <c r="IP65" s="23"/>
      <c r="IQ65" s="23"/>
      <c r="IR65" s="23"/>
      <c r="IS65" s="23"/>
      <c r="IT65" s="23"/>
      <c r="IU65" s="23"/>
      <c r="IV65" s="23"/>
    </row>
    <row r="66" spans="1:256">
      <c r="A66" s="4"/>
      <c r="B66" s="4"/>
      <c r="C66" s="4"/>
      <c r="D66" s="4"/>
      <c r="E66" s="4"/>
      <c r="F66" s="4"/>
      <c r="G66" s="6"/>
      <c r="H66" s="6"/>
      <c r="I66" s="27"/>
      <c r="J66" s="28"/>
      <c r="K66" s="28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  <c r="AE66" s="23"/>
      <c r="AF66" s="23"/>
      <c r="AG66" s="23"/>
      <c r="AH66" s="23"/>
      <c r="AI66" s="23"/>
      <c r="AJ66" s="23"/>
      <c r="AK66" s="23"/>
      <c r="AL66" s="23"/>
      <c r="AM66" s="23"/>
      <c r="AN66" s="23"/>
      <c r="AO66" s="23"/>
      <c r="AP66" s="23"/>
      <c r="AQ66" s="23"/>
      <c r="AR66" s="23"/>
      <c r="AS66" s="23"/>
      <c r="AT66" s="23"/>
      <c r="AU66" s="23"/>
      <c r="AV66" s="23"/>
      <c r="AW66" s="23"/>
      <c r="AX66" s="23"/>
      <c r="AY66" s="23"/>
      <c r="AZ66" s="23"/>
      <c r="BA66" s="23"/>
      <c r="BB66" s="23"/>
      <c r="BC66" s="23"/>
      <c r="BD66" s="23"/>
      <c r="BE66" s="23"/>
      <c r="BF66" s="23"/>
      <c r="BG66" s="23"/>
      <c r="BH66" s="23"/>
      <c r="BI66" s="23"/>
      <c r="BJ66" s="23"/>
      <c r="BK66" s="23"/>
      <c r="BL66" s="23"/>
      <c r="BM66" s="23"/>
      <c r="BN66" s="23"/>
      <c r="BO66" s="23"/>
      <c r="BP66" s="23"/>
      <c r="BQ66" s="23"/>
      <c r="BR66" s="23"/>
      <c r="BS66" s="23"/>
      <c r="BT66" s="23"/>
      <c r="BU66" s="23"/>
      <c r="BV66" s="23"/>
      <c r="BW66" s="23"/>
      <c r="BX66" s="23"/>
      <c r="BY66" s="23"/>
      <c r="BZ66" s="23"/>
      <c r="CA66" s="23"/>
      <c r="CB66" s="23"/>
      <c r="CC66" s="23"/>
      <c r="CD66" s="23"/>
      <c r="CE66" s="23"/>
      <c r="CF66" s="23"/>
      <c r="CG66" s="23"/>
      <c r="CH66" s="23"/>
      <c r="CI66" s="23"/>
      <c r="CJ66" s="23"/>
      <c r="CK66" s="23"/>
      <c r="CL66" s="23"/>
      <c r="CM66" s="23"/>
      <c r="CN66" s="23"/>
      <c r="CO66" s="23"/>
      <c r="CP66" s="23"/>
      <c r="CQ66" s="23"/>
      <c r="CR66" s="23"/>
      <c r="CS66" s="23"/>
      <c r="CT66" s="23"/>
      <c r="CU66" s="23"/>
      <c r="CV66" s="23"/>
      <c r="CW66" s="23"/>
      <c r="CX66" s="23"/>
      <c r="CY66" s="23"/>
      <c r="CZ66" s="23"/>
      <c r="DA66" s="23"/>
      <c r="DB66" s="23"/>
      <c r="DC66" s="23"/>
      <c r="DD66" s="23"/>
      <c r="DE66" s="23"/>
      <c r="DF66" s="23"/>
      <c r="DG66" s="23"/>
      <c r="DH66" s="23"/>
      <c r="DI66" s="23"/>
      <c r="DJ66" s="23"/>
      <c r="DK66" s="23"/>
      <c r="DL66" s="23"/>
      <c r="DM66" s="23"/>
      <c r="DN66" s="23"/>
      <c r="DO66" s="23"/>
      <c r="DP66" s="23"/>
      <c r="DQ66" s="23"/>
      <c r="DR66" s="23"/>
      <c r="DS66" s="23"/>
      <c r="DT66" s="23"/>
      <c r="DU66" s="23"/>
      <c r="DV66" s="23"/>
      <c r="DW66" s="23"/>
      <c r="DX66" s="23"/>
      <c r="DY66" s="23"/>
      <c r="DZ66" s="23"/>
      <c r="EA66" s="23"/>
      <c r="EB66" s="23"/>
      <c r="EC66" s="23"/>
      <c r="ED66" s="23"/>
      <c r="EE66" s="23"/>
      <c r="EF66" s="23"/>
      <c r="EG66" s="23"/>
      <c r="EH66" s="23"/>
      <c r="EI66" s="23"/>
      <c r="EJ66" s="23"/>
      <c r="EK66" s="23"/>
      <c r="EL66" s="23"/>
      <c r="EM66" s="23"/>
      <c r="EN66" s="23"/>
      <c r="EO66" s="23"/>
      <c r="EP66" s="23"/>
      <c r="EQ66" s="23"/>
      <c r="ER66" s="23"/>
      <c r="ES66" s="23"/>
      <c r="ET66" s="23"/>
      <c r="EU66" s="23"/>
      <c r="EV66" s="23"/>
      <c r="EW66" s="23"/>
      <c r="EX66" s="23"/>
      <c r="EY66" s="23"/>
      <c r="EZ66" s="23"/>
      <c r="FA66" s="23"/>
      <c r="FB66" s="23"/>
      <c r="FC66" s="23"/>
      <c r="FD66" s="23"/>
      <c r="FE66" s="23"/>
      <c r="FF66" s="23"/>
      <c r="FG66" s="23"/>
      <c r="FH66" s="23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23"/>
      <c r="FU66" s="23"/>
      <c r="FV66" s="23"/>
      <c r="FW66" s="23"/>
      <c r="FX66" s="23"/>
      <c r="FY66" s="23"/>
      <c r="FZ66" s="23"/>
      <c r="GA66" s="23"/>
      <c r="GB66" s="23"/>
      <c r="GC66" s="23"/>
      <c r="GD66" s="23"/>
      <c r="GE66" s="23"/>
      <c r="GF66" s="23"/>
      <c r="GG66" s="23"/>
      <c r="GH66" s="23"/>
      <c r="GI66" s="23"/>
      <c r="GJ66" s="23"/>
      <c r="GK66" s="23"/>
      <c r="GL66" s="23"/>
      <c r="GM66" s="23"/>
      <c r="GN66" s="23"/>
      <c r="GO66" s="23"/>
      <c r="GP66" s="23"/>
      <c r="GQ66" s="23"/>
      <c r="GR66" s="23"/>
      <c r="GS66" s="23"/>
      <c r="GT66" s="23"/>
      <c r="GU66" s="23"/>
      <c r="GV66" s="23"/>
      <c r="GW66" s="23"/>
      <c r="GX66" s="23"/>
      <c r="GY66" s="23"/>
      <c r="GZ66" s="23"/>
      <c r="HA66" s="23"/>
      <c r="HB66" s="23"/>
      <c r="HC66" s="23"/>
      <c r="HD66" s="23"/>
      <c r="HE66" s="23"/>
      <c r="HF66" s="23"/>
      <c r="HG66" s="23"/>
      <c r="HH66" s="23"/>
      <c r="HI66" s="23"/>
      <c r="HJ66" s="23"/>
      <c r="HK66" s="23"/>
      <c r="HL66" s="23"/>
      <c r="HM66" s="23"/>
      <c r="HN66" s="23"/>
      <c r="HO66" s="23"/>
      <c r="HP66" s="23"/>
      <c r="HQ66" s="23"/>
      <c r="HR66" s="23"/>
      <c r="HS66" s="23"/>
      <c r="HT66" s="23"/>
      <c r="HU66" s="23"/>
      <c r="HV66" s="23"/>
      <c r="HW66" s="23"/>
      <c r="HX66" s="23"/>
      <c r="HY66" s="23"/>
      <c r="HZ66" s="23"/>
      <c r="IA66" s="23"/>
      <c r="IB66" s="23"/>
      <c r="IC66" s="23"/>
      <c r="ID66" s="23"/>
      <c r="IE66" s="23"/>
      <c r="IF66" s="23"/>
      <c r="IG66" s="23"/>
      <c r="IH66" s="23"/>
      <c r="II66" s="23"/>
      <c r="IJ66" s="23"/>
      <c r="IK66" s="23"/>
      <c r="IL66" s="23"/>
      <c r="IM66" s="23"/>
      <c r="IN66" s="23"/>
      <c r="IO66" s="23"/>
      <c r="IP66" s="23"/>
      <c r="IQ66" s="23"/>
      <c r="IR66" s="23"/>
      <c r="IS66" s="23"/>
      <c r="IT66" s="23"/>
      <c r="IU66" s="23"/>
      <c r="IV66" s="23"/>
    </row>
    <row r="67" spans="1:256">
      <c r="A67" s="4"/>
      <c r="B67" s="4"/>
      <c r="C67" s="4"/>
      <c r="D67" s="4"/>
      <c r="E67" s="4"/>
      <c r="F67" s="4"/>
      <c r="G67" s="6"/>
      <c r="H67" s="6"/>
      <c r="I67" s="27"/>
      <c r="J67" s="28"/>
      <c r="K67" s="28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  <c r="AB67" s="23"/>
      <c r="AC67" s="23"/>
      <c r="AD67" s="23"/>
      <c r="AE67" s="23"/>
      <c r="AF67" s="23"/>
      <c r="AG67" s="23"/>
      <c r="AH67" s="23"/>
      <c r="AI67" s="23"/>
      <c r="AJ67" s="23"/>
      <c r="AK67" s="23"/>
      <c r="AL67" s="23"/>
      <c r="AM67" s="23"/>
      <c r="AN67" s="23"/>
      <c r="AO67" s="23"/>
      <c r="AP67" s="23"/>
      <c r="AQ67" s="23"/>
      <c r="AR67" s="23"/>
      <c r="AS67" s="23"/>
      <c r="AT67" s="23"/>
      <c r="AU67" s="23"/>
      <c r="AV67" s="23"/>
      <c r="AW67" s="23"/>
      <c r="AX67" s="23"/>
      <c r="AY67" s="23"/>
      <c r="AZ67" s="23"/>
      <c r="BA67" s="23"/>
      <c r="BB67" s="23"/>
      <c r="BC67" s="23"/>
      <c r="BD67" s="23"/>
      <c r="BE67" s="23"/>
      <c r="BF67" s="23"/>
      <c r="BG67" s="23"/>
      <c r="BH67" s="23"/>
      <c r="BI67" s="23"/>
      <c r="BJ67" s="23"/>
      <c r="BK67" s="23"/>
      <c r="BL67" s="23"/>
      <c r="BM67" s="23"/>
      <c r="BN67" s="23"/>
      <c r="BO67" s="23"/>
      <c r="BP67" s="23"/>
      <c r="BQ67" s="23"/>
      <c r="BR67" s="23"/>
      <c r="BS67" s="23"/>
      <c r="BT67" s="23"/>
      <c r="BU67" s="23"/>
      <c r="BV67" s="23"/>
      <c r="BW67" s="23"/>
      <c r="BX67" s="23"/>
      <c r="BY67" s="23"/>
      <c r="BZ67" s="23"/>
      <c r="CA67" s="23"/>
      <c r="CB67" s="23"/>
      <c r="CC67" s="23"/>
      <c r="CD67" s="23"/>
      <c r="CE67" s="23"/>
      <c r="CF67" s="23"/>
      <c r="CG67" s="23"/>
      <c r="CH67" s="23"/>
      <c r="CI67" s="23"/>
      <c r="CJ67" s="23"/>
      <c r="CK67" s="23"/>
      <c r="CL67" s="23"/>
      <c r="CM67" s="23"/>
      <c r="CN67" s="23"/>
      <c r="CO67" s="23"/>
      <c r="CP67" s="23"/>
      <c r="CQ67" s="23"/>
      <c r="CR67" s="23"/>
      <c r="CS67" s="23"/>
      <c r="CT67" s="23"/>
      <c r="CU67" s="23"/>
      <c r="CV67" s="23"/>
      <c r="CW67" s="23"/>
      <c r="CX67" s="23"/>
      <c r="CY67" s="23"/>
      <c r="CZ67" s="23"/>
      <c r="DA67" s="23"/>
      <c r="DB67" s="23"/>
      <c r="DC67" s="23"/>
      <c r="DD67" s="23"/>
      <c r="DE67" s="23"/>
      <c r="DF67" s="23"/>
      <c r="DG67" s="23"/>
      <c r="DH67" s="23"/>
      <c r="DI67" s="23"/>
      <c r="DJ67" s="23"/>
      <c r="DK67" s="23"/>
      <c r="DL67" s="23"/>
      <c r="DM67" s="23"/>
      <c r="DN67" s="23"/>
      <c r="DO67" s="23"/>
      <c r="DP67" s="23"/>
      <c r="DQ67" s="23"/>
      <c r="DR67" s="23"/>
      <c r="DS67" s="23"/>
      <c r="DT67" s="23"/>
      <c r="DU67" s="23"/>
      <c r="DV67" s="23"/>
      <c r="DW67" s="23"/>
      <c r="DX67" s="23"/>
      <c r="DY67" s="23"/>
      <c r="DZ67" s="23"/>
      <c r="EA67" s="23"/>
      <c r="EB67" s="23"/>
      <c r="EC67" s="23"/>
      <c r="ED67" s="23"/>
      <c r="EE67" s="23"/>
      <c r="EF67" s="23"/>
      <c r="EG67" s="23"/>
      <c r="EH67" s="23"/>
      <c r="EI67" s="23"/>
      <c r="EJ67" s="23"/>
      <c r="EK67" s="23"/>
      <c r="EL67" s="23"/>
      <c r="EM67" s="23"/>
      <c r="EN67" s="23"/>
      <c r="EO67" s="23"/>
      <c r="EP67" s="23"/>
      <c r="EQ67" s="23"/>
      <c r="ER67" s="23"/>
      <c r="ES67" s="23"/>
      <c r="ET67" s="23"/>
      <c r="EU67" s="23"/>
      <c r="EV67" s="23"/>
      <c r="EW67" s="23"/>
      <c r="EX67" s="23"/>
      <c r="EY67" s="23"/>
      <c r="EZ67" s="23"/>
      <c r="FA67" s="23"/>
      <c r="FB67" s="23"/>
      <c r="FC67" s="23"/>
      <c r="FD67" s="23"/>
      <c r="FE67" s="23"/>
      <c r="FF67" s="23"/>
      <c r="FG67" s="23"/>
      <c r="FH67" s="23"/>
      <c r="FI67" s="23"/>
      <c r="FJ67" s="23"/>
      <c r="FK67" s="23"/>
      <c r="FL67" s="23"/>
      <c r="FM67" s="23"/>
      <c r="FN67" s="23"/>
      <c r="FO67" s="23"/>
      <c r="FP67" s="23"/>
      <c r="FQ67" s="23"/>
      <c r="FR67" s="23"/>
      <c r="FS67" s="23"/>
      <c r="FT67" s="23"/>
      <c r="FU67" s="23"/>
      <c r="FV67" s="23"/>
      <c r="FW67" s="23"/>
      <c r="FX67" s="23"/>
      <c r="FY67" s="23"/>
      <c r="FZ67" s="23"/>
      <c r="GA67" s="23"/>
      <c r="GB67" s="23"/>
      <c r="GC67" s="23"/>
      <c r="GD67" s="23"/>
      <c r="GE67" s="23"/>
      <c r="GF67" s="23"/>
      <c r="GG67" s="23"/>
      <c r="GH67" s="23"/>
      <c r="GI67" s="23"/>
      <c r="GJ67" s="23"/>
      <c r="GK67" s="23"/>
      <c r="GL67" s="23"/>
      <c r="GM67" s="23"/>
      <c r="GN67" s="23"/>
      <c r="GO67" s="23"/>
      <c r="GP67" s="23"/>
      <c r="GQ67" s="23"/>
      <c r="GR67" s="23"/>
      <c r="GS67" s="23"/>
      <c r="GT67" s="23"/>
      <c r="GU67" s="23"/>
      <c r="GV67" s="23"/>
      <c r="GW67" s="23"/>
      <c r="GX67" s="23"/>
      <c r="GY67" s="23"/>
      <c r="GZ67" s="23"/>
      <c r="HA67" s="23"/>
      <c r="HB67" s="23"/>
      <c r="HC67" s="23"/>
      <c r="HD67" s="23"/>
      <c r="HE67" s="23"/>
      <c r="HF67" s="23"/>
      <c r="HG67" s="23"/>
      <c r="HH67" s="23"/>
      <c r="HI67" s="23"/>
      <c r="HJ67" s="23"/>
      <c r="HK67" s="23"/>
      <c r="HL67" s="23"/>
      <c r="HM67" s="23"/>
      <c r="HN67" s="23"/>
      <c r="HO67" s="23"/>
      <c r="HP67" s="23"/>
      <c r="HQ67" s="23"/>
      <c r="HR67" s="23"/>
      <c r="HS67" s="23"/>
      <c r="HT67" s="23"/>
      <c r="HU67" s="23"/>
      <c r="HV67" s="23"/>
      <c r="HW67" s="23"/>
      <c r="HX67" s="23"/>
      <c r="HY67" s="23"/>
      <c r="HZ67" s="23"/>
      <c r="IA67" s="23"/>
      <c r="IB67" s="23"/>
      <c r="IC67" s="23"/>
      <c r="ID67" s="23"/>
      <c r="IE67" s="23"/>
      <c r="IF67" s="23"/>
      <c r="IG67" s="23"/>
      <c r="IH67" s="23"/>
      <c r="II67" s="23"/>
      <c r="IJ67" s="23"/>
      <c r="IK67" s="23"/>
      <c r="IL67" s="23"/>
      <c r="IM67" s="23"/>
      <c r="IN67" s="23"/>
      <c r="IO67" s="23"/>
      <c r="IP67" s="23"/>
      <c r="IQ67" s="23"/>
      <c r="IR67" s="23"/>
      <c r="IS67" s="23"/>
      <c r="IT67" s="23"/>
      <c r="IU67" s="23"/>
      <c r="IV67" s="23"/>
    </row>
    <row r="68" spans="1:256">
      <c r="A68" s="4"/>
      <c r="B68" s="4"/>
      <c r="C68" s="4"/>
      <c r="D68" s="4"/>
      <c r="E68" s="4"/>
      <c r="F68" s="4"/>
      <c r="G68" s="6"/>
      <c r="H68" s="6"/>
      <c r="I68" s="27"/>
      <c r="J68" s="28"/>
      <c r="K68" s="28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  <c r="AB68" s="23"/>
      <c r="AC68" s="23"/>
      <c r="AD68" s="23"/>
      <c r="AE68" s="23"/>
      <c r="AF68" s="23"/>
      <c r="AG68" s="23"/>
      <c r="AH68" s="23"/>
      <c r="AI68" s="23"/>
      <c r="AJ68" s="23"/>
      <c r="AK68" s="23"/>
      <c r="AL68" s="23"/>
      <c r="AM68" s="23"/>
      <c r="AN68" s="23"/>
      <c r="AO68" s="23"/>
      <c r="AP68" s="23"/>
      <c r="AQ68" s="23"/>
      <c r="AR68" s="23"/>
      <c r="AS68" s="23"/>
      <c r="AT68" s="23"/>
      <c r="AU68" s="23"/>
      <c r="AV68" s="23"/>
      <c r="AW68" s="23"/>
      <c r="AX68" s="23"/>
      <c r="AY68" s="23"/>
      <c r="AZ68" s="23"/>
      <c r="BA68" s="23"/>
      <c r="BB68" s="23"/>
      <c r="BC68" s="23"/>
      <c r="BD68" s="23"/>
      <c r="BE68" s="23"/>
      <c r="BF68" s="23"/>
      <c r="BG68" s="23"/>
      <c r="BH68" s="23"/>
      <c r="BI68" s="23"/>
      <c r="BJ68" s="23"/>
      <c r="BK68" s="23"/>
      <c r="BL68" s="23"/>
      <c r="BM68" s="23"/>
      <c r="BN68" s="23"/>
      <c r="BO68" s="23"/>
      <c r="BP68" s="23"/>
      <c r="BQ68" s="23"/>
      <c r="BR68" s="23"/>
      <c r="BS68" s="23"/>
      <c r="BT68" s="23"/>
      <c r="BU68" s="23"/>
      <c r="BV68" s="23"/>
      <c r="BW68" s="23"/>
      <c r="BX68" s="23"/>
      <c r="BY68" s="23"/>
      <c r="BZ68" s="23"/>
      <c r="CA68" s="23"/>
      <c r="CB68" s="23"/>
      <c r="CC68" s="23"/>
      <c r="CD68" s="23"/>
      <c r="CE68" s="23"/>
      <c r="CF68" s="23"/>
      <c r="CG68" s="23"/>
      <c r="CH68" s="23"/>
      <c r="CI68" s="23"/>
      <c r="CJ68" s="23"/>
      <c r="CK68" s="23"/>
      <c r="CL68" s="23"/>
      <c r="CM68" s="23"/>
      <c r="CN68" s="23"/>
      <c r="CO68" s="23"/>
      <c r="CP68" s="23"/>
      <c r="CQ68" s="23"/>
      <c r="CR68" s="23"/>
      <c r="CS68" s="23"/>
      <c r="CT68" s="23"/>
      <c r="CU68" s="23"/>
      <c r="CV68" s="23"/>
      <c r="CW68" s="23"/>
      <c r="CX68" s="23"/>
      <c r="CY68" s="23"/>
      <c r="CZ68" s="23"/>
      <c r="DA68" s="23"/>
      <c r="DB68" s="23"/>
      <c r="DC68" s="23"/>
      <c r="DD68" s="23"/>
      <c r="DE68" s="23"/>
      <c r="DF68" s="23"/>
      <c r="DG68" s="23"/>
      <c r="DH68" s="23"/>
      <c r="DI68" s="23"/>
      <c r="DJ68" s="23"/>
      <c r="DK68" s="23"/>
      <c r="DL68" s="23"/>
      <c r="DM68" s="23"/>
      <c r="DN68" s="23"/>
      <c r="DO68" s="23"/>
      <c r="DP68" s="23"/>
      <c r="DQ68" s="23"/>
      <c r="DR68" s="23"/>
      <c r="DS68" s="23"/>
      <c r="DT68" s="23"/>
      <c r="DU68" s="23"/>
      <c r="DV68" s="23"/>
      <c r="DW68" s="23"/>
      <c r="DX68" s="23"/>
      <c r="DY68" s="23"/>
      <c r="DZ68" s="23"/>
      <c r="EA68" s="23"/>
      <c r="EB68" s="23"/>
      <c r="EC68" s="23"/>
      <c r="ED68" s="23"/>
      <c r="EE68" s="23"/>
      <c r="EF68" s="23"/>
      <c r="EG68" s="23"/>
      <c r="EH68" s="23"/>
      <c r="EI68" s="23"/>
      <c r="EJ68" s="23"/>
      <c r="EK68" s="23"/>
      <c r="EL68" s="23"/>
      <c r="EM68" s="23"/>
      <c r="EN68" s="23"/>
      <c r="EO68" s="23"/>
      <c r="EP68" s="23"/>
      <c r="EQ68" s="23"/>
      <c r="ER68" s="23"/>
      <c r="ES68" s="23"/>
      <c r="ET68" s="23"/>
      <c r="EU68" s="23"/>
      <c r="EV68" s="23"/>
      <c r="EW68" s="23"/>
      <c r="EX68" s="23"/>
      <c r="EY68" s="23"/>
      <c r="EZ68" s="23"/>
      <c r="FA68" s="23"/>
      <c r="FB68" s="23"/>
      <c r="FC68" s="23"/>
      <c r="FD68" s="23"/>
      <c r="FE68" s="23"/>
      <c r="FF68" s="23"/>
      <c r="FG68" s="23"/>
      <c r="FH68" s="23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23"/>
      <c r="FU68" s="23"/>
      <c r="FV68" s="23"/>
      <c r="FW68" s="23"/>
      <c r="FX68" s="23"/>
      <c r="FY68" s="23"/>
      <c r="FZ68" s="23"/>
      <c r="GA68" s="23"/>
      <c r="GB68" s="23"/>
      <c r="GC68" s="23"/>
      <c r="GD68" s="23"/>
      <c r="GE68" s="23"/>
      <c r="GF68" s="23"/>
      <c r="GG68" s="23"/>
      <c r="GH68" s="23"/>
      <c r="GI68" s="23"/>
      <c r="GJ68" s="23"/>
      <c r="GK68" s="23"/>
      <c r="GL68" s="23"/>
      <c r="GM68" s="23"/>
      <c r="GN68" s="23"/>
      <c r="GO68" s="23"/>
      <c r="GP68" s="23"/>
      <c r="GQ68" s="23"/>
      <c r="GR68" s="23"/>
      <c r="GS68" s="23"/>
      <c r="GT68" s="23"/>
      <c r="GU68" s="23"/>
      <c r="GV68" s="23"/>
      <c r="GW68" s="23"/>
      <c r="GX68" s="23"/>
      <c r="GY68" s="23"/>
      <c r="GZ68" s="23"/>
      <c r="HA68" s="23"/>
      <c r="HB68" s="23"/>
      <c r="HC68" s="23"/>
      <c r="HD68" s="23"/>
      <c r="HE68" s="23"/>
      <c r="HF68" s="23"/>
      <c r="HG68" s="23"/>
      <c r="HH68" s="23"/>
      <c r="HI68" s="23"/>
      <c r="HJ68" s="23"/>
      <c r="HK68" s="23"/>
      <c r="HL68" s="23"/>
      <c r="HM68" s="23"/>
      <c r="HN68" s="23"/>
      <c r="HO68" s="23"/>
      <c r="HP68" s="23"/>
      <c r="HQ68" s="23"/>
      <c r="HR68" s="23"/>
      <c r="HS68" s="23"/>
      <c r="HT68" s="23"/>
      <c r="HU68" s="23"/>
      <c r="HV68" s="23"/>
      <c r="HW68" s="23"/>
      <c r="HX68" s="23"/>
      <c r="HY68" s="23"/>
      <c r="HZ68" s="23"/>
      <c r="IA68" s="23"/>
      <c r="IB68" s="23"/>
      <c r="IC68" s="23"/>
      <c r="ID68" s="23"/>
      <c r="IE68" s="23"/>
      <c r="IF68" s="23"/>
      <c r="IG68" s="23"/>
      <c r="IH68" s="23"/>
      <c r="II68" s="23"/>
      <c r="IJ68" s="23"/>
      <c r="IK68" s="23"/>
      <c r="IL68" s="23"/>
      <c r="IM68" s="23"/>
      <c r="IN68" s="23"/>
      <c r="IO68" s="23"/>
      <c r="IP68" s="23"/>
      <c r="IQ68" s="23"/>
      <c r="IR68" s="23"/>
      <c r="IS68" s="23"/>
      <c r="IT68" s="23"/>
      <c r="IU68" s="23"/>
      <c r="IV68" s="23"/>
    </row>
    <row r="69" spans="1:256">
      <c r="A69" s="4"/>
      <c r="B69" s="4"/>
      <c r="C69" s="4"/>
      <c r="D69" s="4"/>
      <c r="E69" s="4"/>
      <c r="F69" s="4"/>
      <c r="G69" s="6"/>
      <c r="H69" s="6"/>
      <c r="I69" s="27"/>
      <c r="J69" s="28"/>
      <c r="K69" s="28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3"/>
      <c r="AD69" s="23"/>
      <c r="AE69" s="23"/>
      <c r="AF69" s="23"/>
      <c r="AG69" s="23"/>
      <c r="AH69" s="23"/>
      <c r="AI69" s="23"/>
      <c r="AJ69" s="23"/>
      <c r="AK69" s="23"/>
      <c r="AL69" s="23"/>
      <c r="AM69" s="23"/>
      <c r="AN69" s="23"/>
      <c r="AO69" s="23"/>
      <c r="AP69" s="23"/>
      <c r="AQ69" s="23"/>
      <c r="AR69" s="23"/>
      <c r="AS69" s="23"/>
      <c r="AT69" s="23"/>
      <c r="AU69" s="23"/>
      <c r="AV69" s="23"/>
      <c r="AW69" s="23"/>
      <c r="AX69" s="23"/>
      <c r="AY69" s="23"/>
      <c r="AZ69" s="23"/>
      <c r="BA69" s="23"/>
      <c r="BB69" s="23"/>
      <c r="BC69" s="23"/>
      <c r="BD69" s="23"/>
      <c r="BE69" s="23"/>
      <c r="BF69" s="23"/>
      <c r="BG69" s="23"/>
      <c r="BH69" s="23"/>
      <c r="BI69" s="23"/>
      <c r="BJ69" s="23"/>
      <c r="BK69" s="23"/>
      <c r="BL69" s="23"/>
      <c r="BM69" s="23"/>
      <c r="BN69" s="23"/>
      <c r="BO69" s="23"/>
      <c r="BP69" s="23"/>
      <c r="BQ69" s="23"/>
      <c r="BR69" s="23"/>
      <c r="BS69" s="23"/>
      <c r="BT69" s="23"/>
      <c r="BU69" s="23"/>
      <c r="BV69" s="23"/>
      <c r="BW69" s="23"/>
      <c r="BX69" s="23"/>
      <c r="BY69" s="23"/>
      <c r="BZ69" s="23"/>
      <c r="CA69" s="23"/>
      <c r="CB69" s="23"/>
      <c r="CC69" s="23"/>
      <c r="CD69" s="23"/>
      <c r="CE69" s="23"/>
      <c r="CF69" s="23"/>
      <c r="CG69" s="23"/>
      <c r="CH69" s="23"/>
      <c r="CI69" s="23"/>
      <c r="CJ69" s="23"/>
      <c r="CK69" s="23"/>
      <c r="CL69" s="23"/>
      <c r="CM69" s="23"/>
      <c r="CN69" s="23"/>
      <c r="CO69" s="23"/>
      <c r="CP69" s="23"/>
      <c r="CQ69" s="23"/>
      <c r="CR69" s="23"/>
      <c r="CS69" s="23"/>
      <c r="CT69" s="23"/>
      <c r="CU69" s="23"/>
      <c r="CV69" s="23"/>
      <c r="CW69" s="23"/>
      <c r="CX69" s="23"/>
      <c r="CY69" s="23"/>
      <c r="CZ69" s="23"/>
      <c r="DA69" s="23"/>
      <c r="DB69" s="23"/>
      <c r="DC69" s="23"/>
      <c r="DD69" s="23"/>
      <c r="DE69" s="23"/>
      <c r="DF69" s="23"/>
      <c r="DG69" s="23"/>
      <c r="DH69" s="23"/>
      <c r="DI69" s="23"/>
      <c r="DJ69" s="23"/>
      <c r="DK69" s="23"/>
      <c r="DL69" s="23"/>
      <c r="DM69" s="23"/>
      <c r="DN69" s="23"/>
      <c r="DO69" s="23"/>
      <c r="DP69" s="23"/>
      <c r="DQ69" s="23"/>
      <c r="DR69" s="23"/>
      <c r="DS69" s="23"/>
      <c r="DT69" s="23"/>
      <c r="DU69" s="23"/>
      <c r="DV69" s="23"/>
      <c r="DW69" s="23"/>
      <c r="DX69" s="23"/>
      <c r="DY69" s="23"/>
      <c r="DZ69" s="23"/>
      <c r="EA69" s="23"/>
      <c r="EB69" s="23"/>
      <c r="EC69" s="23"/>
      <c r="ED69" s="23"/>
      <c r="EE69" s="23"/>
      <c r="EF69" s="23"/>
      <c r="EG69" s="23"/>
      <c r="EH69" s="23"/>
      <c r="EI69" s="23"/>
      <c r="EJ69" s="23"/>
      <c r="EK69" s="23"/>
      <c r="EL69" s="23"/>
      <c r="EM69" s="23"/>
      <c r="EN69" s="23"/>
      <c r="EO69" s="23"/>
      <c r="EP69" s="23"/>
      <c r="EQ69" s="23"/>
      <c r="ER69" s="23"/>
      <c r="ES69" s="23"/>
      <c r="ET69" s="23"/>
      <c r="EU69" s="23"/>
      <c r="EV69" s="23"/>
      <c r="EW69" s="23"/>
      <c r="EX69" s="23"/>
      <c r="EY69" s="23"/>
      <c r="EZ69" s="23"/>
      <c r="FA69" s="23"/>
      <c r="FB69" s="23"/>
      <c r="FC69" s="23"/>
      <c r="FD69" s="23"/>
      <c r="FE69" s="23"/>
      <c r="FF69" s="23"/>
      <c r="FG69" s="23"/>
      <c r="FH69" s="23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23"/>
      <c r="FU69" s="23"/>
      <c r="FV69" s="23"/>
      <c r="FW69" s="23"/>
      <c r="FX69" s="23"/>
      <c r="FY69" s="23"/>
      <c r="FZ69" s="23"/>
      <c r="GA69" s="23"/>
      <c r="GB69" s="23"/>
      <c r="GC69" s="23"/>
      <c r="GD69" s="23"/>
      <c r="GE69" s="23"/>
      <c r="GF69" s="23"/>
      <c r="GG69" s="23"/>
      <c r="GH69" s="23"/>
      <c r="GI69" s="23"/>
      <c r="GJ69" s="23"/>
      <c r="GK69" s="23"/>
      <c r="GL69" s="23"/>
      <c r="GM69" s="23"/>
      <c r="GN69" s="23"/>
      <c r="GO69" s="23"/>
      <c r="GP69" s="23"/>
      <c r="GQ69" s="23"/>
      <c r="GR69" s="23"/>
      <c r="GS69" s="23"/>
      <c r="GT69" s="23"/>
      <c r="GU69" s="23"/>
      <c r="GV69" s="23"/>
      <c r="GW69" s="23"/>
      <c r="GX69" s="23"/>
      <c r="GY69" s="23"/>
      <c r="GZ69" s="23"/>
      <c r="HA69" s="23"/>
      <c r="HB69" s="23"/>
      <c r="HC69" s="23"/>
      <c r="HD69" s="23"/>
      <c r="HE69" s="23"/>
      <c r="HF69" s="23"/>
      <c r="HG69" s="23"/>
      <c r="HH69" s="23"/>
      <c r="HI69" s="23"/>
      <c r="HJ69" s="23"/>
      <c r="HK69" s="23"/>
      <c r="HL69" s="23"/>
      <c r="HM69" s="23"/>
      <c r="HN69" s="23"/>
      <c r="HO69" s="23"/>
      <c r="HP69" s="23"/>
      <c r="HQ69" s="23"/>
      <c r="HR69" s="23"/>
      <c r="HS69" s="23"/>
      <c r="HT69" s="23"/>
      <c r="HU69" s="23"/>
      <c r="HV69" s="23"/>
      <c r="HW69" s="23"/>
      <c r="HX69" s="23"/>
      <c r="HY69" s="23"/>
      <c r="HZ69" s="23"/>
      <c r="IA69" s="23"/>
      <c r="IB69" s="23"/>
      <c r="IC69" s="23"/>
      <c r="ID69" s="23"/>
      <c r="IE69" s="23"/>
      <c r="IF69" s="23"/>
      <c r="IG69" s="23"/>
      <c r="IH69" s="23"/>
      <c r="II69" s="23"/>
      <c r="IJ69" s="23"/>
      <c r="IK69" s="23"/>
      <c r="IL69" s="23"/>
      <c r="IM69" s="23"/>
      <c r="IN69" s="23"/>
      <c r="IO69" s="23"/>
      <c r="IP69" s="23"/>
      <c r="IQ69" s="23"/>
      <c r="IR69" s="23"/>
      <c r="IS69" s="23"/>
      <c r="IT69" s="23"/>
      <c r="IU69" s="23"/>
      <c r="IV69" s="23"/>
    </row>
    <row r="70" spans="1:256">
      <c r="A70" s="4"/>
      <c r="B70" s="4"/>
      <c r="C70" s="4"/>
      <c r="D70" s="4"/>
      <c r="E70" s="4"/>
      <c r="F70" s="4"/>
      <c r="G70" s="6"/>
      <c r="H70" s="6"/>
      <c r="I70" s="27"/>
      <c r="J70" s="28"/>
      <c r="K70" s="28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  <c r="AC70" s="23"/>
      <c r="AD70" s="23"/>
      <c r="AE70" s="23"/>
      <c r="AF70" s="23"/>
      <c r="AG70" s="23"/>
      <c r="AH70" s="23"/>
      <c r="AI70" s="23"/>
      <c r="AJ70" s="23"/>
      <c r="AK70" s="23"/>
      <c r="AL70" s="23"/>
      <c r="AM70" s="23"/>
      <c r="AN70" s="23"/>
      <c r="AO70" s="23"/>
      <c r="AP70" s="23"/>
      <c r="AQ70" s="23"/>
      <c r="AR70" s="23"/>
      <c r="AS70" s="23"/>
      <c r="AT70" s="23"/>
      <c r="AU70" s="23"/>
      <c r="AV70" s="23"/>
      <c r="AW70" s="23"/>
      <c r="AX70" s="23"/>
      <c r="AY70" s="23"/>
      <c r="AZ70" s="23"/>
      <c r="BA70" s="23"/>
      <c r="BB70" s="23"/>
      <c r="BC70" s="23"/>
      <c r="BD70" s="23"/>
      <c r="BE70" s="23"/>
      <c r="BF70" s="23"/>
      <c r="BG70" s="23"/>
      <c r="BH70" s="23"/>
      <c r="BI70" s="23"/>
      <c r="BJ70" s="23"/>
      <c r="BK70" s="23"/>
      <c r="BL70" s="23"/>
      <c r="BM70" s="23"/>
      <c r="BN70" s="23"/>
      <c r="BO70" s="23"/>
      <c r="BP70" s="23"/>
      <c r="BQ70" s="23"/>
      <c r="BR70" s="23"/>
      <c r="BS70" s="23"/>
      <c r="BT70" s="23"/>
      <c r="BU70" s="23"/>
      <c r="BV70" s="23"/>
      <c r="BW70" s="23"/>
      <c r="BX70" s="23"/>
      <c r="BY70" s="23"/>
      <c r="BZ70" s="23"/>
      <c r="CA70" s="23"/>
      <c r="CB70" s="23"/>
      <c r="CC70" s="23"/>
      <c r="CD70" s="23"/>
      <c r="CE70" s="23"/>
      <c r="CF70" s="23"/>
      <c r="CG70" s="23"/>
      <c r="CH70" s="23"/>
      <c r="CI70" s="23"/>
      <c r="CJ70" s="23"/>
      <c r="CK70" s="23"/>
      <c r="CL70" s="23"/>
      <c r="CM70" s="23"/>
      <c r="CN70" s="23"/>
      <c r="CO70" s="23"/>
      <c r="CP70" s="23"/>
      <c r="CQ70" s="23"/>
      <c r="CR70" s="23"/>
      <c r="CS70" s="23"/>
      <c r="CT70" s="23"/>
      <c r="CU70" s="23"/>
      <c r="CV70" s="23"/>
      <c r="CW70" s="23"/>
      <c r="CX70" s="23"/>
      <c r="CY70" s="23"/>
      <c r="CZ70" s="23"/>
      <c r="DA70" s="23"/>
      <c r="DB70" s="23"/>
      <c r="DC70" s="23"/>
      <c r="DD70" s="23"/>
      <c r="DE70" s="23"/>
      <c r="DF70" s="23"/>
      <c r="DG70" s="23"/>
      <c r="DH70" s="23"/>
      <c r="DI70" s="23"/>
      <c r="DJ70" s="23"/>
      <c r="DK70" s="23"/>
      <c r="DL70" s="23"/>
      <c r="DM70" s="23"/>
      <c r="DN70" s="23"/>
      <c r="DO70" s="23"/>
      <c r="DP70" s="23"/>
      <c r="DQ70" s="23"/>
      <c r="DR70" s="23"/>
      <c r="DS70" s="23"/>
      <c r="DT70" s="23"/>
      <c r="DU70" s="23"/>
      <c r="DV70" s="23"/>
      <c r="DW70" s="23"/>
      <c r="DX70" s="23"/>
      <c r="DY70" s="23"/>
      <c r="DZ70" s="23"/>
      <c r="EA70" s="23"/>
      <c r="EB70" s="23"/>
      <c r="EC70" s="23"/>
      <c r="ED70" s="23"/>
      <c r="EE70" s="23"/>
      <c r="EF70" s="23"/>
      <c r="EG70" s="23"/>
      <c r="EH70" s="23"/>
      <c r="EI70" s="23"/>
      <c r="EJ70" s="23"/>
      <c r="EK70" s="23"/>
      <c r="EL70" s="23"/>
      <c r="EM70" s="23"/>
      <c r="EN70" s="23"/>
      <c r="EO70" s="23"/>
      <c r="EP70" s="23"/>
      <c r="EQ70" s="23"/>
      <c r="ER70" s="23"/>
      <c r="ES70" s="23"/>
      <c r="ET70" s="23"/>
      <c r="EU70" s="23"/>
      <c r="EV70" s="23"/>
      <c r="EW70" s="23"/>
      <c r="EX70" s="23"/>
      <c r="EY70" s="23"/>
      <c r="EZ70" s="23"/>
      <c r="FA70" s="23"/>
      <c r="FB70" s="23"/>
      <c r="FC70" s="23"/>
      <c r="FD70" s="23"/>
      <c r="FE70" s="23"/>
      <c r="FF70" s="23"/>
      <c r="FG70" s="23"/>
      <c r="FH70" s="23"/>
      <c r="FI70" s="23"/>
      <c r="FJ70" s="23"/>
      <c r="FK70" s="23"/>
      <c r="FL70" s="23"/>
      <c r="FM70" s="23"/>
      <c r="FN70" s="23"/>
      <c r="FO70" s="23"/>
      <c r="FP70" s="23"/>
      <c r="FQ70" s="23"/>
      <c r="FR70" s="23"/>
      <c r="FS70" s="23"/>
      <c r="FT70" s="23"/>
      <c r="FU70" s="23"/>
      <c r="FV70" s="23"/>
      <c r="FW70" s="23"/>
      <c r="FX70" s="23"/>
      <c r="FY70" s="23"/>
      <c r="FZ70" s="23"/>
      <c r="GA70" s="23"/>
      <c r="GB70" s="23"/>
      <c r="GC70" s="23"/>
      <c r="GD70" s="23"/>
      <c r="GE70" s="23"/>
      <c r="GF70" s="23"/>
      <c r="GG70" s="23"/>
      <c r="GH70" s="23"/>
      <c r="GI70" s="23"/>
      <c r="GJ70" s="23"/>
      <c r="GK70" s="23"/>
      <c r="GL70" s="23"/>
      <c r="GM70" s="23"/>
      <c r="GN70" s="23"/>
      <c r="GO70" s="23"/>
      <c r="GP70" s="23"/>
      <c r="GQ70" s="23"/>
      <c r="GR70" s="23"/>
      <c r="GS70" s="23"/>
      <c r="GT70" s="23"/>
      <c r="GU70" s="23"/>
      <c r="GV70" s="23"/>
      <c r="GW70" s="23"/>
      <c r="GX70" s="23"/>
      <c r="GY70" s="23"/>
      <c r="GZ70" s="23"/>
      <c r="HA70" s="23"/>
      <c r="HB70" s="23"/>
      <c r="HC70" s="23"/>
      <c r="HD70" s="23"/>
      <c r="HE70" s="23"/>
      <c r="HF70" s="23"/>
      <c r="HG70" s="23"/>
      <c r="HH70" s="23"/>
      <c r="HI70" s="23"/>
      <c r="HJ70" s="23"/>
      <c r="HK70" s="23"/>
      <c r="HL70" s="23"/>
      <c r="HM70" s="23"/>
      <c r="HN70" s="23"/>
      <c r="HO70" s="23"/>
      <c r="HP70" s="23"/>
      <c r="HQ70" s="23"/>
      <c r="HR70" s="23"/>
      <c r="HS70" s="23"/>
      <c r="HT70" s="23"/>
      <c r="HU70" s="23"/>
      <c r="HV70" s="23"/>
      <c r="HW70" s="23"/>
      <c r="HX70" s="23"/>
      <c r="HY70" s="23"/>
      <c r="HZ70" s="23"/>
      <c r="IA70" s="23"/>
      <c r="IB70" s="23"/>
      <c r="IC70" s="23"/>
      <c r="ID70" s="23"/>
      <c r="IE70" s="23"/>
      <c r="IF70" s="23"/>
      <c r="IG70" s="23"/>
      <c r="IH70" s="23"/>
      <c r="II70" s="23"/>
      <c r="IJ70" s="23"/>
      <c r="IK70" s="23"/>
      <c r="IL70" s="23"/>
      <c r="IM70" s="23"/>
      <c r="IN70" s="23"/>
      <c r="IO70" s="23"/>
      <c r="IP70" s="23"/>
      <c r="IQ70" s="23"/>
      <c r="IR70" s="23"/>
      <c r="IS70" s="23"/>
      <c r="IT70" s="23"/>
      <c r="IU70" s="23"/>
      <c r="IV70" s="23"/>
    </row>
    <row r="71" spans="1:256">
      <c r="A71" s="4"/>
      <c r="B71" s="4"/>
      <c r="C71" s="4"/>
      <c r="D71" s="4"/>
      <c r="E71" s="4"/>
      <c r="F71" s="4"/>
      <c r="G71" s="6"/>
      <c r="H71" s="6"/>
      <c r="I71" s="27"/>
      <c r="J71" s="28"/>
      <c r="K71" s="28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  <c r="AB71" s="23"/>
      <c r="AC71" s="23"/>
      <c r="AD71" s="23"/>
      <c r="AE71" s="23"/>
      <c r="AF71" s="23"/>
      <c r="AG71" s="23"/>
      <c r="AH71" s="23"/>
      <c r="AI71" s="23"/>
      <c r="AJ71" s="23"/>
      <c r="AK71" s="23"/>
      <c r="AL71" s="23"/>
      <c r="AM71" s="23"/>
      <c r="AN71" s="23"/>
      <c r="AO71" s="23"/>
      <c r="AP71" s="23"/>
      <c r="AQ71" s="23"/>
      <c r="AR71" s="23"/>
      <c r="AS71" s="23"/>
      <c r="AT71" s="23"/>
      <c r="AU71" s="23"/>
      <c r="AV71" s="23"/>
      <c r="AW71" s="23"/>
      <c r="AX71" s="23"/>
      <c r="AY71" s="23"/>
      <c r="AZ71" s="23"/>
      <c r="BA71" s="23"/>
      <c r="BB71" s="23"/>
      <c r="BC71" s="23"/>
      <c r="BD71" s="23"/>
      <c r="BE71" s="23"/>
      <c r="BF71" s="23"/>
      <c r="BG71" s="23"/>
      <c r="BH71" s="23"/>
      <c r="BI71" s="23"/>
      <c r="BJ71" s="23"/>
      <c r="BK71" s="23"/>
      <c r="BL71" s="23"/>
      <c r="BM71" s="23"/>
      <c r="BN71" s="23"/>
      <c r="BO71" s="23"/>
      <c r="BP71" s="23"/>
      <c r="BQ71" s="23"/>
      <c r="BR71" s="23"/>
      <c r="BS71" s="23"/>
      <c r="BT71" s="23"/>
      <c r="BU71" s="23"/>
      <c r="BV71" s="23"/>
      <c r="BW71" s="23"/>
      <c r="BX71" s="23"/>
      <c r="BY71" s="23"/>
      <c r="BZ71" s="23"/>
      <c r="CA71" s="23"/>
      <c r="CB71" s="23"/>
      <c r="CC71" s="23"/>
      <c r="CD71" s="23"/>
      <c r="CE71" s="23"/>
      <c r="CF71" s="23"/>
      <c r="CG71" s="23"/>
      <c r="CH71" s="23"/>
      <c r="CI71" s="23"/>
      <c r="CJ71" s="23"/>
      <c r="CK71" s="23"/>
      <c r="CL71" s="23"/>
      <c r="CM71" s="23"/>
      <c r="CN71" s="23"/>
      <c r="CO71" s="23"/>
      <c r="CP71" s="23"/>
      <c r="CQ71" s="23"/>
      <c r="CR71" s="23"/>
      <c r="CS71" s="23"/>
      <c r="CT71" s="23"/>
      <c r="CU71" s="23"/>
      <c r="CV71" s="23"/>
      <c r="CW71" s="23"/>
      <c r="CX71" s="23"/>
      <c r="CY71" s="23"/>
      <c r="CZ71" s="23"/>
      <c r="DA71" s="23"/>
      <c r="DB71" s="23"/>
      <c r="DC71" s="23"/>
      <c r="DD71" s="23"/>
      <c r="DE71" s="23"/>
      <c r="DF71" s="23"/>
      <c r="DG71" s="23"/>
      <c r="DH71" s="23"/>
      <c r="DI71" s="23"/>
      <c r="DJ71" s="23"/>
      <c r="DK71" s="23"/>
      <c r="DL71" s="23"/>
      <c r="DM71" s="23"/>
      <c r="DN71" s="23"/>
      <c r="DO71" s="23"/>
      <c r="DP71" s="23"/>
      <c r="DQ71" s="23"/>
      <c r="DR71" s="23"/>
      <c r="DS71" s="23"/>
      <c r="DT71" s="23"/>
      <c r="DU71" s="23"/>
      <c r="DV71" s="23"/>
      <c r="DW71" s="23"/>
      <c r="DX71" s="23"/>
      <c r="DY71" s="23"/>
      <c r="DZ71" s="23"/>
      <c r="EA71" s="23"/>
      <c r="EB71" s="23"/>
      <c r="EC71" s="23"/>
      <c r="ED71" s="23"/>
      <c r="EE71" s="23"/>
      <c r="EF71" s="23"/>
      <c r="EG71" s="23"/>
      <c r="EH71" s="23"/>
      <c r="EI71" s="23"/>
      <c r="EJ71" s="23"/>
      <c r="EK71" s="23"/>
      <c r="EL71" s="23"/>
      <c r="EM71" s="23"/>
      <c r="EN71" s="23"/>
      <c r="EO71" s="23"/>
      <c r="EP71" s="23"/>
      <c r="EQ71" s="23"/>
      <c r="ER71" s="23"/>
      <c r="ES71" s="23"/>
      <c r="ET71" s="23"/>
      <c r="EU71" s="23"/>
      <c r="EV71" s="23"/>
      <c r="EW71" s="23"/>
      <c r="EX71" s="23"/>
      <c r="EY71" s="23"/>
      <c r="EZ71" s="23"/>
      <c r="FA71" s="23"/>
      <c r="FB71" s="23"/>
      <c r="FC71" s="23"/>
      <c r="FD71" s="23"/>
      <c r="FE71" s="23"/>
      <c r="FF71" s="23"/>
      <c r="FG71" s="23"/>
      <c r="FH71" s="23"/>
      <c r="FI71" s="23"/>
      <c r="FJ71" s="23"/>
      <c r="FK71" s="23"/>
      <c r="FL71" s="23"/>
      <c r="FM71" s="23"/>
      <c r="FN71" s="23"/>
      <c r="FO71" s="23"/>
      <c r="FP71" s="23"/>
      <c r="FQ71" s="23"/>
      <c r="FR71" s="23"/>
      <c r="FS71" s="23"/>
      <c r="FT71" s="23"/>
      <c r="FU71" s="23"/>
      <c r="FV71" s="23"/>
      <c r="FW71" s="23"/>
      <c r="FX71" s="23"/>
      <c r="FY71" s="23"/>
      <c r="FZ71" s="23"/>
      <c r="GA71" s="23"/>
      <c r="GB71" s="23"/>
      <c r="GC71" s="23"/>
      <c r="GD71" s="23"/>
      <c r="GE71" s="23"/>
      <c r="GF71" s="23"/>
      <c r="GG71" s="23"/>
      <c r="GH71" s="23"/>
      <c r="GI71" s="23"/>
      <c r="GJ71" s="23"/>
      <c r="GK71" s="23"/>
      <c r="GL71" s="23"/>
      <c r="GM71" s="23"/>
      <c r="GN71" s="23"/>
      <c r="GO71" s="23"/>
      <c r="GP71" s="23"/>
      <c r="GQ71" s="23"/>
      <c r="GR71" s="23"/>
      <c r="GS71" s="23"/>
      <c r="GT71" s="23"/>
      <c r="GU71" s="23"/>
      <c r="GV71" s="23"/>
      <c r="GW71" s="23"/>
      <c r="GX71" s="23"/>
      <c r="GY71" s="23"/>
      <c r="GZ71" s="23"/>
      <c r="HA71" s="23"/>
      <c r="HB71" s="23"/>
      <c r="HC71" s="23"/>
      <c r="HD71" s="23"/>
      <c r="HE71" s="23"/>
      <c r="HF71" s="23"/>
      <c r="HG71" s="23"/>
      <c r="HH71" s="23"/>
      <c r="HI71" s="23"/>
      <c r="HJ71" s="23"/>
      <c r="HK71" s="23"/>
      <c r="HL71" s="23"/>
      <c r="HM71" s="23"/>
      <c r="HN71" s="23"/>
      <c r="HO71" s="23"/>
      <c r="HP71" s="23"/>
      <c r="HQ71" s="23"/>
      <c r="HR71" s="23"/>
      <c r="HS71" s="23"/>
      <c r="HT71" s="23"/>
      <c r="HU71" s="23"/>
      <c r="HV71" s="23"/>
      <c r="HW71" s="23"/>
      <c r="HX71" s="23"/>
      <c r="HY71" s="23"/>
      <c r="HZ71" s="23"/>
      <c r="IA71" s="23"/>
      <c r="IB71" s="23"/>
      <c r="IC71" s="23"/>
      <c r="ID71" s="23"/>
      <c r="IE71" s="23"/>
      <c r="IF71" s="23"/>
      <c r="IG71" s="23"/>
      <c r="IH71" s="23"/>
      <c r="II71" s="23"/>
      <c r="IJ71" s="23"/>
      <c r="IK71" s="23"/>
      <c r="IL71" s="23"/>
      <c r="IM71" s="23"/>
      <c r="IN71" s="23"/>
      <c r="IO71" s="23"/>
      <c r="IP71" s="23"/>
      <c r="IQ71" s="23"/>
      <c r="IR71" s="23"/>
      <c r="IS71" s="23"/>
      <c r="IT71" s="23"/>
      <c r="IU71" s="23"/>
      <c r="IV71" s="23"/>
    </row>
    <row r="72" spans="1:256">
      <c r="A72" s="4"/>
      <c r="B72" s="4"/>
      <c r="C72" s="4"/>
      <c r="D72" s="4"/>
      <c r="E72" s="4"/>
      <c r="F72" s="4"/>
      <c r="G72" s="6"/>
      <c r="H72" s="6"/>
      <c r="I72" s="27"/>
      <c r="J72" s="28"/>
      <c r="K72" s="28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3"/>
      <c r="AB72" s="23"/>
      <c r="AC72" s="23"/>
      <c r="AD72" s="23"/>
      <c r="AE72" s="23"/>
      <c r="AF72" s="23"/>
      <c r="AG72" s="23"/>
      <c r="AH72" s="23"/>
      <c r="AI72" s="23"/>
      <c r="AJ72" s="23"/>
      <c r="AK72" s="23"/>
      <c r="AL72" s="23"/>
      <c r="AM72" s="23"/>
      <c r="AN72" s="23"/>
      <c r="AO72" s="23"/>
      <c r="AP72" s="23"/>
      <c r="AQ72" s="23"/>
      <c r="AR72" s="23"/>
      <c r="AS72" s="23"/>
      <c r="AT72" s="23"/>
      <c r="AU72" s="23"/>
      <c r="AV72" s="23"/>
      <c r="AW72" s="23"/>
      <c r="AX72" s="23"/>
      <c r="AY72" s="23"/>
      <c r="AZ72" s="23"/>
      <c r="BA72" s="23"/>
      <c r="BB72" s="23"/>
      <c r="BC72" s="23"/>
      <c r="BD72" s="23"/>
      <c r="BE72" s="23"/>
      <c r="BF72" s="23"/>
      <c r="BG72" s="23"/>
      <c r="BH72" s="23"/>
      <c r="BI72" s="23"/>
      <c r="BJ72" s="23"/>
      <c r="BK72" s="23"/>
      <c r="BL72" s="23"/>
      <c r="BM72" s="23"/>
      <c r="BN72" s="23"/>
      <c r="BO72" s="23"/>
      <c r="BP72" s="23"/>
      <c r="BQ72" s="23"/>
      <c r="BR72" s="23"/>
      <c r="BS72" s="23"/>
      <c r="BT72" s="23"/>
      <c r="BU72" s="23"/>
      <c r="BV72" s="23"/>
      <c r="BW72" s="23"/>
      <c r="BX72" s="23"/>
      <c r="BY72" s="23"/>
      <c r="BZ72" s="23"/>
      <c r="CA72" s="23"/>
      <c r="CB72" s="23"/>
      <c r="CC72" s="23"/>
      <c r="CD72" s="23"/>
      <c r="CE72" s="23"/>
      <c r="CF72" s="23"/>
      <c r="CG72" s="23"/>
      <c r="CH72" s="23"/>
      <c r="CI72" s="23"/>
      <c r="CJ72" s="23"/>
      <c r="CK72" s="23"/>
      <c r="CL72" s="23"/>
      <c r="CM72" s="23"/>
      <c r="CN72" s="23"/>
      <c r="CO72" s="23"/>
      <c r="CP72" s="23"/>
      <c r="CQ72" s="23"/>
      <c r="CR72" s="23"/>
      <c r="CS72" s="23"/>
      <c r="CT72" s="23"/>
      <c r="CU72" s="23"/>
      <c r="CV72" s="23"/>
      <c r="CW72" s="23"/>
      <c r="CX72" s="23"/>
      <c r="CY72" s="23"/>
      <c r="CZ72" s="23"/>
      <c r="DA72" s="23"/>
      <c r="DB72" s="23"/>
      <c r="DC72" s="23"/>
      <c r="DD72" s="23"/>
      <c r="DE72" s="23"/>
      <c r="DF72" s="23"/>
      <c r="DG72" s="23"/>
      <c r="DH72" s="23"/>
      <c r="DI72" s="23"/>
      <c r="DJ72" s="23"/>
      <c r="DK72" s="23"/>
      <c r="DL72" s="23"/>
      <c r="DM72" s="23"/>
      <c r="DN72" s="23"/>
      <c r="DO72" s="23"/>
      <c r="DP72" s="23"/>
      <c r="DQ72" s="23"/>
      <c r="DR72" s="23"/>
      <c r="DS72" s="23"/>
      <c r="DT72" s="23"/>
      <c r="DU72" s="23"/>
      <c r="DV72" s="23"/>
      <c r="DW72" s="23"/>
      <c r="DX72" s="23"/>
      <c r="DY72" s="23"/>
      <c r="DZ72" s="23"/>
      <c r="EA72" s="23"/>
      <c r="EB72" s="23"/>
      <c r="EC72" s="23"/>
      <c r="ED72" s="23"/>
      <c r="EE72" s="23"/>
      <c r="EF72" s="23"/>
      <c r="EG72" s="23"/>
      <c r="EH72" s="23"/>
      <c r="EI72" s="23"/>
      <c r="EJ72" s="23"/>
      <c r="EK72" s="23"/>
      <c r="EL72" s="23"/>
      <c r="EM72" s="23"/>
      <c r="EN72" s="23"/>
      <c r="EO72" s="23"/>
      <c r="EP72" s="23"/>
      <c r="EQ72" s="23"/>
      <c r="ER72" s="23"/>
      <c r="ES72" s="23"/>
      <c r="ET72" s="23"/>
      <c r="EU72" s="23"/>
      <c r="EV72" s="23"/>
      <c r="EW72" s="23"/>
      <c r="EX72" s="23"/>
      <c r="EY72" s="23"/>
      <c r="EZ72" s="23"/>
      <c r="FA72" s="23"/>
      <c r="FB72" s="23"/>
      <c r="FC72" s="23"/>
      <c r="FD72" s="23"/>
      <c r="FE72" s="23"/>
      <c r="FF72" s="23"/>
      <c r="FG72" s="23"/>
      <c r="FH72" s="23"/>
      <c r="FI72" s="23"/>
      <c r="FJ72" s="23"/>
      <c r="FK72" s="23"/>
      <c r="FL72" s="23"/>
      <c r="FM72" s="23"/>
      <c r="FN72" s="23"/>
      <c r="FO72" s="23"/>
      <c r="FP72" s="23"/>
      <c r="FQ72" s="23"/>
      <c r="FR72" s="23"/>
      <c r="FS72" s="23"/>
      <c r="FT72" s="23"/>
      <c r="FU72" s="23"/>
      <c r="FV72" s="23"/>
      <c r="FW72" s="23"/>
      <c r="FX72" s="23"/>
      <c r="FY72" s="23"/>
      <c r="FZ72" s="23"/>
      <c r="GA72" s="23"/>
      <c r="GB72" s="23"/>
      <c r="GC72" s="23"/>
      <c r="GD72" s="23"/>
      <c r="GE72" s="23"/>
      <c r="GF72" s="23"/>
      <c r="GG72" s="23"/>
      <c r="GH72" s="23"/>
      <c r="GI72" s="23"/>
      <c r="GJ72" s="23"/>
      <c r="GK72" s="23"/>
      <c r="GL72" s="23"/>
      <c r="GM72" s="23"/>
      <c r="GN72" s="23"/>
      <c r="GO72" s="23"/>
      <c r="GP72" s="23"/>
      <c r="GQ72" s="23"/>
      <c r="GR72" s="23"/>
      <c r="GS72" s="23"/>
      <c r="GT72" s="23"/>
      <c r="GU72" s="23"/>
      <c r="GV72" s="23"/>
      <c r="GW72" s="23"/>
      <c r="GX72" s="23"/>
      <c r="GY72" s="23"/>
      <c r="GZ72" s="23"/>
      <c r="HA72" s="23"/>
      <c r="HB72" s="23"/>
      <c r="HC72" s="23"/>
      <c r="HD72" s="23"/>
      <c r="HE72" s="23"/>
      <c r="HF72" s="23"/>
      <c r="HG72" s="23"/>
      <c r="HH72" s="23"/>
      <c r="HI72" s="23"/>
      <c r="HJ72" s="23"/>
      <c r="HK72" s="23"/>
      <c r="HL72" s="23"/>
      <c r="HM72" s="23"/>
      <c r="HN72" s="23"/>
      <c r="HO72" s="23"/>
      <c r="HP72" s="23"/>
      <c r="HQ72" s="23"/>
      <c r="HR72" s="23"/>
      <c r="HS72" s="23"/>
      <c r="HT72" s="23"/>
      <c r="HU72" s="23"/>
      <c r="HV72" s="23"/>
      <c r="HW72" s="23"/>
      <c r="HX72" s="23"/>
      <c r="HY72" s="23"/>
      <c r="HZ72" s="23"/>
      <c r="IA72" s="23"/>
      <c r="IB72" s="23"/>
      <c r="IC72" s="23"/>
      <c r="ID72" s="23"/>
      <c r="IE72" s="23"/>
      <c r="IF72" s="23"/>
      <c r="IG72" s="23"/>
      <c r="IH72" s="23"/>
      <c r="II72" s="23"/>
      <c r="IJ72" s="23"/>
      <c r="IK72" s="23"/>
      <c r="IL72" s="23"/>
      <c r="IM72" s="23"/>
      <c r="IN72" s="23"/>
      <c r="IO72" s="23"/>
      <c r="IP72" s="23"/>
      <c r="IQ72" s="23"/>
      <c r="IR72" s="23"/>
      <c r="IS72" s="23"/>
      <c r="IT72" s="23"/>
      <c r="IU72" s="23"/>
      <c r="IV72" s="23"/>
    </row>
    <row r="73" spans="1:256">
      <c r="A73" s="4"/>
      <c r="B73" s="4"/>
      <c r="C73" s="4"/>
      <c r="D73" s="4"/>
      <c r="E73" s="4"/>
      <c r="F73" s="4"/>
      <c r="G73" s="6"/>
      <c r="H73" s="6"/>
      <c r="I73" s="27"/>
      <c r="J73" s="28"/>
      <c r="K73" s="28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  <c r="AA73" s="23"/>
      <c r="AB73" s="23"/>
      <c r="AC73" s="23"/>
      <c r="AD73" s="23"/>
      <c r="AE73" s="23"/>
      <c r="AF73" s="23"/>
      <c r="AG73" s="23"/>
      <c r="AH73" s="23"/>
      <c r="AI73" s="23"/>
      <c r="AJ73" s="23"/>
      <c r="AK73" s="23"/>
      <c r="AL73" s="23"/>
      <c r="AM73" s="23"/>
      <c r="AN73" s="23"/>
      <c r="AO73" s="23"/>
      <c r="AP73" s="23"/>
      <c r="AQ73" s="23"/>
      <c r="AR73" s="23"/>
      <c r="AS73" s="23"/>
      <c r="AT73" s="23"/>
      <c r="AU73" s="23"/>
      <c r="AV73" s="23"/>
      <c r="AW73" s="23"/>
      <c r="AX73" s="23"/>
      <c r="AY73" s="23"/>
      <c r="AZ73" s="23"/>
      <c r="BA73" s="23"/>
      <c r="BB73" s="23"/>
      <c r="BC73" s="23"/>
      <c r="BD73" s="23"/>
      <c r="BE73" s="23"/>
      <c r="BF73" s="23"/>
      <c r="BG73" s="23"/>
      <c r="BH73" s="23"/>
      <c r="BI73" s="23"/>
      <c r="BJ73" s="23"/>
      <c r="BK73" s="23"/>
      <c r="BL73" s="23"/>
      <c r="BM73" s="23"/>
      <c r="BN73" s="23"/>
      <c r="BO73" s="23"/>
      <c r="BP73" s="23"/>
      <c r="BQ73" s="23"/>
      <c r="BR73" s="23"/>
      <c r="BS73" s="23"/>
      <c r="BT73" s="23"/>
      <c r="BU73" s="23"/>
      <c r="BV73" s="23"/>
      <c r="BW73" s="23"/>
      <c r="BX73" s="23"/>
      <c r="BY73" s="23"/>
      <c r="BZ73" s="23"/>
      <c r="CA73" s="23"/>
      <c r="CB73" s="23"/>
      <c r="CC73" s="23"/>
      <c r="CD73" s="23"/>
      <c r="CE73" s="23"/>
      <c r="CF73" s="23"/>
      <c r="CG73" s="23"/>
      <c r="CH73" s="23"/>
      <c r="CI73" s="23"/>
      <c r="CJ73" s="23"/>
      <c r="CK73" s="23"/>
      <c r="CL73" s="23"/>
      <c r="CM73" s="23"/>
      <c r="CN73" s="23"/>
      <c r="CO73" s="23"/>
      <c r="CP73" s="23"/>
      <c r="CQ73" s="23"/>
      <c r="CR73" s="23"/>
      <c r="CS73" s="23"/>
      <c r="CT73" s="23"/>
      <c r="CU73" s="23"/>
      <c r="CV73" s="23"/>
      <c r="CW73" s="23"/>
      <c r="CX73" s="23"/>
      <c r="CY73" s="23"/>
      <c r="CZ73" s="23"/>
      <c r="DA73" s="23"/>
      <c r="DB73" s="23"/>
      <c r="DC73" s="23"/>
      <c r="DD73" s="23"/>
      <c r="DE73" s="23"/>
      <c r="DF73" s="23"/>
      <c r="DG73" s="23"/>
      <c r="DH73" s="23"/>
      <c r="DI73" s="23"/>
      <c r="DJ73" s="23"/>
      <c r="DK73" s="23"/>
      <c r="DL73" s="23"/>
      <c r="DM73" s="23"/>
      <c r="DN73" s="23"/>
      <c r="DO73" s="23"/>
      <c r="DP73" s="23"/>
      <c r="DQ73" s="23"/>
      <c r="DR73" s="23"/>
      <c r="DS73" s="23"/>
      <c r="DT73" s="23"/>
      <c r="DU73" s="23"/>
      <c r="DV73" s="23"/>
      <c r="DW73" s="23"/>
      <c r="DX73" s="23"/>
      <c r="DY73" s="23"/>
      <c r="DZ73" s="23"/>
      <c r="EA73" s="23"/>
      <c r="EB73" s="23"/>
      <c r="EC73" s="23"/>
      <c r="ED73" s="23"/>
      <c r="EE73" s="23"/>
      <c r="EF73" s="23"/>
      <c r="EG73" s="23"/>
      <c r="EH73" s="23"/>
      <c r="EI73" s="23"/>
      <c r="EJ73" s="23"/>
      <c r="EK73" s="23"/>
      <c r="EL73" s="23"/>
      <c r="EM73" s="23"/>
      <c r="EN73" s="23"/>
      <c r="EO73" s="23"/>
      <c r="EP73" s="23"/>
      <c r="EQ73" s="23"/>
      <c r="ER73" s="23"/>
      <c r="ES73" s="23"/>
      <c r="ET73" s="23"/>
      <c r="EU73" s="23"/>
      <c r="EV73" s="23"/>
      <c r="EW73" s="23"/>
      <c r="EX73" s="23"/>
      <c r="EY73" s="23"/>
      <c r="EZ73" s="23"/>
      <c r="FA73" s="23"/>
      <c r="FB73" s="23"/>
      <c r="FC73" s="23"/>
      <c r="FD73" s="23"/>
      <c r="FE73" s="23"/>
      <c r="FF73" s="23"/>
      <c r="FG73" s="23"/>
      <c r="FH73" s="23"/>
      <c r="FI73" s="23"/>
      <c r="FJ73" s="23"/>
      <c r="FK73" s="23"/>
      <c r="FL73" s="23"/>
      <c r="FM73" s="23"/>
      <c r="FN73" s="23"/>
      <c r="FO73" s="23"/>
      <c r="FP73" s="23"/>
      <c r="FQ73" s="23"/>
      <c r="FR73" s="23"/>
      <c r="FS73" s="23"/>
      <c r="FT73" s="23"/>
      <c r="FU73" s="23"/>
      <c r="FV73" s="23"/>
      <c r="FW73" s="23"/>
      <c r="FX73" s="23"/>
      <c r="FY73" s="23"/>
      <c r="FZ73" s="23"/>
      <c r="GA73" s="23"/>
      <c r="GB73" s="23"/>
      <c r="GC73" s="23"/>
      <c r="GD73" s="23"/>
      <c r="GE73" s="23"/>
      <c r="GF73" s="23"/>
      <c r="GG73" s="23"/>
      <c r="GH73" s="23"/>
      <c r="GI73" s="23"/>
      <c r="GJ73" s="23"/>
      <c r="GK73" s="23"/>
      <c r="GL73" s="23"/>
      <c r="GM73" s="23"/>
      <c r="GN73" s="23"/>
      <c r="GO73" s="23"/>
      <c r="GP73" s="23"/>
      <c r="GQ73" s="23"/>
      <c r="GR73" s="23"/>
      <c r="GS73" s="23"/>
      <c r="GT73" s="23"/>
      <c r="GU73" s="23"/>
      <c r="GV73" s="23"/>
      <c r="GW73" s="23"/>
      <c r="GX73" s="23"/>
      <c r="GY73" s="23"/>
      <c r="GZ73" s="23"/>
      <c r="HA73" s="23"/>
      <c r="HB73" s="23"/>
      <c r="HC73" s="23"/>
      <c r="HD73" s="23"/>
      <c r="HE73" s="23"/>
      <c r="HF73" s="23"/>
      <c r="HG73" s="23"/>
      <c r="HH73" s="23"/>
      <c r="HI73" s="23"/>
      <c r="HJ73" s="23"/>
      <c r="HK73" s="23"/>
      <c r="HL73" s="23"/>
      <c r="HM73" s="23"/>
      <c r="HN73" s="23"/>
      <c r="HO73" s="23"/>
      <c r="HP73" s="23"/>
      <c r="HQ73" s="23"/>
      <c r="HR73" s="23"/>
      <c r="HS73" s="23"/>
      <c r="HT73" s="23"/>
      <c r="HU73" s="23"/>
      <c r="HV73" s="23"/>
      <c r="HW73" s="23"/>
      <c r="HX73" s="23"/>
      <c r="HY73" s="23"/>
      <c r="HZ73" s="23"/>
      <c r="IA73" s="23"/>
      <c r="IB73" s="23"/>
      <c r="IC73" s="23"/>
      <c r="ID73" s="23"/>
      <c r="IE73" s="23"/>
      <c r="IF73" s="23"/>
      <c r="IG73" s="23"/>
      <c r="IH73" s="23"/>
      <c r="II73" s="23"/>
      <c r="IJ73" s="23"/>
      <c r="IK73" s="23"/>
      <c r="IL73" s="23"/>
      <c r="IM73" s="23"/>
      <c r="IN73" s="23"/>
      <c r="IO73" s="23"/>
      <c r="IP73" s="23"/>
      <c r="IQ73" s="23"/>
      <c r="IR73" s="23"/>
      <c r="IS73" s="23"/>
      <c r="IT73" s="23"/>
      <c r="IU73" s="23"/>
      <c r="IV73" s="23"/>
    </row>
    <row r="74" spans="1:256">
      <c r="E74" s="4"/>
      <c r="F74" s="4"/>
      <c r="G74" s="6"/>
      <c r="I74" s="15"/>
      <c r="K74" s="17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  <c r="AA74" s="23"/>
      <c r="AB74" s="23"/>
      <c r="AC74" s="23"/>
      <c r="AD74" s="23"/>
      <c r="AE74" s="23"/>
      <c r="AF74" s="23"/>
      <c r="AG74" s="23"/>
      <c r="AH74" s="23"/>
      <c r="AI74" s="23"/>
      <c r="AJ74" s="23"/>
      <c r="AK74" s="23"/>
      <c r="AL74" s="23"/>
      <c r="AM74" s="23"/>
      <c r="AN74" s="23"/>
      <c r="AO74" s="23"/>
      <c r="AP74" s="23"/>
      <c r="AQ74" s="23"/>
      <c r="AR74" s="23"/>
      <c r="AS74" s="23"/>
      <c r="AT74" s="23"/>
      <c r="AU74" s="23"/>
      <c r="AV74" s="23"/>
      <c r="AW74" s="23"/>
      <c r="AX74" s="23"/>
      <c r="AY74" s="23"/>
      <c r="AZ74" s="23"/>
      <c r="BA74" s="23"/>
      <c r="BB74" s="23"/>
      <c r="BC74" s="23"/>
      <c r="BD74" s="23"/>
      <c r="BE74" s="23"/>
      <c r="BF74" s="23"/>
      <c r="BG74" s="23"/>
      <c r="BH74" s="23"/>
      <c r="BI74" s="23"/>
      <c r="BJ74" s="23"/>
      <c r="BK74" s="23"/>
      <c r="BL74" s="23"/>
      <c r="BM74" s="23"/>
      <c r="BN74" s="23"/>
      <c r="BO74" s="23"/>
      <c r="BP74" s="23"/>
      <c r="BQ74" s="23"/>
      <c r="BR74" s="23"/>
      <c r="BS74" s="23"/>
      <c r="BT74" s="23"/>
      <c r="BU74" s="23"/>
      <c r="BV74" s="23"/>
      <c r="BW74" s="23"/>
      <c r="BX74" s="23"/>
      <c r="BY74" s="23"/>
      <c r="BZ74" s="23"/>
      <c r="CA74" s="23"/>
      <c r="CB74" s="23"/>
      <c r="CC74" s="23"/>
      <c r="CD74" s="23"/>
      <c r="CE74" s="23"/>
      <c r="CF74" s="23"/>
      <c r="CG74" s="23"/>
      <c r="CH74" s="23"/>
      <c r="CI74" s="23"/>
      <c r="CJ74" s="23"/>
      <c r="CK74" s="23"/>
      <c r="CL74" s="23"/>
      <c r="CM74" s="23"/>
      <c r="CN74" s="23"/>
      <c r="CO74" s="23"/>
      <c r="CP74" s="23"/>
      <c r="CQ74" s="23"/>
      <c r="CR74" s="23"/>
      <c r="CS74" s="23"/>
      <c r="CT74" s="23"/>
      <c r="CU74" s="23"/>
      <c r="CV74" s="23"/>
      <c r="CW74" s="23"/>
      <c r="CX74" s="23"/>
      <c r="CY74" s="23"/>
      <c r="CZ74" s="23"/>
      <c r="DA74" s="23"/>
      <c r="DB74" s="23"/>
      <c r="DC74" s="23"/>
      <c r="DD74" s="23"/>
      <c r="DE74" s="23"/>
      <c r="DF74" s="23"/>
      <c r="DG74" s="23"/>
      <c r="DH74" s="23"/>
      <c r="DI74" s="23"/>
      <c r="DJ74" s="23"/>
      <c r="DK74" s="23"/>
      <c r="DL74" s="23"/>
      <c r="DM74" s="23"/>
      <c r="DN74" s="23"/>
      <c r="DO74" s="23"/>
      <c r="DP74" s="23"/>
      <c r="DQ74" s="23"/>
      <c r="DR74" s="23"/>
      <c r="DS74" s="23"/>
      <c r="DT74" s="23"/>
      <c r="DU74" s="23"/>
      <c r="DV74" s="23"/>
      <c r="DW74" s="23"/>
      <c r="DX74" s="23"/>
      <c r="DY74" s="23"/>
      <c r="DZ74" s="23"/>
      <c r="EA74" s="23"/>
      <c r="EB74" s="23"/>
      <c r="EC74" s="23"/>
      <c r="ED74" s="23"/>
      <c r="EE74" s="23"/>
      <c r="EF74" s="23"/>
      <c r="EG74" s="23"/>
      <c r="EH74" s="23"/>
      <c r="EI74" s="23"/>
      <c r="EJ74" s="23"/>
      <c r="EK74" s="23"/>
      <c r="EL74" s="23"/>
      <c r="EM74" s="23"/>
      <c r="EN74" s="23"/>
      <c r="EO74" s="23"/>
      <c r="EP74" s="23"/>
      <c r="EQ74" s="23"/>
      <c r="ER74" s="23"/>
      <c r="ES74" s="23"/>
      <c r="ET74" s="23"/>
      <c r="EU74" s="23"/>
      <c r="EV74" s="23"/>
      <c r="EW74" s="23"/>
      <c r="EX74" s="23"/>
      <c r="EY74" s="23"/>
      <c r="EZ74" s="23"/>
      <c r="FA74" s="23"/>
      <c r="FB74" s="23"/>
      <c r="FC74" s="23"/>
      <c r="FD74" s="23"/>
      <c r="FE74" s="23"/>
      <c r="FF74" s="23"/>
      <c r="FG74" s="23"/>
      <c r="FH74" s="23"/>
      <c r="FI74" s="23"/>
      <c r="FJ74" s="23"/>
      <c r="FK74" s="23"/>
      <c r="FL74" s="23"/>
      <c r="FM74" s="23"/>
      <c r="FN74" s="23"/>
      <c r="FO74" s="23"/>
      <c r="FP74" s="23"/>
      <c r="FQ74" s="23"/>
      <c r="FR74" s="23"/>
      <c r="FS74" s="23"/>
      <c r="FT74" s="23"/>
      <c r="FU74" s="23"/>
      <c r="FV74" s="23"/>
      <c r="FW74" s="23"/>
      <c r="FX74" s="23"/>
      <c r="FY74" s="23"/>
      <c r="FZ74" s="23"/>
      <c r="GA74" s="23"/>
      <c r="GB74" s="23"/>
      <c r="GC74" s="23"/>
      <c r="GD74" s="23"/>
      <c r="GE74" s="23"/>
      <c r="GF74" s="23"/>
      <c r="GG74" s="23"/>
      <c r="GH74" s="23"/>
      <c r="GI74" s="23"/>
      <c r="GJ74" s="23"/>
      <c r="GK74" s="23"/>
      <c r="GL74" s="23"/>
      <c r="GM74" s="23"/>
      <c r="GN74" s="23"/>
      <c r="GO74" s="23"/>
      <c r="GP74" s="23"/>
      <c r="GQ74" s="23"/>
      <c r="GR74" s="23"/>
      <c r="GS74" s="23"/>
      <c r="GT74" s="23"/>
      <c r="GU74" s="23"/>
      <c r="GV74" s="23"/>
      <c r="GW74" s="23"/>
      <c r="GX74" s="23"/>
      <c r="GY74" s="23"/>
      <c r="GZ74" s="23"/>
      <c r="HA74" s="23"/>
      <c r="HB74" s="23"/>
      <c r="HC74" s="23"/>
      <c r="HD74" s="23"/>
      <c r="HE74" s="23"/>
      <c r="HF74" s="23"/>
      <c r="HG74" s="23"/>
      <c r="HH74" s="23"/>
      <c r="HI74" s="23"/>
      <c r="HJ74" s="23"/>
      <c r="HK74" s="23"/>
      <c r="HL74" s="23"/>
      <c r="HM74" s="23"/>
      <c r="HN74" s="23"/>
      <c r="HO74" s="23"/>
      <c r="HP74" s="23"/>
      <c r="HQ74" s="23"/>
      <c r="HR74" s="23"/>
      <c r="HS74" s="23"/>
      <c r="HT74" s="23"/>
      <c r="HU74" s="23"/>
      <c r="HV74" s="23"/>
      <c r="HW74" s="23"/>
      <c r="HX74" s="23"/>
      <c r="HY74" s="23"/>
      <c r="HZ74" s="23"/>
      <c r="IA74" s="23"/>
      <c r="IB74" s="23"/>
      <c r="IC74" s="23"/>
      <c r="ID74" s="23"/>
      <c r="IE74" s="23"/>
      <c r="IF74" s="23"/>
      <c r="IG74" s="23"/>
      <c r="IH74" s="23"/>
      <c r="II74" s="23"/>
      <c r="IJ74" s="23"/>
      <c r="IK74" s="23"/>
      <c r="IL74" s="23"/>
      <c r="IM74" s="23"/>
      <c r="IN74" s="23"/>
      <c r="IO74" s="23"/>
      <c r="IP74" s="23"/>
      <c r="IQ74" s="23"/>
      <c r="IR74" s="23"/>
      <c r="IS74" s="23"/>
      <c r="IT74" s="23"/>
      <c r="IU74" s="23"/>
      <c r="IV74" s="23"/>
    </row>
    <row r="75" spans="1:256">
      <c r="E75" s="4"/>
      <c r="F75" s="4"/>
      <c r="G75" s="6"/>
      <c r="I75" s="15"/>
      <c r="K75" s="17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  <c r="AA75" s="23"/>
      <c r="AB75" s="23"/>
      <c r="AC75" s="23"/>
      <c r="AD75" s="23"/>
      <c r="AE75" s="23"/>
      <c r="AF75" s="23"/>
      <c r="AG75" s="23"/>
      <c r="AH75" s="23"/>
      <c r="AI75" s="23"/>
      <c r="AJ75" s="23"/>
      <c r="AK75" s="23"/>
      <c r="AL75" s="23"/>
      <c r="AM75" s="23"/>
      <c r="AN75" s="23"/>
      <c r="AO75" s="23"/>
      <c r="AP75" s="23"/>
      <c r="AQ75" s="23"/>
      <c r="AR75" s="23"/>
      <c r="AS75" s="23"/>
      <c r="AT75" s="23"/>
      <c r="AU75" s="23"/>
      <c r="AV75" s="23"/>
      <c r="AW75" s="23"/>
      <c r="AX75" s="23"/>
      <c r="AY75" s="23"/>
      <c r="AZ75" s="23"/>
      <c r="BA75" s="23"/>
      <c r="BB75" s="23"/>
      <c r="BC75" s="23"/>
      <c r="BD75" s="23"/>
      <c r="BE75" s="23"/>
      <c r="BF75" s="23"/>
      <c r="BG75" s="23"/>
      <c r="BH75" s="23"/>
      <c r="BI75" s="23"/>
      <c r="BJ75" s="23"/>
      <c r="BK75" s="23"/>
      <c r="BL75" s="23"/>
      <c r="BM75" s="23"/>
      <c r="BN75" s="23"/>
      <c r="BO75" s="23"/>
      <c r="BP75" s="23"/>
      <c r="BQ75" s="23"/>
      <c r="BR75" s="23"/>
      <c r="BS75" s="23"/>
      <c r="BT75" s="23"/>
      <c r="BU75" s="23"/>
      <c r="BV75" s="23"/>
      <c r="BW75" s="23"/>
      <c r="BX75" s="23"/>
      <c r="BY75" s="23"/>
      <c r="BZ75" s="23"/>
      <c r="CA75" s="23"/>
      <c r="CB75" s="23"/>
      <c r="CC75" s="23"/>
      <c r="CD75" s="23"/>
      <c r="CE75" s="23"/>
      <c r="CF75" s="23"/>
      <c r="CG75" s="23"/>
      <c r="CH75" s="23"/>
      <c r="CI75" s="23"/>
      <c r="CJ75" s="23"/>
      <c r="CK75" s="23"/>
      <c r="CL75" s="23"/>
      <c r="CM75" s="23"/>
      <c r="CN75" s="23"/>
      <c r="CO75" s="23"/>
      <c r="CP75" s="23"/>
      <c r="CQ75" s="23"/>
      <c r="CR75" s="23"/>
      <c r="CS75" s="23"/>
      <c r="CT75" s="23"/>
      <c r="CU75" s="23"/>
      <c r="CV75" s="23"/>
      <c r="CW75" s="23"/>
      <c r="CX75" s="23"/>
      <c r="CY75" s="23"/>
      <c r="CZ75" s="23"/>
      <c r="DA75" s="23"/>
      <c r="DB75" s="23"/>
      <c r="DC75" s="23"/>
      <c r="DD75" s="23"/>
      <c r="DE75" s="23"/>
      <c r="DF75" s="23"/>
      <c r="DG75" s="23"/>
      <c r="DH75" s="23"/>
      <c r="DI75" s="23"/>
      <c r="DJ75" s="23"/>
      <c r="DK75" s="23"/>
      <c r="DL75" s="23"/>
      <c r="DM75" s="23"/>
      <c r="DN75" s="23"/>
      <c r="DO75" s="23"/>
      <c r="DP75" s="23"/>
      <c r="DQ75" s="23"/>
      <c r="DR75" s="23"/>
      <c r="DS75" s="23"/>
      <c r="DT75" s="23"/>
      <c r="DU75" s="23"/>
      <c r="DV75" s="23"/>
      <c r="DW75" s="23"/>
      <c r="DX75" s="23"/>
      <c r="DY75" s="23"/>
      <c r="DZ75" s="23"/>
      <c r="EA75" s="23"/>
      <c r="EB75" s="23"/>
      <c r="EC75" s="23"/>
      <c r="ED75" s="23"/>
      <c r="EE75" s="23"/>
      <c r="EF75" s="23"/>
      <c r="EG75" s="23"/>
      <c r="EH75" s="23"/>
      <c r="EI75" s="23"/>
      <c r="EJ75" s="23"/>
      <c r="EK75" s="23"/>
      <c r="EL75" s="23"/>
      <c r="EM75" s="23"/>
      <c r="EN75" s="23"/>
      <c r="EO75" s="23"/>
      <c r="EP75" s="23"/>
      <c r="EQ75" s="23"/>
      <c r="ER75" s="23"/>
      <c r="ES75" s="23"/>
      <c r="ET75" s="23"/>
      <c r="EU75" s="23"/>
      <c r="EV75" s="23"/>
      <c r="EW75" s="23"/>
      <c r="EX75" s="23"/>
      <c r="EY75" s="23"/>
      <c r="EZ75" s="23"/>
      <c r="FA75" s="23"/>
      <c r="FB75" s="23"/>
      <c r="FC75" s="23"/>
      <c r="FD75" s="23"/>
      <c r="FE75" s="23"/>
      <c r="FF75" s="23"/>
      <c r="FG75" s="23"/>
      <c r="FH75" s="23"/>
      <c r="FI75" s="23"/>
      <c r="FJ75" s="23"/>
      <c r="FK75" s="23"/>
      <c r="FL75" s="23"/>
      <c r="FM75" s="23"/>
      <c r="FN75" s="23"/>
      <c r="FO75" s="23"/>
      <c r="FP75" s="23"/>
      <c r="FQ75" s="23"/>
      <c r="FR75" s="23"/>
      <c r="FS75" s="23"/>
      <c r="FT75" s="23"/>
      <c r="FU75" s="23"/>
      <c r="FV75" s="23"/>
      <c r="FW75" s="23"/>
      <c r="FX75" s="23"/>
      <c r="FY75" s="23"/>
      <c r="FZ75" s="23"/>
      <c r="GA75" s="23"/>
      <c r="GB75" s="23"/>
      <c r="GC75" s="23"/>
      <c r="GD75" s="23"/>
      <c r="GE75" s="23"/>
      <c r="GF75" s="23"/>
      <c r="GG75" s="23"/>
      <c r="GH75" s="23"/>
      <c r="GI75" s="23"/>
      <c r="GJ75" s="23"/>
      <c r="GK75" s="23"/>
      <c r="GL75" s="23"/>
      <c r="GM75" s="23"/>
      <c r="GN75" s="23"/>
      <c r="GO75" s="23"/>
      <c r="GP75" s="23"/>
      <c r="GQ75" s="23"/>
      <c r="GR75" s="23"/>
      <c r="GS75" s="23"/>
      <c r="GT75" s="23"/>
      <c r="GU75" s="23"/>
      <c r="GV75" s="23"/>
      <c r="GW75" s="23"/>
      <c r="GX75" s="23"/>
      <c r="GY75" s="23"/>
      <c r="GZ75" s="23"/>
      <c r="HA75" s="23"/>
      <c r="HB75" s="23"/>
      <c r="HC75" s="23"/>
      <c r="HD75" s="23"/>
      <c r="HE75" s="23"/>
      <c r="HF75" s="23"/>
      <c r="HG75" s="23"/>
      <c r="HH75" s="23"/>
      <c r="HI75" s="23"/>
      <c r="HJ75" s="23"/>
      <c r="HK75" s="23"/>
      <c r="HL75" s="23"/>
      <c r="HM75" s="23"/>
      <c r="HN75" s="23"/>
      <c r="HO75" s="23"/>
      <c r="HP75" s="23"/>
      <c r="HQ75" s="23"/>
      <c r="HR75" s="23"/>
      <c r="HS75" s="23"/>
      <c r="HT75" s="23"/>
      <c r="HU75" s="23"/>
      <c r="HV75" s="23"/>
      <c r="HW75" s="23"/>
      <c r="HX75" s="23"/>
      <c r="HY75" s="23"/>
      <c r="HZ75" s="23"/>
      <c r="IA75" s="23"/>
      <c r="IB75" s="23"/>
      <c r="IC75" s="23"/>
      <c r="ID75" s="23"/>
      <c r="IE75" s="23"/>
      <c r="IF75" s="23"/>
      <c r="IG75" s="23"/>
      <c r="IH75" s="23"/>
      <c r="II75" s="23"/>
      <c r="IJ75" s="23"/>
      <c r="IK75" s="23"/>
      <c r="IL75" s="23"/>
      <c r="IM75" s="23"/>
      <c r="IN75" s="23"/>
      <c r="IO75" s="23"/>
      <c r="IP75" s="23"/>
      <c r="IQ75" s="23"/>
      <c r="IR75" s="23"/>
      <c r="IS75" s="23"/>
      <c r="IT75" s="23"/>
      <c r="IU75" s="23"/>
      <c r="IV75" s="23"/>
    </row>
    <row r="76" spans="1:256">
      <c r="E76" s="4"/>
      <c r="F76" s="4"/>
      <c r="G76" s="6"/>
      <c r="I76" s="15"/>
      <c r="K76" s="17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  <c r="AA76" s="23"/>
      <c r="AB76" s="23"/>
      <c r="AC76" s="23"/>
      <c r="AD76" s="23"/>
      <c r="AE76" s="23"/>
      <c r="AF76" s="23"/>
      <c r="AG76" s="23"/>
      <c r="AH76" s="23"/>
      <c r="AI76" s="23"/>
      <c r="AJ76" s="23"/>
      <c r="AK76" s="23"/>
      <c r="AL76" s="23"/>
      <c r="AM76" s="23"/>
      <c r="AN76" s="23"/>
      <c r="AO76" s="23"/>
      <c r="AP76" s="23"/>
      <c r="AQ76" s="23"/>
      <c r="AR76" s="23"/>
      <c r="AS76" s="23"/>
      <c r="AT76" s="23"/>
      <c r="AU76" s="23"/>
      <c r="AV76" s="23"/>
      <c r="AW76" s="23"/>
      <c r="AX76" s="23"/>
      <c r="AY76" s="23"/>
      <c r="AZ76" s="23"/>
      <c r="BA76" s="23"/>
      <c r="BB76" s="23"/>
      <c r="BC76" s="23"/>
      <c r="BD76" s="23"/>
      <c r="BE76" s="23"/>
      <c r="BF76" s="23"/>
      <c r="BG76" s="23"/>
      <c r="BH76" s="23"/>
      <c r="BI76" s="23"/>
      <c r="BJ76" s="23"/>
      <c r="BK76" s="23"/>
      <c r="BL76" s="23"/>
      <c r="BM76" s="23"/>
      <c r="BN76" s="23"/>
      <c r="BO76" s="23"/>
      <c r="BP76" s="23"/>
      <c r="BQ76" s="23"/>
      <c r="BR76" s="23"/>
      <c r="BS76" s="23"/>
      <c r="BT76" s="23"/>
      <c r="BU76" s="23"/>
      <c r="BV76" s="23"/>
      <c r="BW76" s="23"/>
      <c r="BX76" s="23"/>
      <c r="BY76" s="23"/>
      <c r="BZ76" s="23"/>
      <c r="CA76" s="23"/>
      <c r="CB76" s="23"/>
      <c r="CC76" s="23"/>
      <c r="CD76" s="23"/>
      <c r="CE76" s="23"/>
      <c r="CF76" s="23"/>
      <c r="CG76" s="23"/>
      <c r="CH76" s="23"/>
      <c r="CI76" s="23"/>
      <c r="CJ76" s="23"/>
      <c r="CK76" s="23"/>
      <c r="CL76" s="23"/>
      <c r="CM76" s="23"/>
      <c r="CN76" s="23"/>
      <c r="CO76" s="23"/>
      <c r="CP76" s="23"/>
      <c r="CQ76" s="23"/>
      <c r="CR76" s="23"/>
      <c r="CS76" s="23"/>
      <c r="CT76" s="23"/>
      <c r="CU76" s="23"/>
      <c r="CV76" s="23"/>
      <c r="CW76" s="23"/>
      <c r="CX76" s="23"/>
      <c r="CY76" s="23"/>
      <c r="CZ76" s="23"/>
      <c r="DA76" s="23"/>
      <c r="DB76" s="23"/>
      <c r="DC76" s="23"/>
      <c r="DD76" s="23"/>
      <c r="DE76" s="23"/>
      <c r="DF76" s="23"/>
      <c r="DG76" s="23"/>
      <c r="DH76" s="23"/>
      <c r="DI76" s="23"/>
      <c r="DJ76" s="23"/>
      <c r="DK76" s="23"/>
      <c r="DL76" s="23"/>
      <c r="DM76" s="23"/>
      <c r="DN76" s="23"/>
      <c r="DO76" s="23"/>
      <c r="DP76" s="23"/>
      <c r="DQ76" s="23"/>
      <c r="DR76" s="23"/>
      <c r="DS76" s="23"/>
      <c r="DT76" s="23"/>
      <c r="DU76" s="23"/>
      <c r="DV76" s="23"/>
      <c r="DW76" s="23"/>
      <c r="DX76" s="23"/>
      <c r="DY76" s="23"/>
      <c r="DZ76" s="23"/>
      <c r="EA76" s="23"/>
      <c r="EB76" s="23"/>
      <c r="EC76" s="23"/>
      <c r="ED76" s="23"/>
      <c r="EE76" s="23"/>
      <c r="EF76" s="23"/>
      <c r="EG76" s="23"/>
      <c r="EH76" s="23"/>
      <c r="EI76" s="23"/>
      <c r="EJ76" s="23"/>
      <c r="EK76" s="23"/>
      <c r="EL76" s="23"/>
      <c r="EM76" s="23"/>
      <c r="EN76" s="23"/>
      <c r="EO76" s="23"/>
      <c r="EP76" s="23"/>
      <c r="EQ76" s="23"/>
      <c r="ER76" s="23"/>
      <c r="ES76" s="23"/>
      <c r="ET76" s="23"/>
      <c r="EU76" s="23"/>
      <c r="EV76" s="23"/>
      <c r="EW76" s="23"/>
      <c r="EX76" s="23"/>
      <c r="EY76" s="23"/>
      <c r="EZ76" s="23"/>
      <c r="FA76" s="23"/>
      <c r="FB76" s="23"/>
      <c r="FC76" s="23"/>
      <c r="FD76" s="23"/>
      <c r="FE76" s="23"/>
      <c r="FF76" s="23"/>
      <c r="FG76" s="23"/>
      <c r="FH76" s="23"/>
      <c r="FI76" s="23"/>
      <c r="FJ76" s="23"/>
      <c r="FK76" s="23"/>
      <c r="FL76" s="23"/>
      <c r="FM76" s="23"/>
      <c r="FN76" s="23"/>
      <c r="FO76" s="23"/>
      <c r="FP76" s="23"/>
      <c r="FQ76" s="23"/>
      <c r="FR76" s="23"/>
      <c r="FS76" s="23"/>
      <c r="FT76" s="23"/>
      <c r="FU76" s="23"/>
      <c r="FV76" s="23"/>
      <c r="FW76" s="23"/>
      <c r="FX76" s="23"/>
      <c r="FY76" s="23"/>
      <c r="FZ76" s="23"/>
      <c r="GA76" s="23"/>
      <c r="GB76" s="23"/>
      <c r="GC76" s="23"/>
      <c r="GD76" s="23"/>
      <c r="GE76" s="23"/>
      <c r="GF76" s="23"/>
      <c r="GG76" s="23"/>
      <c r="GH76" s="23"/>
      <c r="GI76" s="23"/>
      <c r="GJ76" s="23"/>
      <c r="GK76" s="23"/>
      <c r="GL76" s="23"/>
      <c r="GM76" s="23"/>
      <c r="GN76" s="23"/>
      <c r="GO76" s="23"/>
      <c r="GP76" s="23"/>
      <c r="GQ76" s="23"/>
      <c r="GR76" s="23"/>
      <c r="GS76" s="23"/>
      <c r="GT76" s="23"/>
      <c r="GU76" s="23"/>
      <c r="GV76" s="23"/>
      <c r="GW76" s="23"/>
      <c r="GX76" s="23"/>
      <c r="GY76" s="23"/>
      <c r="GZ76" s="23"/>
      <c r="HA76" s="23"/>
      <c r="HB76" s="23"/>
      <c r="HC76" s="23"/>
      <c r="HD76" s="23"/>
      <c r="HE76" s="23"/>
      <c r="HF76" s="23"/>
      <c r="HG76" s="23"/>
      <c r="HH76" s="23"/>
      <c r="HI76" s="23"/>
      <c r="HJ76" s="23"/>
      <c r="HK76" s="23"/>
      <c r="HL76" s="23"/>
      <c r="HM76" s="23"/>
      <c r="HN76" s="23"/>
      <c r="HO76" s="23"/>
      <c r="HP76" s="23"/>
      <c r="HQ76" s="23"/>
      <c r="HR76" s="23"/>
      <c r="HS76" s="23"/>
      <c r="HT76" s="23"/>
      <c r="HU76" s="23"/>
      <c r="HV76" s="23"/>
      <c r="HW76" s="23"/>
      <c r="HX76" s="23"/>
      <c r="HY76" s="23"/>
      <c r="HZ76" s="23"/>
      <c r="IA76" s="23"/>
      <c r="IB76" s="23"/>
      <c r="IC76" s="23"/>
      <c r="ID76" s="23"/>
      <c r="IE76" s="23"/>
      <c r="IF76" s="23"/>
      <c r="IG76" s="23"/>
      <c r="IH76" s="23"/>
      <c r="II76" s="23"/>
      <c r="IJ76" s="23"/>
      <c r="IK76" s="23"/>
      <c r="IL76" s="23"/>
      <c r="IM76" s="23"/>
      <c r="IN76" s="23"/>
      <c r="IO76" s="23"/>
      <c r="IP76" s="23"/>
      <c r="IQ76" s="23"/>
      <c r="IR76" s="23"/>
      <c r="IS76" s="23"/>
      <c r="IT76" s="23"/>
      <c r="IU76" s="23"/>
      <c r="IV76" s="23"/>
    </row>
    <row r="77" spans="1:256">
      <c r="E77" s="4"/>
      <c r="F77" s="4"/>
      <c r="G77" s="6"/>
      <c r="I77" s="15"/>
      <c r="K77" s="17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  <c r="AA77" s="23"/>
      <c r="AB77" s="23"/>
      <c r="AC77" s="23"/>
      <c r="AD77" s="23"/>
      <c r="AE77" s="23"/>
      <c r="AF77" s="23"/>
      <c r="AG77" s="23"/>
      <c r="AH77" s="23"/>
      <c r="AI77" s="23"/>
      <c r="AJ77" s="23"/>
      <c r="AK77" s="23"/>
      <c r="AL77" s="23"/>
      <c r="AM77" s="23"/>
      <c r="AN77" s="23"/>
      <c r="AO77" s="23"/>
      <c r="AP77" s="23"/>
      <c r="AQ77" s="23"/>
      <c r="AR77" s="23"/>
      <c r="AS77" s="23"/>
      <c r="AT77" s="23"/>
      <c r="AU77" s="23"/>
      <c r="AV77" s="23"/>
      <c r="AW77" s="23"/>
      <c r="AX77" s="23"/>
      <c r="AY77" s="23"/>
      <c r="AZ77" s="23"/>
      <c r="BA77" s="23"/>
      <c r="BB77" s="23"/>
      <c r="BC77" s="23"/>
      <c r="BD77" s="23"/>
      <c r="BE77" s="23"/>
      <c r="BF77" s="23"/>
      <c r="BG77" s="23"/>
      <c r="BH77" s="23"/>
      <c r="BI77" s="23"/>
      <c r="BJ77" s="23"/>
      <c r="BK77" s="23"/>
      <c r="BL77" s="23"/>
      <c r="BM77" s="23"/>
      <c r="BN77" s="23"/>
      <c r="BO77" s="23"/>
      <c r="BP77" s="23"/>
      <c r="BQ77" s="23"/>
      <c r="BR77" s="23"/>
      <c r="BS77" s="23"/>
      <c r="BT77" s="23"/>
      <c r="BU77" s="23"/>
      <c r="BV77" s="23"/>
      <c r="BW77" s="23"/>
      <c r="BX77" s="23"/>
      <c r="BY77" s="23"/>
      <c r="BZ77" s="23"/>
      <c r="CA77" s="23"/>
      <c r="CB77" s="23"/>
      <c r="CC77" s="23"/>
      <c r="CD77" s="23"/>
      <c r="CE77" s="23"/>
      <c r="CF77" s="23"/>
      <c r="CG77" s="23"/>
      <c r="CH77" s="23"/>
      <c r="CI77" s="23"/>
      <c r="CJ77" s="23"/>
      <c r="CK77" s="23"/>
      <c r="CL77" s="23"/>
      <c r="CM77" s="23"/>
      <c r="CN77" s="23"/>
      <c r="CO77" s="23"/>
      <c r="CP77" s="23"/>
      <c r="CQ77" s="23"/>
      <c r="CR77" s="23"/>
      <c r="CS77" s="23"/>
      <c r="CT77" s="23"/>
      <c r="CU77" s="23"/>
      <c r="CV77" s="23"/>
      <c r="CW77" s="23"/>
      <c r="CX77" s="23"/>
      <c r="CY77" s="23"/>
      <c r="CZ77" s="23"/>
      <c r="DA77" s="23"/>
      <c r="DB77" s="23"/>
      <c r="DC77" s="23"/>
      <c r="DD77" s="23"/>
      <c r="DE77" s="23"/>
      <c r="DF77" s="23"/>
      <c r="DG77" s="23"/>
      <c r="DH77" s="23"/>
      <c r="DI77" s="23"/>
      <c r="DJ77" s="23"/>
      <c r="DK77" s="23"/>
      <c r="DL77" s="23"/>
      <c r="DM77" s="23"/>
      <c r="DN77" s="23"/>
      <c r="DO77" s="23"/>
      <c r="DP77" s="23"/>
      <c r="DQ77" s="23"/>
      <c r="DR77" s="23"/>
      <c r="DS77" s="23"/>
      <c r="DT77" s="23"/>
      <c r="DU77" s="23"/>
      <c r="DV77" s="23"/>
      <c r="DW77" s="23"/>
      <c r="DX77" s="23"/>
      <c r="DY77" s="23"/>
      <c r="DZ77" s="23"/>
      <c r="EA77" s="23"/>
      <c r="EB77" s="23"/>
      <c r="EC77" s="23"/>
      <c r="ED77" s="23"/>
      <c r="EE77" s="23"/>
      <c r="EF77" s="23"/>
      <c r="EG77" s="23"/>
      <c r="EH77" s="23"/>
      <c r="EI77" s="23"/>
      <c r="EJ77" s="23"/>
      <c r="EK77" s="23"/>
      <c r="EL77" s="23"/>
      <c r="EM77" s="23"/>
      <c r="EN77" s="23"/>
      <c r="EO77" s="23"/>
      <c r="EP77" s="23"/>
      <c r="EQ77" s="23"/>
      <c r="ER77" s="23"/>
      <c r="ES77" s="23"/>
      <c r="ET77" s="23"/>
      <c r="EU77" s="23"/>
      <c r="EV77" s="23"/>
      <c r="EW77" s="23"/>
      <c r="EX77" s="23"/>
      <c r="EY77" s="23"/>
      <c r="EZ77" s="23"/>
      <c r="FA77" s="23"/>
      <c r="FB77" s="23"/>
      <c r="FC77" s="23"/>
      <c r="FD77" s="23"/>
      <c r="FE77" s="23"/>
      <c r="FF77" s="23"/>
      <c r="FG77" s="23"/>
      <c r="FH77" s="23"/>
      <c r="FI77" s="23"/>
      <c r="FJ77" s="23"/>
      <c r="FK77" s="23"/>
      <c r="FL77" s="23"/>
      <c r="FM77" s="23"/>
      <c r="FN77" s="23"/>
      <c r="FO77" s="23"/>
      <c r="FP77" s="23"/>
      <c r="FQ77" s="23"/>
      <c r="FR77" s="23"/>
      <c r="FS77" s="23"/>
      <c r="FT77" s="23"/>
      <c r="FU77" s="23"/>
      <c r="FV77" s="23"/>
      <c r="FW77" s="23"/>
      <c r="FX77" s="23"/>
      <c r="FY77" s="23"/>
      <c r="FZ77" s="23"/>
      <c r="GA77" s="23"/>
      <c r="GB77" s="23"/>
      <c r="GC77" s="23"/>
      <c r="GD77" s="23"/>
      <c r="GE77" s="23"/>
      <c r="GF77" s="23"/>
      <c r="GG77" s="23"/>
      <c r="GH77" s="23"/>
      <c r="GI77" s="23"/>
      <c r="GJ77" s="23"/>
      <c r="GK77" s="23"/>
      <c r="GL77" s="23"/>
      <c r="GM77" s="23"/>
      <c r="GN77" s="23"/>
      <c r="GO77" s="23"/>
      <c r="GP77" s="23"/>
      <c r="GQ77" s="23"/>
      <c r="GR77" s="23"/>
      <c r="GS77" s="23"/>
      <c r="GT77" s="23"/>
      <c r="GU77" s="23"/>
      <c r="GV77" s="23"/>
      <c r="GW77" s="23"/>
      <c r="GX77" s="23"/>
      <c r="GY77" s="23"/>
      <c r="GZ77" s="23"/>
      <c r="HA77" s="23"/>
      <c r="HB77" s="23"/>
      <c r="HC77" s="23"/>
      <c r="HD77" s="23"/>
      <c r="HE77" s="23"/>
      <c r="HF77" s="23"/>
      <c r="HG77" s="23"/>
      <c r="HH77" s="23"/>
      <c r="HI77" s="23"/>
      <c r="HJ77" s="23"/>
      <c r="HK77" s="23"/>
      <c r="HL77" s="23"/>
      <c r="HM77" s="23"/>
      <c r="HN77" s="23"/>
      <c r="HO77" s="23"/>
      <c r="HP77" s="23"/>
      <c r="HQ77" s="23"/>
      <c r="HR77" s="23"/>
      <c r="HS77" s="23"/>
      <c r="HT77" s="23"/>
      <c r="HU77" s="23"/>
      <c r="HV77" s="23"/>
      <c r="HW77" s="23"/>
      <c r="HX77" s="23"/>
      <c r="HY77" s="23"/>
      <c r="HZ77" s="23"/>
      <c r="IA77" s="23"/>
      <c r="IB77" s="23"/>
      <c r="IC77" s="23"/>
      <c r="ID77" s="23"/>
      <c r="IE77" s="23"/>
      <c r="IF77" s="23"/>
      <c r="IG77" s="23"/>
      <c r="IH77" s="23"/>
      <c r="II77" s="23"/>
      <c r="IJ77" s="23"/>
      <c r="IK77" s="23"/>
      <c r="IL77" s="23"/>
      <c r="IM77" s="23"/>
      <c r="IN77" s="23"/>
      <c r="IO77" s="23"/>
      <c r="IP77" s="23"/>
      <c r="IQ77" s="23"/>
      <c r="IR77" s="23"/>
      <c r="IS77" s="23"/>
      <c r="IT77" s="23"/>
      <c r="IU77" s="23"/>
      <c r="IV77" s="23"/>
    </row>
    <row r="78" spans="1:256">
      <c r="E78" s="4"/>
      <c r="F78" s="4"/>
      <c r="G78" s="6"/>
      <c r="I78" s="15"/>
      <c r="K78" s="17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  <c r="AA78" s="23"/>
      <c r="AB78" s="23"/>
      <c r="AC78" s="23"/>
      <c r="AD78" s="23"/>
      <c r="AE78" s="23"/>
      <c r="AF78" s="23"/>
      <c r="AG78" s="23"/>
      <c r="AH78" s="23"/>
      <c r="AI78" s="23"/>
      <c r="AJ78" s="23"/>
      <c r="AK78" s="23"/>
      <c r="AL78" s="23"/>
      <c r="AM78" s="23"/>
      <c r="AN78" s="23"/>
      <c r="AO78" s="23"/>
      <c r="AP78" s="23"/>
      <c r="AQ78" s="23"/>
      <c r="AR78" s="23"/>
      <c r="AS78" s="23"/>
      <c r="AT78" s="23"/>
      <c r="AU78" s="23"/>
      <c r="AV78" s="23"/>
      <c r="AW78" s="23"/>
      <c r="AX78" s="23"/>
      <c r="AY78" s="23"/>
      <c r="AZ78" s="23"/>
      <c r="BA78" s="23"/>
      <c r="BB78" s="23"/>
      <c r="BC78" s="23"/>
      <c r="BD78" s="23"/>
      <c r="BE78" s="23"/>
      <c r="BF78" s="23"/>
      <c r="BG78" s="23"/>
      <c r="BH78" s="23"/>
      <c r="BI78" s="23"/>
      <c r="BJ78" s="23"/>
      <c r="BK78" s="23"/>
      <c r="BL78" s="23"/>
      <c r="BM78" s="23"/>
      <c r="BN78" s="23"/>
      <c r="BO78" s="23"/>
      <c r="BP78" s="23"/>
      <c r="BQ78" s="23"/>
      <c r="BR78" s="23"/>
      <c r="BS78" s="23"/>
      <c r="BT78" s="23"/>
      <c r="BU78" s="23"/>
      <c r="BV78" s="23"/>
      <c r="BW78" s="23"/>
      <c r="BX78" s="23"/>
      <c r="BY78" s="23"/>
      <c r="BZ78" s="23"/>
      <c r="CA78" s="23"/>
      <c r="CB78" s="23"/>
      <c r="CC78" s="23"/>
      <c r="CD78" s="23"/>
      <c r="CE78" s="23"/>
      <c r="CF78" s="23"/>
      <c r="CG78" s="23"/>
      <c r="CH78" s="23"/>
      <c r="CI78" s="23"/>
      <c r="CJ78" s="23"/>
      <c r="CK78" s="23"/>
      <c r="CL78" s="23"/>
      <c r="CM78" s="23"/>
      <c r="CN78" s="23"/>
      <c r="CO78" s="23"/>
      <c r="CP78" s="23"/>
      <c r="CQ78" s="23"/>
      <c r="CR78" s="23"/>
      <c r="CS78" s="23"/>
      <c r="CT78" s="23"/>
      <c r="CU78" s="23"/>
      <c r="CV78" s="23"/>
      <c r="CW78" s="23"/>
      <c r="CX78" s="23"/>
      <c r="CY78" s="23"/>
      <c r="CZ78" s="23"/>
      <c r="DA78" s="23"/>
      <c r="DB78" s="23"/>
      <c r="DC78" s="23"/>
      <c r="DD78" s="23"/>
      <c r="DE78" s="23"/>
      <c r="DF78" s="23"/>
      <c r="DG78" s="23"/>
      <c r="DH78" s="23"/>
      <c r="DI78" s="23"/>
      <c r="DJ78" s="23"/>
      <c r="DK78" s="23"/>
      <c r="DL78" s="23"/>
      <c r="DM78" s="23"/>
      <c r="DN78" s="23"/>
      <c r="DO78" s="23"/>
      <c r="DP78" s="23"/>
      <c r="DQ78" s="23"/>
      <c r="DR78" s="23"/>
      <c r="DS78" s="23"/>
      <c r="DT78" s="23"/>
      <c r="DU78" s="23"/>
      <c r="DV78" s="23"/>
      <c r="DW78" s="23"/>
      <c r="DX78" s="23"/>
      <c r="DY78" s="23"/>
      <c r="DZ78" s="23"/>
      <c r="EA78" s="23"/>
      <c r="EB78" s="23"/>
      <c r="EC78" s="23"/>
      <c r="ED78" s="23"/>
      <c r="EE78" s="23"/>
      <c r="EF78" s="23"/>
      <c r="EG78" s="23"/>
      <c r="EH78" s="23"/>
      <c r="EI78" s="23"/>
      <c r="EJ78" s="23"/>
      <c r="EK78" s="23"/>
      <c r="EL78" s="23"/>
      <c r="EM78" s="23"/>
      <c r="EN78" s="23"/>
      <c r="EO78" s="23"/>
      <c r="EP78" s="23"/>
      <c r="EQ78" s="23"/>
      <c r="ER78" s="23"/>
      <c r="ES78" s="23"/>
      <c r="ET78" s="23"/>
      <c r="EU78" s="23"/>
      <c r="EV78" s="23"/>
      <c r="EW78" s="23"/>
      <c r="EX78" s="23"/>
      <c r="EY78" s="23"/>
      <c r="EZ78" s="23"/>
      <c r="FA78" s="23"/>
      <c r="FB78" s="23"/>
      <c r="FC78" s="23"/>
      <c r="FD78" s="23"/>
      <c r="FE78" s="23"/>
      <c r="FF78" s="23"/>
      <c r="FG78" s="23"/>
      <c r="FH78" s="23"/>
      <c r="FI78" s="23"/>
      <c r="FJ78" s="23"/>
      <c r="FK78" s="23"/>
      <c r="FL78" s="23"/>
      <c r="FM78" s="23"/>
      <c r="FN78" s="23"/>
      <c r="FO78" s="23"/>
      <c r="FP78" s="23"/>
      <c r="FQ78" s="23"/>
      <c r="FR78" s="23"/>
      <c r="FS78" s="23"/>
      <c r="FT78" s="23"/>
      <c r="FU78" s="23"/>
      <c r="FV78" s="23"/>
      <c r="FW78" s="23"/>
      <c r="FX78" s="23"/>
      <c r="FY78" s="23"/>
      <c r="FZ78" s="23"/>
      <c r="GA78" s="23"/>
      <c r="GB78" s="23"/>
      <c r="GC78" s="23"/>
      <c r="GD78" s="23"/>
      <c r="GE78" s="23"/>
      <c r="GF78" s="23"/>
      <c r="GG78" s="23"/>
      <c r="GH78" s="23"/>
      <c r="GI78" s="23"/>
      <c r="GJ78" s="23"/>
      <c r="GK78" s="23"/>
      <c r="GL78" s="23"/>
      <c r="GM78" s="23"/>
      <c r="GN78" s="23"/>
      <c r="GO78" s="23"/>
      <c r="GP78" s="23"/>
      <c r="GQ78" s="23"/>
      <c r="GR78" s="23"/>
      <c r="GS78" s="23"/>
      <c r="GT78" s="23"/>
      <c r="GU78" s="23"/>
      <c r="GV78" s="23"/>
      <c r="GW78" s="23"/>
      <c r="GX78" s="23"/>
      <c r="GY78" s="23"/>
      <c r="GZ78" s="23"/>
      <c r="HA78" s="23"/>
      <c r="HB78" s="23"/>
      <c r="HC78" s="23"/>
      <c r="HD78" s="23"/>
      <c r="HE78" s="23"/>
      <c r="HF78" s="23"/>
      <c r="HG78" s="23"/>
      <c r="HH78" s="23"/>
      <c r="HI78" s="23"/>
      <c r="HJ78" s="23"/>
      <c r="HK78" s="23"/>
      <c r="HL78" s="23"/>
      <c r="HM78" s="23"/>
      <c r="HN78" s="23"/>
      <c r="HO78" s="23"/>
      <c r="HP78" s="23"/>
      <c r="HQ78" s="23"/>
      <c r="HR78" s="23"/>
      <c r="HS78" s="23"/>
      <c r="HT78" s="23"/>
      <c r="HU78" s="23"/>
      <c r="HV78" s="23"/>
      <c r="HW78" s="23"/>
      <c r="HX78" s="23"/>
      <c r="HY78" s="23"/>
      <c r="HZ78" s="23"/>
      <c r="IA78" s="23"/>
      <c r="IB78" s="23"/>
      <c r="IC78" s="23"/>
      <c r="ID78" s="23"/>
      <c r="IE78" s="23"/>
      <c r="IF78" s="23"/>
      <c r="IG78" s="23"/>
      <c r="IH78" s="23"/>
      <c r="II78" s="23"/>
      <c r="IJ78" s="23"/>
      <c r="IK78" s="23"/>
      <c r="IL78" s="23"/>
      <c r="IM78" s="23"/>
      <c r="IN78" s="23"/>
      <c r="IO78" s="23"/>
      <c r="IP78" s="23"/>
      <c r="IQ78" s="23"/>
      <c r="IR78" s="23"/>
      <c r="IS78" s="23"/>
      <c r="IT78" s="23"/>
      <c r="IU78" s="23"/>
      <c r="IV78" s="23"/>
    </row>
    <row r="79" spans="1:256">
      <c r="E79" s="4"/>
      <c r="F79" s="4"/>
      <c r="G79" s="6"/>
      <c r="I79" s="15"/>
      <c r="K79" s="17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  <c r="AA79" s="23"/>
      <c r="AB79" s="23"/>
      <c r="AC79" s="23"/>
      <c r="AD79" s="23"/>
      <c r="AE79" s="23"/>
      <c r="AF79" s="23"/>
      <c r="AG79" s="23"/>
      <c r="AH79" s="23"/>
      <c r="AI79" s="23"/>
      <c r="AJ79" s="23"/>
      <c r="AK79" s="23"/>
      <c r="AL79" s="23"/>
      <c r="AM79" s="23"/>
      <c r="AN79" s="23"/>
      <c r="AO79" s="23"/>
      <c r="AP79" s="23"/>
      <c r="AQ79" s="23"/>
      <c r="AR79" s="23"/>
      <c r="AS79" s="23"/>
      <c r="AT79" s="23"/>
      <c r="AU79" s="23"/>
      <c r="AV79" s="23"/>
      <c r="AW79" s="23"/>
      <c r="AX79" s="23"/>
      <c r="AY79" s="23"/>
      <c r="AZ79" s="23"/>
      <c r="BA79" s="23"/>
      <c r="BB79" s="23"/>
      <c r="BC79" s="23"/>
      <c r="BD79" s="23"/>
      <c r="BE79" s="23"/>
      <c r="BF79" s="23"/>
      <c r="BG79" s="23"/>
      <c r="BH79" s="23"/>
      <c r="BI79" s="23"/>
      <c r="BJ79" s="23"/>
      <c r="BK79" s="23"/>
      <c r="BL79" s="23"/>
      <c r="BM79" s="23"/>
      <c r="BN79" s="23"/>
      <c r="BO79" s="23"/>
      <c r="BP79" s="23"/>
      <c r="BQ79" s="23"/>
      <c r="BR79" s="23"/>
      <c r="BS79" s="23"/>
      <c r="BT79" s="23"/>
      <c r="BU79" s="23"/>
      <c r="BV79" s="23"/>
      <c r="BW79" s="23"/>
      <c r="BX79" s="23"/>
      <c r="BY79" s="23"/>
      <c r="BZ79" s="23"/>
      <c r="CA79" s="23"/>
      <c r="CB79" s="23"/>
      <c r="CC79" s="23"/>
      <c r="CD79" s="23"/>
      <c r="CE79" s="23"/>
      <c r="CF79" s="23"/>
      <c r="CG79" s="23"/>
      <c r="CH79" s="23"/>
      <c r="CI79" s="23"/>
      <c r="CJ79" s="23"/>
      <c r="CK79" s="23"/>
      <c r="CL79" s="23"/>
      <c r="CM79" s="23"/>
      <c r="CN79" s="23"/>
      <c r="CO79" s="23"/>
      <c r="CP79" s="23"/>
      <c r="CQ79" s="23"/>
      <c r="CR79" s="23"/>
      <c r="CS79" s="23"/>
      <c r="CT79" s="23"/>
      <c r="CU79" s="23"/>
      <c r="CV79" s="23"/>
      <c r="CW79" s="23"/>
      <c r="CX79" s="23"/>
      <c r="CY79" s="23"/>
      <c r="CZ79" s="23"/>
      <c r="DA79" s="23"/>
      <c r="DB79" s="23"/>
      <c r="DC79" s="23"/>
      <c r="DD79" s="23"/>
      <c r="DE79" s="23"/>
      <c r="DF79" s="23"/>
      <c r="DG79" s="23"/>
      <c r="DH79" s="23"/>
      <c r="DI79" s="23"/>
      <c r="DJ79" s="23"/>
      <c r="DK79" s="23"/>
      <c r="DL79" s="23"/>
      <c r="DM79" s="23"/>
      <c r="DN79" s="23"/>
      <c r="DO79" s="23"/>
      <c r="DP79" s="23"/>
      <c r="DQ79" s="23"/>
      <c r="DR79" s="23"/>
      <c r="DS79" s="23"/>
      <c r="DT79" s="23"/>
      <c r="DU79" s="23"/>
      <c r="DV79" s="23"/>
      <c r="DW79" s="23"/>
      <c r="DX79" s="23"/>
      <c r="DY79" s="23"/>
      <c r="DZ79" s="23"/>
      <c r="EA79" s="23"/>
      <c r="EB79" s="23"/>
      <c r="EC79" s="23"/>
      <c r="ED79" s="23"/>
      <c r="EE79" s="23"/>
      <c r="EF79" s="23"/>
      <c r="EG79" s="23"/>
      <c r="EH79" s="23"/>
      <c r="EI79" s="23"/>
      <c r="EJ79" s="23"/>
      <c r="EK79" s="23"/>
      <c r="EL79" s="23"/>
      <c r="EM79" s="23"/>
      <c r="EN79" s="23"/>
      <c r="EO79" s="23"/>
      <c r="EP79" s="23"/>
      <c r="EQ79" s="23"/>
      <c r="ER79" s="23"/>
      <c r="ES79" s="23"/>
      <c r="ET79" s="23"/>
      <c r="EU79" s="23"/>
      <c r="EV79" s="23"/>
      <c r="EW79" s="23"/>
      <c r="EX79" s="23"/>
      <c r="EY79" s="23"/>
      <c r="EZ79" s="23"/>
      <c r="FA79" s="23"/>
      <c r="FB79" s="23"/>
      <c r="FC79" s="23"/>
      <c r="FD79" s="23"/>
      <c r="FE79" s="23"/>
      <c r="FF79" s="23"/>
      <c r="FG79" s="23"/>
      <c r="FH79" s="23"/>
      <c r="FI79" s="23"/>
      <c r="FJ79" s="23"/>
      <c r="FK79" s="23"/>
      <c r="FL79" s="23"/>
      <c r="FM79" s="23"/>
      <c r="FN79" s="23"/>
      <c r="FO79" s="23"/>
      <c r="FP79" s="23"/>
      <c r="FQ79" s="23"/>
      <c r="FR79" s="23"/>
      <c r="FS79" s="23"/>
      <c r="FT79" s="23"/>
      <c r="FU79" s="23"/>
      <c r="FV79" s="23"/>
      <c r="FW79" s="23"/>
      <c r="FX79" s="23"/>
      <c r="FY79" s="23"/>
      <c r="FZ79" s="23"/>
      <c r="GA79" s="23"/>
      <c r="GB79" s="23"/>
      <c r="GC79" s="23"/>
      <c r="GD79" s="23"/>
      <c r="GE79" s="23"/>
      <c r="GF79" s="23"/>
      <c r="GG79" s="23"/>
      <c r="GH79" s="23"/>
      <c r="GI79" s="23"/>
      <c r="GJ79" s="23"/>
      <c r="GK79" s="23"/>
      <c r="GL79" s="23"/>
      <c r="GM79" s="23"/>
      <c r="GN79" s="23"/>
      <c r="GO79" s="23"/>
      <c r="GP79" s="23"/>
      <c r="GQ79" s="23"/>
      <c r="GR79" s="23"/>
      <c r="GS79" s="23"/>
      <c r="GT79" s="23"/>
      <c r="GU79" s="23"/>
      <c r="GV79" s="23"/>
      <c r="GW79" s="23"/>
      <c r="GX79" s="23"/>
      <c r="GY79" s="23"/>
      <c r="GZ79" s="23"/>
      <c r="HA79" s="23"/>
      <c r="HB79" s="23"/>
      <c r="HC79" s="23"/>
      <c r="HD79" s="23"/>
      <c r="HE79" s="23"/>
      <c r="HF79" s="23"/>
      <c r="HG79" s="23"/>
      <c r="HH79" s="23"/>
      <c r="HI79" s="23"/>
      <c r="HJ79" s="23"/>
      <c r="HK79" s="23"/>
      <c r="HL79" s="23"/>
      <c r="HM79" s="23"/>
      <c r="HN79" s="23"/>
      <c r="HO79" s="23"/>
      <c r="HP79" s="23"/>
      <c r="HQ79" s="23"/>
      <c r="HR79" s="23"/>
      <c r="HS79" s="23"/>
      <c r="HT79" s="23"/>
      <c r="HU79" s="23"/>
      <c r="HV79" s="23"/>
      <c r="HW79" s="23"/>
      <c r="HX79" s="23"/>
      <c r="HY79" s="23"/>
      <c r="HZ79" s="23"/>
      <c r="IA79" s="23"/>
      <c r="IB79" s="23"/>
      <c r="IC79" s="23"/>
      <c r="ID79" s="23"/>
      <c r="IE79" s="23"/>
      <c r="IF79" s="23"/>
      <c r="IG79" s="23"/>
      <c r="IH79" s="23"/>
      <c r="II79" s="23"/>
      <c r="IJ79" s="23"/>
      <c r="IK79" s="23"/>
      <c r="IL79" s="23"/>
      <c r="IM79" s="23"/>
      <c r="IN79" s="23"/>
      <c r="IO79" s="23"/>
      <c r="IP79" s="23"/>
      <c r="IQ79" s="23"/>
      <c r="IR79" s="23"/>
      <c r="IS79" s="23"/>
      <c r="IT79" s="23"/>
      <c r="IU79" s="23"/>
      <c r="IV79" s="23"/>
    </row>
    <row r="80" spans="1:256">
      <c r="E80" s="4"/>
      <c r="F80" s="4"/>
      <c r="G80" s="6"/>
      <c r="I80" s="15"/>
      <c r="K80" s="17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  <c r="AA80" s="23"/>
      <c r="AB80" s="23"/>
      <c r="AC80" s="23"/>
      <c r="AD80" s="23"/>
      <c r="AE80" s="23"/>
      <c r="AF80" s="23"/>
      <c r="AG80" s="23"/>
      <c r="AH80" s="23"/>
      <c r="AI80" s="23"/>
      <c r="AJ80" s="23"/>
      <c r="AK80" s="23"/>
      <c r="AL80" s="23"/>
      <c r="AM80" s="23"/>
      <c r="AN80" s="23"/>
      <c r="AO80" s="23"/>
      <c r="AP80" s="23"/>
      <c r="AQ80" s="23"/>
      <c r="AR80" s="23"/>
      <c r="AS80" s="23"/>
      <c r="AT80" s="23"/>
      <c r="AU80" s="23"/>
      <c r="AV80" s="23"/>
      <c r="AW80" s="23"/>
      <c r="AX80" s="23"/>
      <c r="AY80" s="23"/>
      <c r="AZ80" s="23"/>
      <c r="BA80" s="23"/>
      <c r="BB80" s="23"/>
      <c r="BC80" s="23"/>
      <c r="BD80" s="23"/>
      <c r="BE80" s="23"/>
      <c r="BF80" s="23"/>
      <c r="BG80" s="23"/>
      <c r="BH80" s="23"/>
      <c r="BI80" s="23"/>
      <c r="BJ80" s="23"/>
      <c r="BK80" s="23"/>
      <c r="BL80" s="23"/>
      <c r="BM80" s="23"/>
      <c r="BN80" s="23"/>
      <c r="BO80" s="23"/>
      <c r="BP80" s="23"/>
      <c r="BQ80" s="23"/>
      <c r="BR80" s="23"/>
      <c r="BS80" s="23"/>
      <c r="BT80" s="23"/>
      <c r="BU80" s="23"/>
      <c r="BV80" s="23"/>
      <c r="BW80" s="23"/>
      <c r="BX80" s="23"/>
      <c r="BY80" s="23"/>
      <c r="BZ80" s="23"/>
      <c r="CA80" s="23"/>
      <c r="CB80" s="23"/>
      <c r="CC80" s="23"/>
      <c r="CD80" s="23"/>
      <c r="CE80" s="23"/>
      <c r="CF80" s="23"/>
      <c r="CG80" s="23"/>
      <c r="CH80" s="23"/>
      <c r="CI80" s="23"/>
      <c r="CJ80" s="23"/>
      <c r="CK80" s="23"/>
      <c r="CL80" s="23"/>
      <c r="CM80" s="23"/>
      <c r="CN80" s="23"/>
      <c r="CO80" s="23"/>
      <c r="CP80" s="23"/>
      <c r="CQ80" s="23"/>
      <c r="CR80" s="23"/>
      <c r="CS80" s="23"/>
      <c r="CT80" s="23"/>
      <c r="CU80" s="23"/>
      <c r="CV80" s="23"/>
      <c r="CW80" s="23"/>
      <c r="CX80" s="23"/>
      <c r="CY80" s="23"/>
      <c r="CZ80" s="23"/>
      <c r="DA80" s="23"/>
      <c r="DB80" s="23"/>
      <c r="DC80" s="23"/>
      <c r="DD80" s="23"/>
      <c r="DE80" s="23"/>
      <c r="DF80" s="23"/>
      <c r="DG80" s="23"/>
      <c r="DH80" s="23"/>
      <c r="DI80" s="23"/>
      <c r="DJ80" s="23"/>
      <c r="DK80" s="23"/>
      <c r="DL80" s="23"/>
      <c r="DM80" s="23"/>
      <c r="DN80" s="23"/>
      <c r="DO80" s="23"/>
      <c r="DP80" s="23"/>
      <c r="DQ80" s="23"/>
      <c r="DR80" s="23"/>
      <c r="DS80" s="23"/>
      <c r="DT80" s="23"/>
      <c r="DU80" s="23"/>
      <c r="DV80" s="23"/>
      <c r="DW80" s="23"/>
      <c r="DX80" s="23"/>
      <c r="DY80" s="23"/>
      <c r="DZ80" s="23"/>
      <c r="EA80" s="23"/>
      <c r="EB80" s="23"/>
      <c r="EC80" s="23"/>
      <c r="ED80" s="23"/>
      <c r="EE80" s="23"/>
      <c r="EF80" s="23"/>
      <c r="EG80" s="23"/>
      <c r="EH80" s="23"/>
      <c r="EI80" s="23"/>
      <c r="EJ80" s="23"/>
      <c r="EK80" s="23"/>
      <c r="EL80" s="23"/>
      <c r="EM80" s="23"/>
      <c r="EN80" s="23"/>
      <c r="EO80" s="23"/>
      <c r="EP80" s="23"/>
      <c r="EQ80" s="23"/>
      <c r="ER80" s="23"/>
      <c r="ES80" s="23"/>
      <c r="ET80" s="23"/>
      <c r="EU80" s="23"/>
      <c r="EV80" s="23"/>
      <c r="EW80" s="23"/>
      <c r="EX80" s="23"/>
      <c r="EY80" s="23"/>
      <c r="EZ80" s="23"/>
      <c r="FA80" s="23"/>
      <c r="FB80" s="23"/>
      <c r="FC80" s="23"/>
      <c r="FD80" s="23"/>
      <c r="FE80" s="23"/>
      <c r="FF80" s="23"/>
      <c r="FG80" s="23"/>
      <c r="FH80" s="23"/>
      <c r="FI80" s="23"/>
      <c r="FJ80" s="23"/>
      <c r="FK80" s="23"/>
      <c r="FL80" s="23"/>
      <c r="FM80" s="23"/>
      <c r="FN80" s="23"/>
      <c r="FO80" s="23"/>
      <c r="FP80" s="23"/>
      <c r="FQ80" s="23"/>
      <c r="FR80" s="23"/>
      <c r="FS80" s="23"/>
      <c r="FT80" s="23"/>
      <c r="FU80" s="23"/>
      <c r="FV80" s="23"/>
      <c r="FW80" s="23"/>
      <c r="FX80" s="23"/>
      <c r="FY80" s="23"/>
      <c r="FZ80" s="23"/>
      <c r="GA80" s="23"/>
      <c r="GB80" s="23"/>
      <c r="GC80" s="23"/>
      <c r="GD80" s="23"/>
      <c r="GE80" s="23"/>
      <c r="GF80" s="23"/>
      <c r="GG80" s="23"/>
      <c r="GH80" s="23"/>
      <c r="GI80" s="23"/>
      <c r="GJ80" s="23"/>
      <c r="GK80" s="23"/>
      <c r="GL80" s="23"/>
      <c r="GM80" s="23"/>
      <c r="GN80" s="23"/>
      <c r="GO80" s="23"/>
      <c r="GP80" s="23"/>
      <c r="GQ80" s="23"/>
      <c r="GR80" s="23"/>
      <c r="GS80" s="23"/>
      <c r="GT80" s="23"/>
      <c r="GU80" s="23"/>
      <c r="GV80" s="23"/>
      <c r="GW80" s="23"/>
      <c r="GX80" s="23"/>
      <c r="GY80" s="23"/>
      <c r="GZ80" s="23"/>
      <c r="HA80" s="23"/>
      <c r="HB80" s="23"/>
      <c r="HC80" s="23"/>
      <c r="HD80" s="23"/>
      <c r="HE80" s="23"/>
      <c r="HF80" s="23"/>
      <c r="HG80" s="23"/>
      <c r="HH80" s="23"/>
      <c r="HI80" s="23"/>
      <c r="HJ80" s="23"/>
      <c r="HK80" s="23"/>
      <c r="HL80" s="23"/>
      <c r="HM80" s="23"/>
      <c r="HN80" s="23"/>
      <c r="HO80" s="23"/>
      <c r="HP80" s="23"/>
      <c r="HQ80" s="23"/>
      <c r="HR80" s="23"/>
      <c r="HS80" s="23"/>
      <c r="HT80" s="23"/>
      <c r="HU80" s="23"/>
      <c r="HV80" s="23"/>
      <c r="HW80" s="23"/>
      <c r="HX80" s="23"/>
      <c r="HY80" s="23"/>
      <c r="HZ80" s="23"/>
      <c r="IA80" s="23"/>
      <c r="IB80" s="23"/>
      <c r="IC80" s="23"/>
      <c r="ID80" s="23"/>
      <c r="IE80" s="23"/>
      <c r="IF80" s="23"/>
      <c r="IG80" s="23"/>
      <c r="IH80" s="23"/>
      <c r="II80" s="23"/>
      <c r="IJ80" s="23"/>
      <c r="IK80" s="23"/>
      <c r="IL80" s="23"/>
      <c r="IM80" s="23"/>
      <c r="IN80" s="23"/>
      <c r="IO80" s="23"/>
      <c r="IP80" s="23"/>
      <c r="IQ80" s="23"/>
      <c r="IR80" s="23"/>
      <c r="IS80" s="23"/>
      <c r="IT80" s="23"/>
      <c r="IU80" s="23"/>
      <c r="IV80" s="23"/>
    </row>
    <row r="81" spans="5:256">
      <c r="E81" s="4"/>
      <c r="F81" s="4"/>
      <c r="G81" s="6"/>
      <c r="I81" s="15"/>
      <c r="K81" s="17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  <c r="AA81" s="23"/>
      <c r="AB81" s="23"/>
      <c r="AC81" s="23"/>
      <c r="AD81" s="23"/>
      <c r="AE81" s="23"/>
      <c r="AF81" s="23"/>
      <c r="AG81" s="23"/>
      <c r="AH81" s="23"/>
      <c r="AI81" s="23"/>
      <c r="AJ81" s="23"/>
      <c r="AK81" s="23"/>
      <c r="AL81" s="23"/>
      <c r="AM81" s="23"/>
      <c r="AN81" s="23"/>
      <c r="AO81" s="23"/>
      <c r="AP81" s="23"/>
      <c r="AQ81" s="23"/>
      <c r="AR81" s="23"/>
      <c r="AS81" s="23"/>
      <c r="AT81" s="23"/>
      <c r="AU81" s="23"/>
      <c r="AV81" s="23"/>
      <c r="AW81" s="23"/>
      <c r="AX81" s="23"/>
      <c r="AY81" s="23"/>
      <c r="AZ81" s="23"/>
      <c r="BA81" s="23"/>
      <c r="BB81" s="23"/>
      <c r="BC81" s="23"/>
      <c r="BD81" s="23"/>
      <c r="BE81" s="23"/>
      <c r="BF81" s="23"/>
      <c r="BG81" s="23"/>
      <c r="BH81" s="23"/>
      <c r="BI81" s="23"/>
      <c r="BJ81" s="23"/>
      <c r="BK81" s="23"/>
      <c r="BL81" s="23"/>
      <c r="BM81" s="23"/>
      <c r="BN81" s="23"/>
      <c r="BO81" s="23"/>
      <c r="BP81" s="23"/>
      <c r="BQ81" s="23"/>
      <c r="BR81" s="23"/>
      <c r="BS81" s="23"/>
      <c r="BT81" s="23"/>
      <c r="BU81" s="23"/>
      <c r="BV81" s="23"/>
      <c r="BW81" s="23"/>
      <c r="BX81" s="23"/>
      <c r="BY81" s="23"/>
      <c r="BZ81" s="23"/>
      <c r="CA81" s="23"/>
      <c r="CB81" s="23"/>
      <c r="CC81" s="23"/>
      <c r="CD81" s="23"/>
      <c r="CE81" s="23"/>
      <c r="CF81" s="23"/>
      <c r="CG81" s="23"/>
      <c r="CH81" s="23"/>
      <c r="CI81" s="23"/>
      <c r="CJ81" s="23"/>
      <c r="CK81" s="23"/>
      <c r="CL81" s="23"/>
      <c r="CM81" s="23"/>
      <c r="CN81" s="23"/>
      <c r="CO81" s="23"/>
      <c r="CP81" s="23"/>
      <c r="CQ81" s="23"/>
      <c r="CR81" s="23"/>
      <c r="CS81" s="23"/>
      <c r="CT81" s="23"/>
      <c r="CU81" s="23"/>
      <c r="CV81" s="23"/>
      <c r="CW81" s="23"/>
      <c r="CX81" s="23"/>
      <c r="CY81" s="23"/>
      <c r="CZ81" s="23"/>
      <c r="DA81" s="23"/>
      <c r="DB81" s="23"/>
      <c r="DC81" s="23"/>
      <c r="DD81" s="23"/>
      <c r="DE81" s="23"/>
      <c r="DF81" s="23"/>
      <c r="DG81" s="23"/>
      <c r="DH81" s="23"/>
      <c r="DI81" s="23"/>
      <c r="DJ81" s="23"/>
      <c r="DK81" s="23"/>
      <c r="DL81" s="23"/>
      <c r="DM81" s="23"/>
      <c r="DN81" s="23"/>
      <c r="DO81" s="23"/>
      <c r="DP81" s="23"/>
      <c r="DQ81" s="23"/>
      <c r="DR81" s="23"/>
      <c r="DS81" s="23"/>
      <c r="DT81" s="23"/>
      <c r="DU81" s="23"/>
      <c r="DV81" s="23"/>
      <c r="DW81" s="23"/>
      <c r="DX81" s="23"/>
      <c r="DY81" s="23"/>
      <c r="DZ81" s="23"/>
      <c r="EA81" s="23"/>
      <c r="EB81" s="23"/>
      <c r="EC81" s="23"/>
      <c r="ED81" s="23"/>
      <c r="EE81" s="23"/>
      <c r="EF81" s="23"/>
      <c r="EG81" s="23"/>
      <c r="EH81" s="23"/>
      <c r="EI81" s="23"/>
      <c r="EJ81" s="23"/>
      <c r="EK81" s="23"/>
      <c r="EL81" s="23"/>
      <c r="EM81" s="23"/>
      <c r="EN81" s="23"/>
      <c r="EO81" s="23"/>
      <c r="EP81" s="23"/>
      <c r="EQ81" s="23"/>
      <c r="ER81" s="23"/>
      <c r="ES81" s="23"/>
      <c r="ET81" s="23"/>
      <c r="EU81" s="23"/>
      <c r="EV81" s="23"/>
      <c r="EW81" s="23"/>
      <c r="EX81" s="23"/>
      <c r="EY81" s="23"/>
      <c r="EZ81" s="23"/>
      <c r="FA81" s="23"/>
      <c r="FB81" s="23"/>
      <c r="FC81" s="23"/>
      <c r="FD81" s="23"/>
      <c r="FE81" s="23"/>
      <c r="FF81" s="23"/>
      <c r="FG81" s="23"/>
      <c r="FH81" s="23"/>
      <c r="FI81" s="23"/>
      <c r="FJ81" s="23"/>
      <c r="FK81" s="23"/>
      <c r="FL81" s="23"/>
      <c r="FM81" s="23"/>
      <c r="FN81" s="23"/>
      <c r="FO81" s="23"/>
      <c r="FP81" s="23"/>
      <c r="FQ81" s="23"/>
      <c r="FR81" s="23"/>
      <c r="FS81" s="23"/>
      <c r="FT81" s="23"/>
      <c r="FU81" s="23"/>
      <c r="FV81" s="23"/>
      <c r="FW81" s="23"/>
      <c r="FX81" s="23"/>
      <c r="FY81" s="23"/>
      <c r="FZ81" s="23"/>
      <c r="GA81" s="23"/>
      <c r="GB81" s="23"/>
      <c r="GC81" s="23"/>
      <c r="GD81" s="23"/>
      <c r="GE81" s="23"/>
      <c r="GF81" s="23"/>
      <c r="GG81" s="23"/>
      <c r="GH81" s="23"/>
      <c r="GI81" s="23"/>
      <c r="GJ81" s="23"/>
      <c r="GK81" s="23"/>
      <c r="GL81" s="23"/>
      <c r="GM81" s="23"/>
      <c r="GN81" s="23"/>
      <c r="GO81" s="23"/>
      <c r="GP81" s="23"/>
      <c r="GQ81" s="23"/>
      <c r="GR81" s="23"/>
      <c r="GS81" s="23"/>
      <c r="GT81" s="23"/>
      <c r="GU81" s="23"/>
      <c r="GV81" s="23"/>
      <c r="GW81" s="23"/>
      <c r="GX81" s="23"/>
      <c r="GY81" s="23"/>
      <c r="GZ81" s="23"/>
      <c r="HA81" s="23"/>
      <c r="HB81" s="23"/>
      <c r="HC81" s="23"/>
      <c r="HD81" s="23"/>
      <c r="HE81" s="23"/>
      <c r="HF81" s="23"/>
      <c r="HG81" s="23"/>
      <c r="HH81" s="23"/>
      <c r="HI81" s="23"/>
      <c r="HJ81" s="23"/>
      <c r="HK81" s="23"/>
      <c r="HL81" s="23"/>
      <c r="HM81" s="23"/>
      <c r="HN81" s="23"/>
      <c r="HO81" s="23"/>
      <c r="HP81" s="23"/>
      <c r="HQ81" s="23"/>
      <c r="HR81" s="23"/>
      <c r="HS81" s="23"/>
      <c r="HT81" s="23"/>
      <c r="HU81" s="23"/>
      <c r="HV81" s="23"/>
      <c r="HW81" s="23"/>
      <c r="HX81" s="23"/>
      <c r="HY81" s="23"/>
      <c r="HZ81" s="23"/>
      <c r="IA81" s="23"/>
      <c r="IB81" s="23"/>
      <c r="IC81" s="23"/>
      <c r="ID81" s="23"/>
      <c r="IE81" s="23"/>
      <c r="IF81" s="23"/>
      <c r="IG81" s="23"/>
      <c r="IH81" s="23"/>
      <c r="II81" s="23"/>
      <c r="IJ81" s="23"/>
      <c r="IK81" s="23"/>
      <c r="IL81" s="23"/>
      <c r="IM81" s="23"/>
      <c r="IN81" s="23"/>
      <c r="IO81" s="23"/>
      <c r="IP81" s="23"/>
      <c r="IQ81" s="23"/>
      <c r="IR81" s="23"/>
      <c r="IS81" s="23"/>
      <c r="IT81" s="23"/>
      <c r="IU81" s="23"/>
      <c r="IV81" s="23"/>
    </row>
    <row r="82" spans="5:256">
      <c r="E82" s="4"/>
      <c r="F82" s="4"/>
      <c r="G82" s="6"/>
      <c r="I82" s="15"/>
      <c r="K82" s="17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  <c r="AA82" s="23"/>
      <c r="AB82" s="23"/>
      <c r="AC82" s="23"/>
      <c r="AD82" s="23"/>
      <c r="AE82" s="23"/>
      <c r="AF82" s="23"/>
      <c r="AG82" s="23"/>
      <c r="AH82" s="23"/>
      <c r="AI82" s="23"/>
      <c r="AJ82" s="23"/>
      <c r="AK82" s="23"/>
      <c r="AL82" s="23"/>
      <c r="AM82" s="23"/>
      <c r="AN82" s="23"/>
      <c r="AO82" s="23"/>
      <c r="AP82" s="23"/>
      <c r="AQ82" s="23"/>
      <c r="AR82" s="23"/>
      <c r="AS82" s="23"/>
      <c r="AT82" s="23"/>
      <c r="AU82" s="23"/>
      <c r="AV82" s="23"/>
      <c r="AW82" s="23"/>
      <c r="AX82" s="23"/>
      <c r="AY82" s="23"/>
      <c r="AZ82" s="23"/>
      <c r="BA82" s="23"/>
      <c r="BB82" s="23"/>
      <c r="BC82" s="23"/>
      <c r="BD82" s="23"/>
      <c r="BE82" s="23"/>
      <c r="BF82" s="23"/>
      <c r="BG82" s="23"/>
      <c r="BH82" s="23"/>
      <c r="BI82" s="23"/>
      <c r="BJ82" s="23"/>
      <c r="BK82" s="23"/>
      <c r="BL82" s="23"/>
      <c r="BM82" s="23"/>
      <c r="BN82" s="23"/>
      <c r="BO82" s="23"/>
      <c r="BP82" s="23"/>
      <c r="BQ82" s="23"/>
      <c r="BR82" s="23"/>
      <c r="BS82" s="23"/>
      <c r="BT82" s="23"/>
      <c r="BU82" s="23"/>
      <c r="BV82" s="23"/>
      <c r="BW82" s="23"/>
      <c r="BX82" s="23"/>
      <c r="BY82" s="23"/>
      <c r="BZ82" s="23"/>
      <c r="CA82" s="23"/>
      <c r="CB82" s="23"/>
      <c r="CC82" s="23"/>
      <c r="CD82" s="23"/>
      <c r="CE82" s="23"/>
      <c r="CF82" s="23"/>
      <c r="CG82" s="23"/>
      <c r="CH82" s="23"/>
      <c r="CI82" s="23"/>
      <c r="CJ82" s="23"/>
      <c r="CK82" s="23"/>
      <c r="CL82" s="23"/>
      <c r="CM82" s="23"/>
      <c r="CN82" s="23"/>
      <c r="CO82" s="23"/>
      <c r="CP82" s="23"/>
      <c r="CQ82" s="23"/>
      <c r="CR82" s="23"/>
      <c r="CS82" s="23"/>
      <c r="CT82" s="23"/>
      <c r="CU82" s="23"/>
      <c r="CV82" s="23"/>
      <c r="CW82" s="23"/>
      <c r="CX82" s="23"/>
      <c r="CY82" s="23"/>
      <c r="CZ82" s="23"/>
      <c r="DA82" s="23"/>
      <c r="DB82" s="23"/>
      <c r="DC82" s="23"/>
      <c r="DD82" s="23"/>
      <c r="DE82" s="23"/>
      <c r="DF82" s="23"/>
      <c r="DG82" s="23"/>
      <c r="DH82" s="23"/>
      <c r="DI82" s="23"/>
      <c r="DJ82" s="23"/>
      <c r="DK82" s="23"/>
      <c r="DL82" s="23"/>
      <c r="DM82" s="23"/>
      <c r="DN82" s="23"/>
      <c r="DO82" s="23"/>
      <c r="DP82" s="23"/>
      <c r="DQ82" s="23"/>
      <c r="DR82" s="23"/>
      <c r="DS82" s="23"/>
      <c r="DT82" s="23"/>
      <c r="DU82" s="23"/>
      <c r="DV82" s="23"/>
      <c r="DW82" s="23"/>
      <c r="DX82" s="23"/>
      <c r="DY82" s="23"/>
      <c r="DZ82" s="23"/>
      <c r="EA82" s="23"/>
      <c r="EB82" s="23"/>
      <c r="EC82" s="23"/>
      <c r="ED82" s="23"/>
      <c r="EE82" s="23"/>
      <c r="EF82" s="23"/>
      <c r="EG82" s="23"/>
      <c r="EH82" s="23"/>
      <c r="EI82" s="23"/>
      <c r="EJ82" s="23"/>
      <c r="EK82" s="23"/>
      <c r="EL82" s="23"/>
      <c r="EM82" s="23"/>
      <c r="EN82" s="23"/>
      <c r="EO82" s="23"/>
      <c r="EP82" s="23"/>
      <c r="EQ82" s="23"/>
      <c r="ER82" s="23"/>
      <c r="ES82" s="23"/>
      <c r="ET82" s="23"/>
      <c r="EU82" s="23"/>
      <c r="EV82" s="23"/>
      <c r="EW82" s="23"/>
      <c r="EX82" s="23"/>
      <c r="EY82" s="23"/>
      <c r="EZ82" s="23"/>
      <c r="FA82" s="23"/>
      <c r="FB82" s="23"/>
      <c r="FC82" s="23"/>
      <c r="FD82" s="23"/>
      <c r="FE82" s="23"/>
      <c r="FF82" s="23"/>
      <c r="FG82" s="23"/>
      <c r="FH82" s="23"/>
      <c r="FI82" s="23"/>
      <c r="FJ82" s="23"/>
      <c r="FK82" s="23"/>
      <c r="FL82" s="23"/>
      <c r="FM82" s="23"/>
      <c r="FN82" s="23"/>
      <c r="FO82" s="23"/>
      <c r="FP82" s="23"/>
      <c r="FQ82" s="23"/>
      <c r="FR82" s="23"/>
      <c r="FS82" s="23"/>
      <c r="FT82" s="23"/>
      <c r="FU82" s="23"/>
      <c r="FV82" s="23"/>
      <c r="FW82" s="23"/>
      <c r="FX82" s="23"/>
      <c r="FY82" s="23"/>
      <c r="FZ82" s="23"/>
      <c r="GA82" s="23"/>
      <c r="GB82" s="23"/>
      <c r="GC82" s="23"/>
      <c r="GD82" s="23"/>
      <c r="GE82" s="23"/>
      <c r="GF82" s="23"/>
      <c r="GG82" s="23"/>
      <c r="GH82" s="23"/>
      <c r="GI82" s="23"/>
      <c r="GJ82" s="23"/>
      <c r="GK82" s="23"/>
      <c r="GL82" s="23"/>
      <c r="GM82" s="23"/>
      <c r="GN82" s="23"/>
      <c r="GO82" s="23"/>
      <c r="GP82" s="23"/>
      <c r="GQ82" s="23"/>
      <c r="GR82" s="23"/>
      <c r="GS82" s="23"/>
      <c r="GT82" s="23"/>
      <c r="GU82" s="23"/>
      <c r="GV82" s="23"/>
      <c r="GW82" s="23"/>
      <c r="GX82" s="23"/>
      <c r="GY82" s="23"/>
      <c r="GZ82" s="23"/>
      <c r="HA82" s="23"/>
      <c r="HB82" s="23"/>
      <c r="HC82" s="23"/>
      <c r="HD82" s="23"/>
      <c r="HE82" s="23"/>
      <c r="HF82" s="23"/>
      <c r="HG82" s="23"/>
      <c r="HH82" s="23"/>
      <c r="HI82" s="23"/>
      <c r="HJ82" s="23"/>
      <c r="HK82" s="23"/>
      <c r="HL82" s="23"/>
      <c r="HM82" s="23"/>
      <c r="HN82" s="23"/>
      <c r="HO82" s="23"/>
      <c r="HP82" s="23"/>
      <c r="HQ82" s="23"/>
      <c r="HR82" s="23"/>
      <c r="HS82" s="23"/>
      <c r="HT82" s="23"/>
      <c r="HU82" s="23"/>
      <c r="HV82" s="23"/>
      <c r="HW82" s="23"/>
      <c r="HX82" s="23"/>
      <c r="HY82" s="23"/>
      <c r="HZ82" s="23"/>
      <c r="IA82" s="23"/>
      <c r="IB82" s="23"/>
      <c r="IC82" s="23"/>
      <c r="ID82" s="23"/>
      <c r="IE82" s="23"/>
      <c r="IF82" s="23"/>
      <c r="IG82" s="23"/>
      <c r="IH82" s="23"/>
      <c r="II82" s="23"/>
      <c r="IJ82" s="23"/>
      <c r="IK82" s="23"/>
      <c r="IL82" s="23"/>
      <c r="IM82" s="23"/>
      <c r="IN82" s="23"/>
      <c r="IO82" s="23"/>
      <c r="IP82" s="23"/>
      <c r="IQ82" s="23"/>
      <c r="IR82" s="23"/>
      <c r="IS82" s="23"/>
      <c r="IT82" s="23"/>
      <c r="IU82" s="23"/>
      <c r="IV82" s="23"/>
    </row>
    <row r="83" spans="5:256">
      <c r="E83" s="4"/>
      <c r="F83" s="4"/>
      <c r="G83" s="6"/>
      <c r="I83" s="15"/>
      <c r="K83" s="17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  <c r="AA83" s="23"/>
      <c r="AB83" s="23"/>
      <c r="AC83" s="23"/>
      <c r="AD83" s="23"/>
      <c r="AE83" s="23"/>
      <c r="AF83" s="23"/>
      <c r="AG83" s="23"/>
      <c r="AH83" s="23"/>
      <c r="AI83" s="23"/>
      <c r="AJ83" s="23"/>
      <c r="AK83" s="23"/>
      <c r="AL83" s="23"/>
      <c r="AM83" s="23"/>
      <c r="AN83" s="23"/>
      <c r="AO83" s="23"/>
      <c r="AP83" s="23"/>
      <c r="AQ83" s="23"/>
      <c r="AR83" s="23"/>
      <c r="AS83" s="23"/>
      <c r="AT83" s="23"/>
      <c r="AU83" s="23"/>
      <c r="AV83" s="23"/>
      <c r="AW83" s="23"/>
      <c r="AX83" s="23"/>
      <c r="AY83" s="23"/>
      <c r="AZ83" s="23"/>
      <c r="BA83" s="23"/>
      <c r="BB83" s="23"/>
      <c r="BC83" s="23"/>
      <c r="BD83" s="23"/>
      <c r="BE83" s="23"/>
      <c r="BF83" s="23"/>
      <c r="BG83" s="23"/>
      <c r="BH83" s="23"/>
      <c r="BI83" s="23"/>
      <c r="BJ83" s="23"/>
      <c r="BK83" s="23"/>
      <c r="BL83" s="23"/>
      <c r="BM83" s="23"/>
      <c r="BN83" s="23"/>
      <c r="BO83" s="23"/>
      <c r="BP83" s="23"/>
      <c r="BQ83" s="23"/>
      <c r="BR83" s="23"/>
      <c r="BS83" s="23"/>
      <c r="BT83" s="23"/>
      <c r="BU83" s="23"/>
      <c r="BV83" s="23"/>
      <c r="BW83" s="23"/>
      <c r="BX83" s="23"/>
      <c r="BY83" s="23"/>
      <c r="BZ83" s="23"/>
      <c r="CA83" s="23"/>
      <c r="CB83" s="23"/>
      <c r="CC83" s="23"/>
      <c r="CD83" s="23"/>
      <c r="CE83" s="23"/>
      <c r="CF83" s="23"/>
      <c r="CG83" s="23"/>
      <c r="CH83" s="23"/>
      <c r="CI83" s="23"/>
      <c r="CJ83" s="23"/>
      <c r="CK83" s="23"/>
      <c r="CL83" s="23"/>
      <c r="CM83" s="23"/>
      <c r="CN83" s="23"/>
      <c r="CO83" s="23"/>
      <c r="CP83" s="23"/>
      <c r="CQ83" s="23"/>
      <c r="CR83" s="23"/>
      <c r="CS83" s="23"/>
      <c r="CT83" s="23"/>
      <c r="CU83" s="23"/>
      <c r="CV83" s="23"/>
      <c r="CW83" s="23"/>
      <c r="CX83" s="23"/>
      <c r="CY83" s="23"/>
      <c r="CZ83" s="23"/>
      <c r="DA83" s="23"/>
      <c r="DB83" s="23"/>
      <c r="DC83" s="23"/>
      <c r="DD83" s="23"/>
      <c r="DE83" s="23"/>
      <c r="DF83" s="23"/>
      <c r="DG83" s="23"/>
      <c r="DH83" s="23"/>
      <c r="DI83" s="23"/>
      <c r="DJ83" s="23"/>
      <c r="DK83" s="23"/>
      <c r="DL83" s="23"/>
      <c r="DM83" s="23"/>
      <c r="DN83" s="23"/>
      <c r="DO83" s="23"/>
      <c r="DP83" s="23"/>
      <c r="DQ83" s="23"/>
      <c r="DR83" s="23"/>
      <c r="DS83" s="23"/>
      <c r="DT83" s="23"/>
      <c r="DU83" s="23"/>
      <c r="DV83" s="23"/>
      <c r="DW83" s="23"/>
      <c r="DX83" s="23"/>
      <c r="DY83" s="23"/>
      <c r="DZ83" s="23"/>
      <c r="EA83" s="23"/>
      <c r="EB83" s="23"/>
      <c r="EC83" s="23"/>
      <c r="ED83" s="23"/>
      <c r="EE83" s="23"/>
      <c r="EF83" s="23"/>
      <c r="EG83" s="23"/>
      <c r="EH83" s="23"/>
      <c r="EI83" s="23"/>
      <c r="EJ83" s="23"/>
      <c r="EK83" s="23"/>
      <c r="EL83" s="23"/>
      <c r="EM83" s="23"/>
      <c r="EN83" s="23"/>
      <c r="EO83" s="23"/>
      <c r="EP83" s="23"/>
      <c r="EQ83" s="23"/>
      <c r="ER83" s="23"/>
      <c r="ES83" s="23"/>
      <c r="ET83" s="23"/>
      <c r="EU83" s="23"/>
      <c r="EV83" s="23"/>
      <c r="EW83" s="23"/>
      <c r="EX83" s="23"/>
      <c r="EY83" s="23"/>
      <c r="EZ83" s="23"/>
      <c r="FA83" s="23"/>
      <c r="FB83" s="23"/>
      <c r="FC83" s="23"/>
      <c r="FD83" s="23"/>
      <c r="FE83" s="23"/>
      <c r="FF83" s="23"/>
      <c r="FG83" s="23"/>
      <c r="FH83" s="23"/>
      <c r="FI83" s="23"/>
      <c r="FJ83" s="23"/>
      <c r="FK83" s="23"/>
      <c r="FL83" s="23"/>
      <c r="FM83" s="23"/>
      <c r="FN83" s="23"/>
      <c r="FO83" s="23"/>
      <c r="FP83" s="23"/>
      <c r="FQ83" s="23"/>
      <c r="FR83" s="23"/>
      <c r="FS83" s="23"/>
      <c r="FT83" s="23"/>
      <c r="FU83" s="23"/>
      <c r="FV83" s="23"/>
      <c r="FW83" s="23"/>
      <c r="FX83" s="23"/>
      <c r="FY83" s="23"/>
      <c r="FZ83" s="23"/>
      <c r="GA83" s="23"/>
      <c r="GB83" s="23"/>
      <c r="GC83" s="23"/>
      <c r="GD83" s="23"/>
      <c r="GE83" s="23"/>
      <c r="GF83" s="23"/>
      <c r="GG83" s="23"/>
      <c r="GH83" s="23"/>
      <c r="GI83" s="23"/>
      <c r="GJ83" s="23"/>
      <c r="GK83" s="23"/>
      <c r="GL83" s="23"/>
      <c r="GM83" s="23"/>
      <c r="GN83" s="23"/>
      <c r="GO83" s="23"/>
      <c r="GP83" s="23"/>
      <c r="GQ83" s="23"/>
      <c r="GR83" s="23"/>
      <c r="GS83" s="23"/>
      <c r="GT83" s="23"/>
      <c r="GU83" s="23"/>
      <c r="GV83" s="23"/>
      <c r="GW83" s="23"/>
      <c r="GX83" s="23"/>
      <c r="GY83" s="23"/>
      <c r="GZ83" s="23"/>
      <c r="HA83" s="23"/>
      <c r="HB83" s="23"/>
      <c r="HC83" s="23"/>
      <c r="HD83" s="23"/>
      <c r="HE83" s="23"/>
      <c r="HF83" s="23"/>
      <c r="HG83" s="23"/>
      <c r="HH83" s="23"/>
      <c r="HI83" s="23"/>
      <c r="HJ83" s="23"/>
      <c r="HK83" s="23"/>
      <c r="HL83" s="23"/>
      <c r="HM83" s="23"/>
      <c r="HN83" s="23"/>
      <c r="HO83" s="23"/>
      <c r="HP83" s="23"/>
      <c r="HQ83" s="23"/>
      <c r="HR83" s="23"/>
      <c r="HS83" s="23"/>
      <c r="HT83" s="23"/>
      <c r="HU83" s="23"/>
      <c r="HV83" s="23"/>
      <c r="HW83" s="23"/>
      <c r="HX83" s="23"/>
      <c r="HY83" s="23"/>
      <c r="HZ83" s="23"/>
      <c r="IA83" s="23"/>
      <c r="IB83" s="23"/>
      <c r="IC83" s="23"/>
      <c r="ID83" s="23"/>
      <c r="IE83" s="23"/>
      <c r="IF83" s="23"/>
      <c r="IG83" s="23"/>
      <c r="IH83" s="23"/>
      <c r="II83" s="23"/>
      <c r="IJ83" s="23"/>
      <c r="IK83" s="23"/>
      <c r="IL83" s="23"/>
      <c r="IM83" s="23"/>
      <c r="IN83" s="23"/>
      <c r="IO83" s="23"/>
      <c r="IP83" s="23"/>
      <c r="IQ83" s="23"/>
      <c r="IR83" s="23"/>
      <c r="IS83" s="23"/>
      <c r="IT83" s="23"/>
      <c r="IU83" s="23"/>
      <c r="IV83" s="23"/>
    </row>
    <row r="84" spans="5:256">
      <c r="E84" s="4"/>
      <c r="F84" s="4"/>
      <c r="G84" s="6"/>
      <c r="I84" s="15"/>
      <c r="K84" s="17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3"/>
      <c r="AB84" s="23"/>
      <c r="AC84" s="23"/>
      <c r="AD84" s="23"/>
      <c r="AE84" s="23"/>
      <c r="AF84" s="23"/>
      <c r="AG84" s="23"/>
      <c r="AH84" s="23"/>
      <c r="AI84" s="23"/>
      <c r="AJ84" s="23"/>
      <c r="AK84" s="23"/>
      <c r="AL84" s="23"/>
      <c r="AM84" s="23"/>
      <c r="AN84" s="23"/>
      <c r="AO84" s="23"/>
      <c r="AP84" s="23"/>
      <c r="AQ84" s="23"/>
      <c r="AR84" s="23"/>
      <c r="AS84" s="23"/>
      <c r="AT84" s="23"/>
      <c r="AU84" s="23"/>
      <c r="AV84" s="23"/>
      <c r="AW84" s="23"/>
      <c r="AX84" s="23"/>
      <c r="AY84" s="23"/>
      <c r="AZ84" s="23"/>
      <c r="BA84" s="23"/>
      <c r="BB84" s="23"/>
      <c r="BC84" s="23"/>
      <c r="BD84" s="23"/>
      <c r="BE84" s="23"/>
      <c r="BF84" s="23"/>
      <c r="BG84" s="23"/>
      <c r="BH84" s="23"/>
      <c r="BI84" s="23"/>
      <c r="BJ84" s="23"/>
      <c r="BK84" s="23"/>
      <c r="BL84" s="23"/>
      <c r="BM84" s="23"/>
      <c r="BN84" s="23"/>
      <c r="BO84" s="23"/>
      <c r="BP84" s="23"/>
      <c r="BQ84" s="23"/>
      <c r="BR84" s="23"/>
      <c r="BS84" s="23"/>
      <c r="BT84" s="23"/>
      <c r="BU84" s="23"/>
      <c r="BV84" s="23"/>
      <c r="BW84" s="23"/>
      <c r="BX84" s="23"/>
      <c r="BY84" s="23"/>
      <c r="BZ84" s="23"/>
      <c r="CA84" s="23"/>
      <c r="CB84" s="23"/>
      <c r="CC84" s="23"/>
      <c r="CD84" s="23"/>
      <c r="CE84" s="23"/>
      <c r="CF84" s="23"/>
      <c r="CG84" s="23"/>
      <c r="CH84" s="23"/>
      <c r="CI84" s="23"/>
      <c r="CJ84" s="23"/>
      <c r="CK84" s="23"/>
      <c r="CL84" s="23"/>
      <c r="CM84" s="23"/>
      <c r="CN84" s="23"/>
      <c r="CO84" s="23"/>
      <c r="CP84" s="23"/>
      <c r="CQ84" s="23"/>
      <c r="CR84" s="23"/>
      <c r="CS84" s="23"/>
      <c r="CT84" s="23"/>
      <c r="CU84" s="23"/>
      <c r="CV84" s="23"/>
      <c r="CW84" s="23"/>
      <c r="CX84" s="23"/>
      <c r="CY84" s="23"/>
      <c r="CZ84" s="23"/>
      <c r="DA84" s="23"/>
      <c r="DB84" s="23"/>
      <c r="DC84" s="23"/>
      <c r="DD84" s="23"/>
      <c r="DE84" s="23"/>
      <c r="DF84" s="23"/>
      <c r="DG84" s="23"/>
      <c r="DH84" s="23"/>
      <c r="DI84" s="23"/>
      <c r="DJ84" s="23"/>
      <c r="DK84" s="23"/>
      <c r="DL84" s="23"/>
      <c r="DM84" s="23"/>
      <c r="DN84" s="23"/>
      <c r="DO84" s="23"/>
      <c r="DP84" s="23"/>
      <c r="DQ84" s="23"/>
      <c r="DR84" s="23"/>
      <c r="DS84" s="23"/>
      <c r="DT84" s="23"/>
      <c r="DU84" s="23"/>
      <c r="DV84" s="23"/>
      <c r="DW84" s="23"/>
      <c r="DX84" s="23"/>
      <c r="DY84" s="23"/>
      <c r="DZ84" s="23"/>
      <c r="EA84" s="23"/>
      <c r="EB84" s="23"/>
      <c r="EC84" s="23"/>
      <c r="ED84" s="23"/>
      <c r="EE84" s="23"/>
      <c r="EF84" s="23"/>
      <c r="EG84" s="23"/>
      <c r="EH84" s="23"/>
      <c r="EI84" s="23"/>
      <c r="EJ84" s="23"/>
      <c r="EK84" s="23"/>
      <c r="EL84" s="23"/>
      <c r="EM84" s="23"/>
      <c r="EN84" s="23"/>
      <c r="EO84" s="23"/>
      <c r="EP84" s="23"/>
      <c r="EQ84" s="23"/>
      <c r="ER84" s="23"/>
      <c r="ES84" s="23"/>
      <c r="ET84" s="23"/>
      <c r="EU84" s="23"/>
      <c r="EV84" s="23"/>
      <c r="EW84" s="23"/>
      <c r="EX84" s="23"/>
      <c r="EY84" s="23"/>
      <c r="EZ84" s="23"/>
      <c r="FA84" s="23"/>
      <c r="FB84" s="23"/>
      <c r="FC84" s="23"/>
      <c r="FD84" s="23"/>
      <c r="FE84" s="23"/>
      <c r="FF84" s="23"/>
      <c r="FG84" s="23"/>
      <c r="FH84" s="23"/>
      <c r="FI84" s="23"/>
      <c r="FJ84" s="23"/>
      <c r="FK84" s="23"/>
      <c r="FL84" s="23"/>
      <c r="FM84" s="23"/>
      <c r="FN84" s="23"/>
      <c r="FO84" s="23"/>
      <c r="FP84" s="23"/>
      <c r="FQ84" s="23"/>
      <c r="FR84" s="23"/>
      <c r="FS84" s="23"/>
      <c r="FT84" s="23"/>
      <c r="FU84" s="23"/>
      <c r="FV84" s="23"/>
      <c r="FW84" s="23"/>
      <c r="FX84" s="23"/>
      <c r="FY84" s="23"/>
      <c r="FZ84" s="23"/>
      <c r="GA84" s="23"/>
      <c r="GB84" s="23"/>
      <c r="GC84" s="23"/>
      <c r="GD84" s="23"/>
      <c r="GE84" s="23"/>
      <c r="GF84" s="23"/>
      <c r="GG84" s="23"/>
      <c r="GH84" s="23"/>
      <c r="GI84" s="23"/>
      <c r="GJ84" s="23"/>
      <c r="GK84" s="23"/>
      <c r="GL84" s="23"/>
      <c r="GM84" s="23"/>
      <c r="GN84" s="23"/>
      <c r="GO84" s="23"/>
      <c r="GP84" s="23"/>
      <c r="GQ84" s="23"/>
      <c r="GR84" s="23"/>
      <c r="GS84" s="23"/>
      <c r="GT84" s="23"/>
      <c r="GU84" s="23"/>
      <c r="GV84" s="23"/>
      <c r="GW84" s="23"/>
      <c r="GX84" s="23"/>
      <c r="GY84" s="23"/>
      <c r="GZ84" s="23"/>
      <c r="HA84" s="23"/>
      <c r="HB84" s="23"/>
      <c r="HC84" s="23"/>
      <c r="HD84" s="23"/>
      <c r="HE84" s="23"/>
      <c r="HF84" s="23"/>
      <c r="HG84" s="23"/>
      <c r="HH84" s="23"/>
      <c r="HI84" s="23"/>
      <c r="HJ84" s="23"/>
      <c r="HK84" s="23"/>
      <c r="HL84" s="23"/>
      <c r="HM84" s="23"/>
      <c r="HN84" s="23"/>
      <c r="HO84" s="23"/>
      <c r="HP84" s="23"/>
      <c r="HQ84" s="23"/>
      <c r="HR84" s="23"/>
      <c r="HS84" s="23"/>
      <c r="HT84" s="23"/>
      <c r="HU84" s="23"/>
      <c r="HV84" s="23"/>
      <c r="HW84" s="23"/>
      <c r="HX84" s="23"/>
      <c r="HY84" s="23"/>
      <c r="HZ84" s="23"/>
      <c r="IA84" s="23"/>
      <c r="IB84" s="23"/>
      <c r="IC84" s="23"/>
      <c r="ID84" s="23"/>
      <c r="IE84" s="23"/>
      <c r="IF84" s="23"/>
      <c r="IG84" s="23"/>
      <c r="IH84" s="23"/>
      <c r="II84" s="23"/>
      <c r="IJ84" s="23"/>
      <c r="IK84" s="23"/>
      <c r="IL84" s="23"/>
      <c r="IM84" s="23"/>
      <c r="IN84" s="23"/>
      <c r="IO84" s="23"/>
      <c r="IP84" s="23"/>
      <c r="IQ84" s="23"/>
      <c r="IR84" s="23"/>
      <c r="IS84" s="23"/>
      <c r="IT84" s="23"/>
      <c r="IU84" s="23"/>
      <c r="IV84" s="23"/>
    </row>
    <row r="85" spans="5:256">
      <c r="E85" s="4"/>
      <c r="F85" s="4"/>
      <c r="G85" s="6"/>
      <c r="I85" s="15"/>
      <c r="K85" s="17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  <c r="AA85" s="23"/>
      <c r="AB85" s="23"/>
      <c r="AC85" s="23"/>
      <c r="AD85" s="23"/>
      <c r="AE85" s="23"/>
      <c r="AF85" s="23"/>
      <c r="AG85" s="23"/>
      <c r="AH85" s="23"/>
      <c r="AI85" s="23"/>
      <c r="AJ85" s="23"/>
      <c r="AK85" s="23"/>
      <c r="AL85" s="23"/>
      <c r="AM85" s="23"/>
      <c r="AN85" s="23"/>
      <c r="AO85" s="23"/>
      <c r="AP85" s="23"/>
      <c r="AQ85" s="23"/>
      <c r="AR85" s="23"/>
      <c r="AS85" s="23"/>
      <c r="AT85" s="23"/>
      <c r="AU85" s="23"/>
      <c r="AV85" s="23"/>
      <c r="AW85" s="23"/>
      <c r="AX85" s="23"/>
      <c r="AY85" s="23"/>
      <c r="AZ85" s="23"/>
      <c r="BA85" s="23"/>
      <c r="BB85" s="23"/>
      <c r="BC85" s="23"/>
      <c r="BD85" s="23"/>
      <c r="BE85" s="23"/>
      <c r="BF85" s="23"/>
      <c r="BG85" s="23"/>
      <c r="BH85" s="23"/>
      <c r="BI85" s="23"/>
      <c r="BJ85" s="23"/>
      <c r="BK85" s="23"/>
      <c r="BL85" s="23"/>
      <c r="BM85" s="23"/>
      <c r="BN85" s="23"/>
      <c r="BO85" s="23"/>
      <c r="BP85" s="23"/>
      <c r="BQ85" s="23"/>
      <c r="BR85" s="23"/>
      <c r="BS85" s="23"/>
      <c r="BT85" s="23"/>
      <c r="BU85" s="23"/>
      <c r="BV85" s="23"/>
      <c r="BW85" s="23"/>
      <c r="BX85" s="23"/>
      <c r="BY85" s="23"/>
      <c r="BZ85" s="23"/>
      <c r="CA85" s="23"/>
      <c r="CB85" s="23"/>
      <c r="CC85" s="23"/>
      <c r="CD85" s="23"/>
      <c r="CE85" s="23"/>
      <c r="CF85" s="23"/>
      <c r="CG85" s="23"/>
      <c r="CH85" s="23"/>
      <c r="CI85" s="23"/>
      <c r="CJ85" s="23"/>
      <c r="CK85" s="23"/>
      <c r="CL85" s="23"/>
      <c r="CM85" s="23"/>
      <c r="CN85" s="23"/>
      <c r="CO85" s="23"/>
      <c r="CP85" s="23"/>
      <c r="CQ85" s="23"/>
      <c r="CR85" s="23"/>
      <c r="CS85" s="23"/>
      <c r="CT85" s="23"/>
      <c r="CU85" s="23"/>
      <c r="CV85" s="23"/>
      <c r="CW85" s="23"/>
      <c r="CX85" s="23"/>
      <c r="CY85" s="23"/>
      <c r="CZ85" s="23"/>
      <c r="DA85" s="23"/>
      <c r="DB85" s="23"/>
      <c r="DC85" s="23"/>
      <c r="DD85" s="23"/>
      <c r="DE85" s="23"/>
      <c r="DF85" s="23"/>
      <c r="DG85" s="23"/>
      <c r="DH85" s="23"/>
      <c r="DI85" s="23"/>
      <c r="DJ85" s="23"/>
      <c r="DK85" s="23"/>
      <c r="DL85" s="23"/>
      <c r="DM85" s="23"/>
      <c r="DN85" s="23"/>
      <c r="DO85" s="23"/>
      <c r="DP85" s="23"/>
      <c r="DQ85" s="23"/>
      <c r="DR85" s="23"/>
      <c r="DS85" s="23"/>
      <c r="DT85" s="23"/>
      <c r="DU85" s="23"/>
      <c r="DV85" s="23"/>
      <c r="DW85" s="23"/>
      <c r="DX85" s="23"/>
      <c r="DY85" s="23"/>
      <c r="DZ85" s="23"/>
      <c r="EA85" s="23"/>
      <c r="EB85" s="23"/>
      <c r="EC85" s="23"/>
      <c r="ED85" s="23"/>
      <c r="EE85" s="23"/>
      <c r="EF85" s="23"/>
      <c r="EG85" s="23"/>
      <c r="EH85" s="23"/>
      <c r="EI85" s="23"/>
      <c r="EJ85" s="23"/>
      <c r="EK85" s="23"/>
      <c r="EL85" s="23"/>
      <c r="EM85" s="23"/>
      <c r="EN85" s="23"/>
      <c r="EO85" s="23"/>
      <c r="EP85" s="23"/>
      <c r="EQ85" s="23"/>
      <c r="ER85" s="23"/>
      <c r="ES85" s="23"/>
      <c r="ET85" s="23"/>
      <c r="EU85" s="23"/>
      <c r="EV85" s="23"/>
      <c r="EW85" s="23"/>
      <c r="EX85" s="23"/>
      <c r="EY85" s="23"/>
      <c r="EZ85" s="23"/>
      <c r="FA85" s="23"/>
      <c r="FB85" s="23"/>
      <c r="FC85" s="23"/>
      <c r="FD85" s="23"/>
      <c r="FE85" s="23"/>
      <c r="FF85" s="23"/>
      <c r="FG85" s="23"/>
      <c r="FH85" s="23"/>
      <c r="FI85" s="23"/>
      <c r="FJ85" s="23"/>
      <c r="FK85" s="23"/>
      <c r="FL85" s="23"/>
      <c r="FM85" s="23"/>
      <c r="FN85" s="23"/>
      <c r="FO85" s="23"/>
      <c r="FP85" s="23"/>
      <c r="FQ85" s="23"/>
      <c r="FR85" s="23"/>
      <c r="FS85" s="23"/>
      <c r="FT85" s="23"/>
      <c r="FU85" s="23"/>
      <c r="FV85" s="23"/>
      <c r="FW85" s="23"/>
      <c r="FX85" s="23"/>
      <c r="FY85" s="23"/>
      <c r="FZ85" s="23"/>
      <c r="GA85" s="23"/>
      <c r="GB85" s="23"/>
      <c r="GC85" s="23"/>
      <c r="GD85" s="23"/>
      <c r="GE85" s="23"/>
      <c r="GF85" s="23"/>
      <c r="GG85" s="23"/>
      <c r="GH85" s="23"/>
      <c r="GI85" s="23"/>
      <c r="GJ85" s="23"/>
      <c r="GK85" s="23"/>
      <c r="GL85" s="23"/>
      <c r="GM85" s="23"/>
      <c r="GN85" s="23"/>
      <c r="GO85" s="23"/>
      <c r="GP85" s="23"/>
      <c r="GQ85" s="23"/>
      <c r="GR85" s="23"/>
      <c r="GS85" s="23"/>
      <c r="GT85" s="23"/>
      <c r="GU85" s="23"/>
      <c r="GV85" s="23"/>
      <c r="GW85" s="23"/>
      <c r="GX85" s="23"/>
      <c r="GY85" s="23"/>
      <c r="GZ85" s="23"/>
      <c r="HA85" s="23"/>
      <c r="HB85" s="23"/>
      <c r="HC85" s="23"/>
      <c r="HD85" s="23"/>
      <c r="HE85" s="23"/>
      <c r="HF85" s="23"/>
      <c r="HG85" s="23"/>
      <c r="HH85" s="23"/>
      <c r="HI85" s="23"/>
      <c r="HJ85" s="23"/>
      <c r="HK85" s="23"/>
      <c r="HL85" s="23"/>
      <c r="HM85" s="23"/>
      <c r="HN85" s="23"/>
      <c r="HO85" s="23"/>
      <c r="HP85" s="23"/>
      <c r="HQ85" s="23"/>
      <c r="HR85" s="23"/>
      <c r="HS85" s="23"/>
      <c r="HT85" s="23"/>
      <c r="HU85" s="23"/>
      <c r="HV85" s="23"/>
      <c r="HW85" s="23"/>
      <c r="HX85" s="23"/>
      <c r="HY85" s="23"/>
      <c r="HZ85" s="23"/>
      <c r="IA85" s="23"/>
      <c r="IB85" s="23"/>
      <c r="IC85" s="23"/>
      <c r="ID85" s="23"/>
      <c r="IE85" s="23"/>
      <c r="IF85" s="23"/>
      <c r="IG85" s="23"/>
      <c r="IH85" s="23"/>
      <c r="II85" s="23"/>
      <c r="IJ85" s="23"/>
      <c r="IK85" s="23"/>
      <c r="IL85" s="23"/>
      <c r="IM85" s="23"/>
      <c r="IN85" s="23"/>
      <c r="IO85" s="23"/>
      <c r="IP85" s="23"/>
      <c r="IQ85" s="23"/>
      <c r="IR85" s="23"/>
      <c r="IS85" s="23"/>
      <c r="IT85" s="23"/>
      <c r="IU85" s="23"/>
      <c r="IV85" s="23"/>
    </row>
    <row r="86" spans="5:256">
      <c r="E86" s="4"/>
      <c r="F86" s="4"/>
      <c r="G86" s="6"/>
      <c r="I86" s="15"/>
      <c r="K86" s="17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  <c r="AA86" s="23"/>
      <c r="AB86" s="23"/>
      <c r="AC86" s="23"/>
      <c r="AD86" s="23"/>
      <c r="AE86" s="23"/>
      <c r="AF86" s="23"/>
      <c r="AG86" s="23"/>
      <c r="AH86" s="23"/>
      <c r="AI86" s="23"/>
      <c r="AJ86" s="23"/>
      <c r="AK86" s="23"/>
      <c r="AL86" s="23"/>
      <c r="AM86" s="23"/>
      <c r="AN86" s="23"/>
      <c r="AO86" s="23"/>
      <c r="AP86" s="23"/>
      <c r="AQ86" s="23"/>
      <c r="AR86" s="23"/>
      <c r="AS86" s="23"/>
      <c r="AT86" s="23"/>
      <c r="AU86" s="23"/>
      <c r="AV86" s="23"/>
      <c r="AW86" s="23"/>
      <c r="AX86" s="23"/>
      <c r="AY86" s="23"/>
      <c r="AZ86" s="23"/>
      <c r="BA86" s="23"/>
      <c r="BB86" s="23"/>
      <c r="BC86" s="23"/>
      <c r="BD86" s="23"/>
      <c r="BE86" s="23"/>
      <c r="BF86" s="23"/>
      <c r="BG86" s="23"/>
      <c r="BH86" s="23"/>
      <c r="BI86" s="23"/>
      <c r="BJ86" s="23"/>
      <c r="BK86" s="23"/>
      <c r="BL86" s="23"/>
      <c r="BM86" s="23"/>
      <c r="BN86" s="23"/>
      <c r="BO86" s="23"/>
      <c r="BP86" s="23"/>
      <c r="BQ86" s="23"/>
      <c r="BR86" s="23"/>
      <c r="BS86" s="23"/>
      <c r="BT86" s="23"/>
      <c r="BU86" s="23"/>
      <c r="BV86" s="23"/>
      <c r="BW86" s="23"/>
      <c r="BX86" s="23"/>
      <c r="BY86" s="23"/>
      <c r="BZ86" s="23"/>
      <c r="CA86" s="23"/>
      <c r="CB86" s="23"/>
      <c r="CC86" s="23"/>
      <c r="CD86" s="23"/>
      <c r="CE86" s="23"/>
      <c r="CF86" s="23"/>
      <c r="CG86" s="23"/>
      <c r="CH86" s="23"/>
      <c r="CI86" s="23"/>
      <c r="CJ86" s="23"/>
      <c r="CK86" s="23"/>
      <c r="CL86" s="23"/>
      <c r="CM86" s="23"/>
      <c r="CN86" s="23"/>
      <c r="CO86" s="23"/>
      <c r="CP86" s="23"/>
      <c r="CQ86" s="23"/>
      <c r="CR86" s="23"/>
      <c r="CS86" s="23"/>
      <c r="CT86" s="23"/>
      <c r="CU86" s="23"/>
      <c r="CV86" s="23"/>
      <c r="CW86" s="23"/>
      <c r="CX86" s="23"/>
      <c r="CY86" s="23"/>
      <c r="CZ86" s="23"/>
      <c r="DA86" s="23"/>
      <c r="DB86" s="23"/>
      <c r="DC86" s="23"/>
      <c r="DD86" s="23"/>
      <c r="DE86" s="23"/>
      <c r="DF86" s="23"/>
      <c r="DG86" s="23"/>
      <c r="DH86" s="23"/>
      <c r="DI86" s="23"/>
      <c r="DJ86" s="23"/>
      <c r="DK86" s="23"/>
      <c r="DL86" s="23"/>
      <c r="DM86" s="23"/>
      <c r="DN86" s="23"/>
      <c r="DO86" s="23"/>
      <c r="DP86" s="23"/>
      <c r="DQ86" s="23"/>
      <c r="DR86" s="23"/>
      <c r="DS86" s="23"/>
      <c r="DT86" s="23"/>
      <c r="DU86" s="23"/>
      <c r="DV86" s="23"/>
      <c r="DW86" s="23"/>
      <c r="DX86" s="23"/>
      <c r="DY86" s="23"/>
      <c r="DZ86" s="23"/>
      <c r="EA86" s="23"/>
      <c r="EB86" s="23"/>
      <c r="EC86" s="23"/>
      <c r="ED86" s="23"/>
      <c r="EE86" s="23"/>
      <c r="EF86" s="23"/>
      <c r="EG86" s="23"/>
      <c r="EH86" s="23"/>
      <c r="EI86" s="23"/>
      <c r="EJ86" s="23"/>
      <c r="EK86" s="23"/>
      <c r="EL86" s="23"/>
      <c r="EM86" s="23"/>
      <c r="EN86" s="23"/>
      <c r="EO86" s="23"/>
      <c r="EP86" s="23"/>
      <c r="EQ86" s="23"/>
      <c r="ER86" s="23"/>
      <c r="ES86" s="23"/>
      <c r="ET86" s="23"/>
      <c r="EU86" s="23"/>
      <c r="EV86" s="23"/>
      <c r="EW86" s="23"/>
      <c r="EX86" s="23"/>
      <c r="EY86" s="23"/>
      <c r="EZ86" s="23"/>
      <c r="FA86" s="23"/>
      <c r="FB86" s="23"/>
      <c r="FC86" s="23"/>
      <c r="FD86" s="23"/>
      <c r="FE86" s="23"/>
      <c r="FF86" s="23"/>
      <c r="FG86" s="23"/>
      <c r="FH86" s="23"/>
      <c r="FI86" s="23"/>
      <c r="FJ86" s="23"/>
      <c r="FK86" s="23"/>
      <c r="FL86" s="23"/>
      <c r="FM86" s="23"/>
      <c r="FN86" s="23"/>
      <c r="FO86" s="23"/>
      <c r="FP86" s="23"/>
      <c r="FQ86" s="23"/>
      <c r="FR86" s="23"/>
      <c r="FS86" s="23"/>
      <c r="FT86" s="23"/>
      <c r="FU86" s="23"/>
      <c r="FV86" s="23"/>
      <c r="FW86" s="23"/>
      <c r="FX86" s="23"/>
      <c r="FY86" s="23"/>
      <c r="FZ86" s="23"/>
      <c r="GA86" s="23"/>
      <c r="GB86" s="23"/>
      <c r="GC86" s="23"/>
      <c r="GD86" s="23"/>
      <c r="GE86" s="23"/>
      <c r="GF86" s="23"/>
      <c r="GG86" s="23"/>
      <c r="GH86" s="23"/>
      <c r="GI86" s="23"/>
      <c r="GJ86" s="23"/>
      <c r="GK86" s="23"/>
      <c r="GL86" s="23"/>
      <c r="GM86" s="23"/>
      <c r="GN86" s="23"/>
      <c r="GO86" s="23"/>
      <c r="GP86" s="23"/>
      <c r="GQ86" s="23"/>
      <c r="GR86" s="23"/>
      <c r="GS86" s="23"/>
      <c r="GT86" s="23"/>
      <c r="GU86" s="23"/>
      <c r="GV86" s="23"/>
      <c r="GW86" s="23"/>
      <c r="GX86" s="23"/>
      <c r="GY86" s="23"/>
      <c r="GZ86" s="23"/>
      <c r="HA86" s="23"/>
      <c r="HB86" s="23"/>
      <c r="HC86" s="23"/>
      <c r="HD86" s="23"/>
      <c r="HE86" s="23"/>
      <c r="HF86" s="23"/>
      <c r="HG86" s="23"/>
      <c r="HH86" s="23"/>
      <c r="HI86" s="23"/>
      <c r="HJ86" s="23"/>
      <c r="HK86" s="23"/>
      <c r="HL86" s="23"/>
      <c r="HM86" s="23"/>
      <c r="HN86" s="23"/>
      <c r="HO86" s="23"/>
      <c r="HP86" s="23"/>
      <c r="HQ86" s="23"/>
      <c r="HR86" s="23"/>
      <c r="HS86" s="23"/>
      <c r="HT86" s="23"/>
      <c r="HU86" s="23"/>
      <c r="HV86" s="23"/>
      <c r="HW86" s="23"/>
      <c r="HX86" s="23"/>
      <c r="HY86" s="23"/>
      <c r="HZ86" s="23"/>
      <c r="IA86" s="23"/>
      <c r="IB86" s="23"/>
      <c r="IC86" s="23"/>
      <c r="ID86" s="23"/>
      <c r="IE86" s="23"/>
      <c r="IF86" s="23"/>
      <c r="IG86" s="23"/>
      <c r="IH86" s="23"/>
      <c r="II86" s="23"/>
      <c r="IJ86" s="23"/>
      <c r="IK86" s="23"/>
      <c r="IL86" s="23"/>
      <c r="IM86" s="23"/>
      <c r="IN86" s="23"/>
      <c r="IO86" s="23"/>
      <c r="IP86" s="23"/>
      <c r="IQ86" s="23"/>
      <c r="IR86" s="23"/>
      <c r="IS86" s="23"/>
      <c r="IT86" s="23"/>
      <c r="IU86" s="23"/>
      <c r="IV86" s="23"/>
    </row>
    <row r="87" spans="5:256">
      <c r="E87" s="4"/>
      <c r="F87" s="4"/>
      <c r="G87" s="6"/>
      <c r="I87" s="15"/>
      <c r="K87" s="17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  <c r="AA87" s="23"/>
      <c r="AB87" s="23"/>
      <c r="AC87" s="23"/>
      <c r="AD87" s="23"/>
      <c r="AE87" s="23"/>
      <c r="AF87" s="23"/>
      <c r="AG87" s="23"/>
      <c r="AH87" s="23"/>
      <c r="AI87" s="23"/>
      <c r="AJ87" s="23"/>
      <c r="AK87" s="23"/>
      <c r="AL87" s="23"/>
      <c r="AM87" s="23"/>
      <c r="AN87" s="23"/>
      <c r="AO87" s="23"/>
      <c r="AP87" s="23"/>
      <c r="AQ87" s="23"/>
      <c r="AR87" s="23"/>
      <c r="AS87" s="23"/>
      <c r="AT87" s="23"/>
      <c r="AU87" s="23"/>
      <c r="AV87" s="23"/>
      <c r="AW87" s="23"/>
      <c r="AX87" s="23"/>
      <c r="AY87" s="23"/>
      <c r="AZ87" s="23"/>
      <c r="BA87" s="23"/>
      <c r="BB87" s="23"/>
      <c r="BC87" s="23"/>
      <c r="BD87" s="23"/>
      <c r="BE87" s="23"/>
      <c r="BF87" s="23"/>
      <c r="BG87" s="23"/>
      <c r="BH87" s="23"/>
      <c r="BI87" s="23"/>
      <c r="BJ87" s="23"/>
      <c r="BK87" s="23"/>
      <c r="BL87" s="23"/>
      <c r="BM87" s="23"/>
      <c r="BN87" s="23"/>
      <c r="BO87" s="23"/>
      <c r="BP87" s="23"/>
      <c r="BQ87" s="23"/>
      <c r="BR87" s="23"/>
      <c r="BS87" s="23"/>
      <c r="BT87" s="23"/>
      <c r="BU87" s="23"/>
      <c r="BV87" s="23"/>
      <c r="BW87" s="23"/>
      <c r="BX87" s="23"/>
      <c r="BY87" s="23"/>
      <c r="BZ87" s="23"/>
      <c r="CA87" s="23"/>
      <c r="CB87" s="23"/>
      <c r="CC87" s="23"/>
      <c r="CD87" s="23"/>
      <c r="CE87" s="23"/>
      <c r="CF87" s="23"/>
      <c r="CG87" s="23"/>
      <c r="CH87" s="23"/>
      <c r="CI87" s="23"/>
      <c r="CJ87" s="23"/>
      <c r="CK87" s="23"/>
      <c r="CL87" s="23"/>
      <c r="CM87" s="23"/>
      <c r="CN87" s="23"/>
      <c r="CO87" s="23"/>
      <c r="CP87" s="23"/>
      <c r="CQ87" s="23"/>
      <c r="CR87" s="23"/>
      <c r="CS87" s="23"/>
      <c r="CT87" s="23"/>
      <c r="CU87" s="23"/>
      <c r="CV87" s="23"/>
      <c r="CW87" s="23"/>
      <c r="CX87" s="23"/>
      <c r="CY87" s="23"/>
      <c r="CZ87" s="23"/>
      <c r="DA87" s="23"/>
      <c r="DB87" s="23"/>
      <c r="DC87" s="23"/>
      <c r="DD87" s="23"/>
      <c r="DE87" s="23"/>
      <c r="DF87" s="23"/>
      <c r="DG87" s="23"/>
      <c r="DH87" s="23"/>
      <c r="DI87" s="23"/>
      <c r="DJ87" s="23"/>
      <c r="DK87" s="23"/>
      <c r="DL87" s="23"/>
      <c r="DM87" s="23"/>
      <c r="DN87" s="23"/>
      <c r="DO87" s="23"/>
      <c r="DP87" s="23"/>
      <c r="DQ87" s="23"/>
      <c r="DR87" s="23"/>
      <c r="DS87" s="23"/>
      <c r="DT87" s="23"/>
      <c r="DU87" s="23"/>
      <c r="DV87" s="23"/>
      <c r="DW87" s="23"/>
      <c r="DX87" s="23"/>
      <c r="DY87" s="23"/>
      <c r="DZ87" s="23"/>
      <c r="EA87" s="23"/>
      <c r="EB87" s="23"/>
      <c r="EC87" s="23"/>
      <c r="ED87" s="23"/>
      <c r="EE87" s="23"/>
      <c r="EF87" s="23"/>
      <c r="EG87" s="23"/>
      <c r="EH87" s="23"/>
      <c r="EI87" s="23"/>
      <c r="EJ87" s="23"/>
      <c r="EK87" s="23"/>
      <c r="EL87" s="23"/>
      <c r="EM87" s="23"/>
      <c r="EN87" s="23"/>
      <c r="EO87" s="23"/>
      <c r="EP87" s="23"/>
      <c r="EQ87" s="23"/>
      <c r="ER87" s="23"/>
      <c r="ES87" s="23"/>
      <c r="ET87" s="23"/>
      <c r="EU87" s="23"/>
      <c r="EV87" s="23"/>
      <c r="EW87" s="23"/>
      <c r="EX87" s="23"/>
      <c r="EY87" s="23"/>
      <c r="EZ87" s="23"/>
      <c r="FA87" s="23"/>
      <c r="FB87" s="23"/>
      <c r="FC87" s="23"/>
      <c r="FD87" s="23"/>
      <c r="FE87" s="23"/>
      <c r="FF87" s="23"/>
      <c r="FG87" s="23"/>
      <c r="FH87" s="23"/>
      <c r="FI87" s="23"/>
      <c r="FJ87" s="23"/>
      <c r="FK87" s="23"/>
      <c r="FL87" s="23"/>
      <c r="FM87" s="23"/>
      <c r="FN87" s="23"/>
      <c r="FO87" s="23"/>
      <c r="FP87" s="23"/>
      <c r="FQ87" s="23"/>
      <c r="FR87" s="23"/>
      <c r="FS87" s="23"/>
      <c r="FT87" s="23"/>
      <c r="FU87" s="23"/>
      <c r="FV87" s="23"/>
      <c r="FW87" s="23"/>
      <c r="FX87" s="23"/>
      <c r="FY87" s="23"/>
      <c r="FZ87" s="23"/>
      <c r="GA87" s="23"/>
      <c r="GB87" s="23"/>
      <c r="GC87" s="23"/>
      <c r="GD87" s="23"/>
      <c r="GE87" s="23"/>
      <c r="GF87" s="23"/>
      <c r="GG87" s="23"/>
      <c r="GH87" s="23"/>
      <c r="GI87" s="23"/>
      <c r="GJ87" s="23"/>
      <c r="GK87" s="23"/>
      <c r="GL87" s="23"/>
      <c r="GM87" s="23"/>
      <c r="GN87" s="23"/>
      <c r="GO87" s="23"/>
      <c r="GP87" s="23"/>
      <c r="GQ87" s="23"/>
      <c r="GR87" s="23"/>
      <c r="GS87" s="23"/>
      <c r="GT87" s="23"/>
      <c r="GU87" s="23"/>
      <c r="GV87" s="23"/>
      <c r="GW87" s="23"/>
      <c r="GX87" s="23"/>
      <c r="GY87" s="23"/>
      <c r="GZ87" s="23"/>
      <c r="HA87" s="23"/>
      <c r="HB87" s="23"/>
      <c r="HC87" s="23"/>
      <c r="HD87" s="23"/>
      <c r="HE87" s="23"/>
      <c r="HF87" s="23"/>
      <c r="HG87" s="23"/>
      <c r="HH87" s="23"/>
      <c r="HI87" s="23"/>
      <c r="HJ87" s="23"/>
      <c r="HK87" s="23"/>
      <c r="HL87" s="23"/>
      <c r="HM87" s="23"/>
      <c r="HN87" s="23"/>
      <c r="HO87" s="23"/>
      <c r="HP87" s="23"/>
      <c r="HQ87" s="23"/>
      <c r="HR87" s="23"/>
      <c r="HS87" s="23"/>
      <c r="HT87" s="23"/>
      <c r="HU87" s="23"/>
      <c r="HV87" s="23"/>
      <c r="HW87" s="23"/>
      <c r="HX87" s="23"/>
      <c r="HY87" s="23"/>
      <c r="HZ87" s="23"/>
      <c r="IA87" s="23"/>
      <c r="IB87" s="23"/>
      <c r="IC87" s="23"/>
      <c r="ID87" s="23"/>
      <c r="IE87" s="23"/>
      <c r="IF87" s="23"/>
      <c r="IG87" s="23"/>
      <c r="IH87" s="23"/>
      <c r="II87" s="23"/>
      <c r="IJ87" s="23"/>
      <c r="IK87" s="23"/>
      <c r="IL87" s="23"/>
      <c r="IM87" s="23"/>
      <c r="IN87" s="23"/>
      <c r="IO87" s="23"/>
      <c r="IP87" s="23"/>
      <c r="IQ87" s="23"/>
      <c r="IR87" s="23"/>
      <c r="IS87" s="23"/>
      <c r="IT87" s="23"/>
      <c r="IU87" s="23"/>
      <c r="IV87" s="23"/>
    </row>
    <row r="88" spans="5:256">
      <c r="E88" s="4"/>
      <c r="F88" s="4"/>
      <c r="G88" s="6"/>
      <c r="I88" s="15"/>
      <c r="K88" s="17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  <c r="AA88" s="23"/>
      <c r="AB88" s="23"/>
      <c r="AC88" s="23"/>
      <c r="AD88" s="23"/>
      <c r="AE88" s="23"/>
      <c r="AF88" s="23"/>
      <c r="AG88" s="23"/>
      <c r="AH88" s="23"/>
      <c r="AI88" s="23"/>
      <c r="AJ88" s="23"/>
      <c r="AK88" s="23"/>
      <c r="AL88" s="23"/>
      <c r="AM88" s="23"/>
      <c r="AN88" s="23"/>
      <c r="AO88" s="23"/>
      <c r="AP88" s="23"/>
      <c r="AQ88" s="23"/>
      <c r="AR88" s="23"/>
      <c r="AS88" s="23"/>
      <c r="AT88" s="23"/>
      <c r="AU88" s="23"/>
      <c r="AV88" s="23"/>
      <c r="AW88" s="23"/>
      <c r="AX88" s="23"/>
      <c r="AY88" s="23"/>
      <c r="AZ88" s="23"/>
      <c r="BA88" s="23"/>
      <c r="BB88" s="23"/>
      <c r="BC88" s="23"/>
      <c r="BD88" s="23"/>
      <c r="BE88" s="23"/>
      <c r="BF88" s="23"/>
      <c r="BG88" s="23"/>
      <c r="BH88" s="23"/>
      <c r="BI88" s="23"/>
      <c r="BJ88" s="23"/>
      <c r="BK88" s="23"/>
      <c r="BL88" s="23"/>
      <c r="BM88" s="23"/>
      <c r="BN88" s="23"/>
      <c r="BO88" s="23"/>
      <c r="BP88" s="23"/>
      <c r="BQ88" s="23"/>
      <c r="BR88" s="23"/>
      <c r="BS88" s="23"/>
      <c r="BT88" s="23"/>
      <c r="BU88" s="23"/>
      <c r="BV88" s="23"/>
      <c r="BW88" s="23"/>
      <c r="BX88" s="23"/>
      <c r="BY88" s="23"/>
      <c r="BZ88" s="23"/>
      <c r="CA88" s="23"/>
      <c r="CB88" s="23"/>
      <c r="CC88" s="23"/>
      <c r="CD88" s="23"/>
      <c r="CE88" s="23"/>
      <c r="CF88" s="23"/>
      <c r="CG88" s="23"/>
      <c r="CH88" s="23"/>
      <c r="CI88" s="23"/>
      <c r="CJ88" s="23"/>
      <c r="CK88" s="23"/>
      <c r="CL88" s="23"/>
      <c r="CM88" s="23"/>
      <c r="CN88" s="23"/>
      <c r="CO88" s="23"/>
      <c r="CP88" s="23"/>
      <c r="CQ88" s="23"/>
      <c r="CR88" s="23"/>
      <c r="CS88" s="23"/>
      <c r="CT88" s="23"/>
      <c r="CU88" s="23"/>
      <c r="CV88" s="23"/>
      <c r="CW88" s="23"/>
      <c r="CX88" s="23"/>
      <c r="CY88" s="23"/>
      <c r="CZ88" s="23"/>
      <c r="DA88" s="23"/>
      <c r="DB88" s="23"/>
      <c r="DC88" s="23"/>
      <c r="DD88" s="23"/>
      <c r="DE88" s="23"/>
      <c r="DF88" s="23"/>
      <c r="DG88" s="23"/>
      <c r="DH88" s="23"/>
      <c r="DI88" s="23"/>
      <c r="DJ88" s="23"/>
      <c r="DK88" s="23"/>
      <c r="DL88" s="23"/>
      <c r="DM88" s="23"/>
      <c r="DN88" s="23"/>
      <c r="DO88" s="23"/>
      <c r="DP88" s="23"/>
      <c r="DQ88" s="23"/>
      <c r="DR88" s="23"/>
      <c r="DS88" s="23"/>
      <c r="DT88" s="23"/>
      <c r="DU88" s="23"/>
      <c r="DV88" s="23"/>
      <c r="DW88" s="23"/>
      <c r="DX88" s="23"/>
      <c r="DY88" s="23"/>
      <c r="DZ88" s="23"/>
      <c r="EA88" s="23"/>
      <c r="EB88" s="23"/>
      <c r="EC88" s="23"/>
      <c r="ED88" s="23"/>
      <c r="EE88" s="23"/>
      <c r="EF88" s="23"/>
      <c r="EG88" s="23"/>
      <c r="EH88" s="23"/>
      <c r="EI88" s="23"/>
      <c r="EJ88" s="23"/>
      <c r="EK88" s="23"/>
      <c r="EL88" s="23"/>
      <c r="EM88" s="23"/>
      <c r="EN88" s="23"/>
      <c r="EO88" s="23"/>
      <c r="EP88" s="23"/>
      <c r="EQ88" s="23"/>
      <c r="ER88" s="23"/>
      <c r="ES88" s="23"/>
      <c r="ET88" s="23"/>
      <c r="EU88" s="23"/>
      <c r="EV88" s="23"/>
      <c r="EW88" s="23"/>
      <c r="EX88" s="23"/>
      <c r="EY88" s="23"/>
      <c r="EZ88" s="23"/>
      <c r="FA88" s="23"/>
      <c r="FB88" s="23"/>
      <c r="FC88" s="23"/>
      <c r="FD88" s="23"/>
      <c r="FE88" s="23"/>
      <c r="FF88" s="23"/>
      <c r="FG88" s="23"/>
      <c r="FH88" s="23"/>
      <c r="FI88" s="23"/>
      <c r="FJ88" s="23"/>
      <c r="FK88" s="23"/>
      <c r="FL88" s="23"/>
      <c r="FM88" s="23"/>
      <c r="FN88" s="23"/>
      <c r="FO88" s="23"/>
      <c r="FP88" s="23"/>
      <c r="FQ88" s="23"/>
      <c r="FR88" s="23"/>
      <c r="FS88" s="23"/>
      <c r="FT88" s="23"/>
      <c r="FU88" s="23"/>
      <c r="FV88" s="23"/>
      <c r="FW88" s="23"/>
      <c r="FX88" s="23"/>
      <c r="FY88" s="23"/>
      <c r="FZ88" s="23"/>
      <c r="GA88" s="23"/>
      <c r="GB88" s="23"/>
      <c r="GC88" s="23"/>
      <c r="GD88" s="23"/>
      <c r="GE88" s="23"/>
      <c r="GF88" s="23"/>
      <c r="GG88" s="23"/>
      <c r="GH88" s="23"/>
      <c r="GI88" s="23"/>
      <c r="GJ88" s="23"/>
      <c r="GK88" s="23"/>
      <c r="GL88" s="23"/>
      <c r="GM88" s="23"/>
      <c r="GN88" s="23"/>
      <c r="GO88" s="23"/>
      <c r="GP88" s="23"/>
      <c r="GQ88" s="23"/>
      <c r="GR88" s="23"/>
      <c r="GS88" s="23"/>
      <c r="GT88" s="23"/>
      <c r="GU88" s="23"/>
      <c r="GV88" s="23"/>
      <c r="GW88" s="23"/>
      <c r="GX88" s="23"/>
      <c r="GY88" s="23"/>
      <c r="GZ88" s="23"/>
      <c r="HA88" s="23"/>
      <c r="HB88" s="23"/>
      <c r="HC88" s="23"/>
      <c r="HD88" s="23"/>
      <c r="HE88" s="23"/>
      <c r="HF88" s="23"/>
      <c r="HG88" s="23"/>
      <c r="HH88" s="23"/>
      <c r="HI88" s="23"/>
      <c r="HJ88" s="23"/>
      <c r="HK88" s="23"/>
      <c r="HL88" s="23"/>
      <c r="HM88" s="23"/>
      <c r="HN88" s="23"/>
      <c r="HO88" s="23"/>
      <c r="HP88" s="23"/>
      <c r="HQ88" s="23"/>
      <c r="HR88" s="23"/>
      <c r="HS88" s="23"/>
      <c r="HT88" s="23"/>
      <c r="HU88" s="23"/>
      <c r="HV88" s="23"/>
      <c r="HW88" s="23"/>
      <c r="HX88" s="23"/>
      <c r="HY88" s="23"/>
      <c r="HZ88" s="23"/>
      <c r="IA88" s="23"/>
      <c r="IB88" s="23"/>
      <c r="IC88" s="23"/>
      <c r="ID88" s="23"/>
      <c r="IE88" s="23"/>
      <c r="IF88" s="23"/>
      <c r="IG88" s="23"/>
      <c r="IH88" s="23"/>
      <c r="II88" s="23"/>
      <c r="IJ88" s="23"/>
      <c r="IK88" s="23"/>
      <c r="IL88" s="23"/>
      <c r="IM88" s="23"/>
      <c r="IN88" s="23"/>
      <c r="IO88" s="23"/>
      <c r="IP88" s="23"/>
      <c r="IQ88" s="23"/>
      <c r="IR88" s="23"/>
      <c r="IS88" s="23"/>
      <c r="IT88" s="23"/>
      <c r="IU88" s="23"/>
      <c r="IV88" s="23"/>
    </row>
    <row r="89" spans="5:256">
      <c r="E89" s="4"/>
      <c r="F89" s="4"/>
      <c r="G89" s="6"/>
      <c r="I89" s="15"/>
      <c r="K89" s="17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  <c r="AA89" s="23"/>
      <c r="AB89" s="23"/>
      <c r="AC89" s="23"/>
      <c r="AD89" s="23"/>
      <c r="AE89" s="23"/>
      <c r="AF89" s="23"/>
      <c r="AG89" s="23"/>
      <c r="AH89" s="23"/>
      <c r="AI89" s="23"/>
      <c r="AJ89" s="23"/>
      <c r="AK89" s="23"/>
      <c r="AL89" s="23"/>
      <c r="AM89" s="23"/>
      <c r="AN89" s="23"/>
      <c r="AO89" s="23"/>
      <c r="AP89" s="23"/>
      <c r="AQ89" s="23"/>
      <c r="AR89" s="23"/>
      <c r="AS89" s="23"/>
      <c r="AT89" s="23"/>
      <c r="AU89" s="23"/>
      <c r="AV89" s="23"/>
      <c r="AW89" s="23"/>
      <c r="AX89" s="23"/>
      <c r="AY89" s="23"/>
      <c r="AZ89" s="23"/>
      <c r="BA89" s="23"/>
      <c r="BB89" s="23"/>
      <c r="BC89" s="23"/>
      <c r="BD89" s="23"/>
      <c r="BE89" s="23"/>
      <c r="BF89" s="23"/>
      <c r="BG89" s="23"/>
      <c r="BH89" s="23"/>
      <c r="BI89" s="23"/>
      <c r="BJ89" s="23"/>
      <c r="BK89" s="23"/>
      <c r="BL89" s="23"/>
      <c r="BM89" s="23"/>
      <c r="BN89" s="23"/>
      <c r="BO89" s="23"/>
      <c r="BP89" s="23"/>
      <c r="BQ89" s="23"/>
      <c r="BR89" s="23"/>
      <c r="BS89" s="23"/>
      <c r="BT89" s="23"/>
      <c r="BU89" s="23"/>
      <c r="BV89" s="23"/>
      <c r="BW89" s="23"/>
      <c r="BX89" s="23"/>
      <c r="BY89" s="23"/>
      <c r="BZ89" s="23"/>
      <c r="CA89" s="23"/>
      <c r="CB89" s="23"/>
      <c r="CC89" s="23"/>
      <c r="CD89" s="23"/>
      <c r="CE89" s="23"/>
      <c r="CF89" s="23"/>
      <c r="CG89" s="23"/>
      <c r="CH89" s="23"/>
      <c r="CI89" s="23"/>
      <c r="CJ89" s="23"/>
      <c r="CK89" s="23"/>
      <c r="CL89" s="23"/>
      <c r="CM89" s="23"/>
      <c r="CN89" s="23"/>
      <c r="CO89" s="23"/>
      <c r="CP89" s="23"/>
      <c r="CQ89" s="23"/>
      <c r="CR89" s="23"/>
      <c r="CS89" s="23"/>
      <c r="CT89" s="23"/>
      <c r="CU89" s="23"/>
      <c r="CV89" s="23"/>
      <c r="CW89" s="23"/>
      <c r="CX89" s="23"/>
      <c r="CY89" s="23"/>
      <c r="CZ89" s="23"/>
      <c r="DA89" s="23"/>
      <c r="DB89" s="23"/>
      <c r="DC89" s="23"/>
      <c r="DD89" s="23"/>
      <c r="DE89" s="23"/>
      <c r="DF89" s="23"/>
      <c r="DG89" s="23"/>
      <c r="DH89" s="23"/>
      <c r="DI89" s="23"/>
      <c r="DJ89" s="23"/>
      <c r="DK89" s="23"/>
      <c r="DL89" s="23"/>
      <c r="DM89" s="23"/>
      <c r="DN89" s="23"/>
      <c r="DO89" s="23"/>
      <c r="DP89" s="23"/>
      <c r="DQ89" s="23"/>
      <c r="DR89" s="23"/>
      <c r="DS89" s="23"/>
      <c r="DT89" s="23"/>
      <c r="DU89" s="23"/>
      <c r="DV89" s="23"/>
      <c r="DW89" s="23"/>
      <c r="DX89" s="23"/>
      <c r="DY89" s="23"/>
      <c r="DZ89" s="23"/>
      <c r="EA89" s="23"/>
      <c r="EB89" s="23"/>
      <c r="EC89" s="23"/>
      <c r="ED89" s="23"/>
      <c r="EE89" s="23"/>
      <c r="EF89" s="23"/>
      <c r="EG89" s="23"/>
      <c r="EH89" s="23"/>
      <c r="EI89" s="23"/>
      <c r="EJ89" s="23"/>
      <c r="EK89" s="23"/>
      <c r="EL89" s="23"/>
      <c r="EM89" s="23"/>
      <c r="EN89" s="23"/>
      <c r="EO89" s="23"/>
      <c r="EP89" s="23"/>
      <c r="EQ89" s="23"/>
      <c r="ER89" s="23"/>
      <c r="ES89" s="23"/>
      <c r="ET89" s="23"/>
      <c r="EU89" s="23"/>
      <c r="EV89" s="23"/>
      <c r="EW89" s="23"/>
      <c r="EX89" s="23"/>
      <c r="EY89" s="23"/>
      <c r="EZ89" s="23"/>
      <c r="FA89" s="23"/>
      <c r="FB89" s="23"/>
      <c r="FC89" s="23"/>
      <c r="FD89" s="23"/>
      <c r="FE89" s="23"/>
      <c r="FF89" s="23"/>
      <c r="FG89" s="23"/>
      <c r="FH89" s="23"/>
      <c r="FI89" s="23"/>
      <c r="FJ89" s="23"/>
      <c r="FK89" s="23"/>
      <c r="FL89" s="23"/>
      <c r="FM89" s="23"/>
      <c r="FN89" s="23"/>
      <c r="FO89" s="23"/>
      <c r="FP89" s="23"/>
      <c r="FQ89" s="23"/>
      <c r="FR89" s="23"/>
      <c r="FS89" s="23"/>
      <c r="FT89" s="23"/>
      <c r="FU89" s="23"/>
      <c r="FV89" s="23"/>
      <c r="FW89" s="23"/>
      <c r="FX89" s="23"/>
      <c r="FY89" s="23"/>
      <c r="FZ89" s="23"/>
      <c r="GA89" s="23"/>
      <c r="GB89" s="23"/>
      <c r="GC89" s="23"/>
      <c r="GD89" s="23"/>
      <c r="GE89" s="23"/>
      <c r="GF89" s="23"/>
      <c r="GG89" s="23"/>
      <c r="GH89" s="23"/>
      <c r="GI89" s="23"/>
      <c r="GJ89" s="23"/>
      <c r="GK89" s="23"/>
      <c r="GL89" s="23"/>
      <c r="GM89" s="23"/>
      <c r="GN89" s="23"/>
      <c r="GO89" s="23"/>
      <c r="GP89" s="23"/>
      <c r="GQ89" s="23"/>
      <c r="GR89" s="23"/>
      <c r="GS89" s="23"/>
      <c r="GT89" s="23"/>
      <c r="GU89" s="23"/>
      <c r="GV89" s="23"/>
      <c r="GW89" s="23"/>
      <c r="GX89" s="23"/>
      <c r="GY89" s="23"/>
      <c r="GZ89" s="23"/>
      <c r="HA89" s="23"/>
      <c r="HB89" s="23"/>
      <c r="HC89" s="23"/>
      <c r="HD89" s="23"/>
      <c r="HE89" s="23"/>
      <c r="HF89" s="23"/>
      <c r="HG89" s="23"/>
      <c r="HH89" s="23"/>
      <c r="HI89" s="23"/>
      <c r="HJ89" s="23"/>
      <c r="HK89" s="23"/>
      <c r="HL89" s="23"/>
      <c r="HM89" s="23"/>
      <c r="HN89" s="23"/>
      <c r="HO89" s="23"/>
      <c r="HP89" s="23"/>
      <c r="HQ89" s="23"/>
      <c r="HR89" s="23"/>
      <c r="HS89" s="23"/>
      <c r="HT89" s="23"/>
      <c r="HU89" s="23"/>
      <c r="HV89" s="23"/>
      <c r="HW89" s="23"/>
      <c r="HX89" s="23"/>
      <c r="HY89" s="23"/>
      <c r="HZ89" s="23"/>
      <c r="IA89" s="23"/>
      <c r="IB89" s="23"/>
      <c r="IC89" s="23"/>
      <c r="ID89" s="23"/>
      <c r="IE89" s="23"/>
      <c r="IF89" s="23"/>
      <c r="IG89" s="23"/>
      <c r="IH89" s="23"/>
      <c r="II89" s="23"/>
      <c r="IJ89" s="23"/>
      <c r="IK89" s="23"/>
      <c r="IL89" s="23"/>
      <c r="IM89" s="23"/>
      <c r="IN89" s="23"/>
      <c r="IO89" s="23"/>
      <c r="IP89" s="23"/>
      <c r="IQ89" s="23"/>
      <c r="IR89" s="23"/>
      <c r="IS89" s="23"/>
      <c r="IT89" s="23"/>
      <c r="IU89" s="23"/>
      <c r="IV89" s="23"/>
    </row>
    <row r="90" spans="5:256">
      <c r="E90" s="4"/>
      <c r="F90" s="4"/>
      <c r="G90" s="6"/>
      <c r="I90" s="15"/>
      <c r="K90" s="17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  <c r="AA90" s="23"/>
      <c r="AB90" s="23"/>
      <c r="AC90" s="23"/>
      <c r="AD90" s="23"/>
      <c r="AE90" s="23"/>
      <c r="AF90" s="23"/>
      <c r="AG90" s="23"/>
      <c r="AH90" s="23"/>
      <c r="AI90" s="23"/>
      <c r="AJ90" s="23"/>
      <c r="AK90" s="23"/>
      <c r="AL90" s="23"/>
      <c r="AM90" s="23"/>
      <c r="AN90" s="23"/>
      <c r="AO90" s="23"/>
      <c r="AP90" s="23"/>
      <c r="AQ90" s="23"/>
      <c r="AR90" s="23"/>
      <c r="AS90" s="23"/>
      <c r="AT90" s="23"/>
      <c r="AU90" s="23"/>
      <c r="AV90" s="23"/>
      <c r="AW90" s="23"/>
      <c r="AX90" s="23"/>
      <c r="AY90" s="23"/>
      <c r="AZ90" s="23"/>
      <c r="BA90" s="23"/>
      <c r="BB90" s="23"/>
      <c r="BC90" s="23"/>
      <c r="BD90" s="23"/>
      <c r="BE90" s="23"/>
      <c r="BF90" s="23"/>
      <c r="BG90" s="23"/>
      <c r="BH90" s="23"/>
      <c r="BI90" s="23"/>
      <c r="BJ90" s="23"/>
      <c r="BK90" s="23"/>
      <c r="BL90" s="23"/>
      <c r="BM90" s="23"/>
      <c r="BN90" s="23"/>
      <c r="BO90" s="23"/>
      <c r="BP90" s="23"/>
      <c r="BQ90" s="23"/>
      <c r="BR90" s="23"/>
      <c r="BS90" s="23"/>
      <c r="BT90" s="23"/>
      <c r="BU90" s="23"/>
      <c r="BV90" s="23"/>
      <c r="BW90" s="23"/>
      <c r="BX90" s="23"/>
      <c r="BY90" s="23"/>
      <c r="BZ90" s="23"/>
      <c r="CA90" s="23"/>
      <c r="CB90" s="23"/>
      <c r="CC90" s="23"/>
      <c r="CD90" s="23"/>
      <c r="CE90" s="23"/>
      <c r="CF90" s="23"/>
      <c r="CG90" s="23"/>
      <c r="CH90" s="23"/>
      <c r="CI90" s="23"/>
      <c r="CJ90" s="23"/>
      <c r="CK90" s="23"/>
      <c r="CL90" s="23"/>
      <c r="CM90" s="23"/>
      <c r="CN90" s="23"/>
      <c r="CO90" s="23"/>
      <c r="CP90" s="23"/>
      <c r="CQ90" s="23"/>
      <c r="CR90" s="23"/>
      <c r="CS90" s="23"/>
      <c r="CT90" s="23"/>
      <c r="CU90" s="23"/>
      <c r="CV90" s="23"/>
      <c r="CW90" s="23"/>
      <c r="CX90" s="23"/>
      <c r="CY90" s="23"/>
      <c r="CZ90" s="23"/>
      <c r="DA90" s="23"/>
      <c r="DB90" s="23"/>
      <c r="DC90" s="23"/>
      <c r="DD90" s="23"/>
      <c r="DE90" s="23"/>
      <c r="DF90" s="23"/>
      <c r="DG90" s="23"/>
      <c r="DH90" s="23"/>
      <c r="DI90" s="23"/>
      <c r="DJ90" s="23"/>
      <c r="DK90" s="23"/>
      <c r="DL90" s="23"/>
      <c r="DM90" s="23"/>
      <c r="DN90" s="23"/>
      <c r="DO90" s="23"/>
      <c r="DP90" s="23"/>
      <c r="DQ90" s="23"/>
      <c r="DR90" s="23"/>
      <c r="DS90" s="23"/>
      <c r="DT90" s="23"/>
      <c r="DU90" s="23"/>
      <c r="DV90" s="23"/>
      <c r="DW90" s="23"/>
      <c r="DX90" s="23"/>
      <c r="DY90" s="23"/>
      <c r="DZ90" s="23"/>
      <c r="EA90" s="23"/>
      <c r="EB90" s="23"/>
      <c r="EC90" s="23"/>
      <c r="ED90" s="23"/>
      <c r="EE90" s="23"/>
      <c r="EF90" s="23"/>
      <c r="EG90" s="23"/>
      <c r="EH90" s="23"/>
      <c r="EI90" s="23"/>
      <c r="EJ90" s="23"/>
      <c r="EK90" s="23"/>
      <c r="EL90" s="23"/>
      <c r="EM90" s="23"/>
      <c r="EN90" s="23"/>
      <c r="EO90" s="23"/>
      <c r="EP90" s="23"/>
      <c r="EQ90" s="23"/>
      <c r="ER90" s="23"/>
      <c r="ES90" s="23"/>
      <c r="ET90" s="23"/>
      <c r="EU90" s="23"/>
      <c r="EV90" s="23"/>
      <c r="EW90" s="23"/>
      <c r="EX90" s="23"/>
      <c r="EY90" s="23"/>
      <c r="EZ90" s="23"/>
      <c r="FA90" s="23"/>
      <c r="FB90" s="23"/>
      <c r="FC90" s="23"/>
      <c r="FD90" s="23"/>
      <c r="FE90" s="23"/>
      <c r="FF90" s="23"/>
      <c r="FG90" s="23"/>
      <c r="FH90" s="23"/>
      <c r="FI90" s="23"/>
      <c r="FJ90" s="23"/>
      <c r="FK90" s="23"/>
      <c r="FL90" s="23"/>
      <c r="FM90" s="23"/>
      <c r="FN90" s="23"/>
      <c r="FO90" s="23"/>
      <c r="FP90" s="23"/>
      <c r="FQ90" s="23"/>
      <c r="FR90" s="23"/>
      <c r="FS90" s="23"/>
      <c r="FT90" s="23"/>
      <c r="FU90" s="23"/>
      <c r="FV90" s="23"/>
      <c r="FW90" s="23"/>
      <c r="FX90" s="23"/>
      <c r="FY90" s="23"/>
      <c r="FZ90" s="23"/>
      <c r="GA90" s="23"/>
      <c r="GB90" s="23"/>
      <c r="GC90" s="23"/>
      <c r="GD90" s="23"/>
      <c r="GE90" s="23"/>
      <c r="GF90" s="23"/>
      <c r="GG90" s="23"/>
      <c r="GH90" s="23"/>
      <c r="GI90" s="23"/>
      <c r="GJ90" s="23"/>
      <c r="GK90" s="23"/>
      <c r="GL90" s="23"/>
      <c r="GM90" s="23"/>
      <c r="GN90" s="23"/>
      <c r="GO90" s="23"/>
      <c r="GP90" s="23"/>
      <c r="GQ90" s="23"/>
      <c r="GR90" s="23"/>
      <c r="GS90" s="23"/>
      <c r="GT90" s="23"/>
      <c r="GU90" s="23"/>
      <c r="GV90" s="23"/>
      <c r="GW90" s="23"/>
      <c r="GX90" s="23"/>
      <c r="GY90" s="23"/>
      <c r="GZ90" s="23"/>
      <c r="HA90" s="23"/>
      <c r="HB90" s="23"/>
      <c r="HC90" s="23"/>
      <c r="HD90" s="23"/>
      <c r="HE90" s="23"/>
      <c r="HF90" s="23"/>
      <c r="HG90" s="23"/>
      <c r="HH90" s="23"/>
      <c r="HI90" s="23"/>
      <c r="HJ90" s="23"/>
      <c r="HK90" s="23"/>
      <c r="HL90" s="23"/>
      <c r="HM90" s="23"/>
      <c r="HN90" s="23"/>
      <c r="HO90" s="23"/>
      <c r="HP90" s="23"/>
      <c r="HQ90" s="23"/>
      <c r="HR90" s="23"/>
      <c r="HS90" s="23"/>
      <c r="HT90" s="23"/>
      <c r="HU90" s="23"/>
      <c r="HV90" s="23"/>
      <c r="HW90" s="23"/>
      <c r="HX90" s="23"/>
      <c r="HY90" s="23"/>
      <c r="HZ90" s="23"/>
      <c r="IA90" s="23"/>
      <c r="IB90" s="23"/>
      <c r="IC90" s="23"/>
      <c r="ID90" s="23"/>
      <c r="IE90" s="23"/>
      <c r="IF90" s="23"/>
      <c r="IG90" s="23"/>
      <c r="IH90" s="23"/>
      <c r="II90" s="23"/>
      <c r="IJ90" s="23"/>
      <c r="IK90" s="23"/>
      <c r="IL90" s="23"/>
      <c r="IM90" s="23"/>
      <c r="IN90" s="23"/>
      <c r="IO90" s="23"/>
      <c r="IP90" s="23"/>
      <c r="IQ90" s="23"/>
      <c r="IR90" s="23"/>
      <c r="IS90" s="23"/>
      <c r="IT90" s="23"/>
      <c r="IU90" s="23"/>
      <c r="IV90" s="23"/>
    </row>
    <row r="91" spans="5:256">
      <c r="E91" s="4"/>
      <c r="F91" s="4"/>
      <c r="G91" s="6"/>
      <c r="I91" s="15"/>
      <c r="K91" s="17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  <c r="AA91" s="23"/>
      <c r="AB91" s="23"/>
      <c r="AC91" s="23"/>
      <c r="AD91" s="23"/>
      <c r="AE91" s="23"/>
      <c r="AF91" s="23"/>
      <c r="AG91" s="23"/>
      <c r="AH91" s="23"/>
      <c r="AI91" s="23"/>
      <c r="AJ91" s="23"/>
      <c r="AK91" s="23"/>
      <c r="AL91" s="23"/>
      <c r="AM91" s="23"/>
      <c r="AN91" s="23"/>
      <c r="AO91" s="23"/>
      <c r="AP91" s="23"/>
      <c r="AQ91" s="23"/>
      <c r="AR91" s="23"/>
      <c r="AS91" s="23"/>
      <c r="AT91" s="23"/>
      <c r="AU91" s="23"/>
      <c r="AV91" s="23"/>
      <c r="AW91" s="23"/>
      <c r="AX91" s="23"/>
      <c r="AY91" s="23"/>
      <c r="AZ91" s="23"/>
      <c r="BA91" s="23"/>
      <c r="BB91" s="23"/>
      <c r="BC91" s="23"/>
      <c r="BD91" s="23"/>
      <c r="BE91" s="23"/>
      <c r="BF91" s="23"/>
      <c r="BG91" s="23"/>
      <c r="BH91" s="23"/>
      <c r="BI91" s="23"/>
      <c r="BJ91" s="23"/>
      <c r="BK91" s="23"/>
      <c r="BL91" s="23"/>
      <c r="BM91" s="23"/>
      <c r="BN91" s="23"/>
      <c r="BO91" s="23"/>
      <c r="BP91" s="23"/>
      <c r="BQ91" s="23"/>
      <c r="BR91" s="23"/>
      <c r="BS91" s="23"/>
      <c r="BT91" s="23"/>
      <c r="BU91" s="23"/>
      <c r="BV91" s="23"/>
      <c r="BW91" s="23"/>
      <c r="BX91" s="23"/>
      <c r="BY91" s="23"/>
      <c r="BZ91" s="23"/>
      <c r="CA91" s="23"/>
      <c r="CB91" s="23"/>
      <c r="CC91" s="23"/>
      <c r="CD91" s="23"/>
      <c r="CE91" s="23"/>
      <c r="CF91" s="23"/>
      <c r="CG91" s="23"/>
      <c r="CH91" s="23"/>
      <c r="CI91" s="23"/>
      <c r="CJ91" s="23"/>
      <c r="CK91" s="23"/>
      <c r="CL91" s="23"/>
      <c r="CM91" s="23"/>
      <c r="CN91" s="23"/>
      <c r="CO91" s="23"/>
      <c r="CP91" s="23"/>
      <c r="CQ91" s="23"/>
      <c r="CR91" s="23"/>
      <c r="CS91" s="23"/>
      <c r="CT91" s="23"/>
      <c r="CU91" s="23"/>
      <c r="CV91" s="23"/>
      <c r="CW91" s="23"/>
      <c r="CX91" s="23"/>
      <c r="CY91" s="23"/>
      <c r="CZ91" s="23"/>
      <c r="DA91" s="23"/>
      <c r="DB91" s="23"/>
      <c r="DC91" s="23"/>
      <c r="DD91" s="23"/>
      <c r="DE91" s="23"/>
      <c r="DF91" s="23"/>
      <c r="DG91" s="23"/>
      <c r="DH91" s="23"/>
      <c r="DI91" s="23"/>
      <c r="DJ91" s="23"/>
      <c r="DK91" s="23"/>
      <c r="DL91" s="23"/>
      <c r="DM91" s="23"/>
      <c r="DN91" s="23"/>
      <c r="DO91" s="23"/>
      <c r="DP91" s="23"/>
      <c r="DQ91" s="23"/>
      <c r="DR91" s="23"/>
      <c r="DS91" s="23"/>
      <c r="DT91" s="23"/>
      <c r="DU91" s="23"/>
      <c r="DV91" s="23"/>
      <c r="DW91" s="23"/>
      <c r="DX91" s="23"/>
      <c r="DY91" s="23"/>
      <c r="DZ91" s="23"/>
      <c r="EA91" s="23"/>
      <c r="EB91" s="23"/>
      <c r="EC91" s="23"/>
      <c r="ED91" s="23"/>
      <c r="EE91" s="23"/>
      <c r="EF91" s="23"/>
      <c r="EG91" s="23"/>
      <c r="EH91" s="23"/>
      <c r="EI91" s="23"/>
      <c r="EJ91" s="23"/>
      <c r="EK91" s="23"/>
      <c r="EL91" s="23"/>
      <c r="EM91" s="23"/>
      <c r="EN91" s="23"/>
      <c r="EO91" s="23"/>
      <c r="EP91" s="23"/>
      <c r="EQ91" s="23"/>
      <c r="ER91" s="23"/>
      <c r="ES91" s="23"/>
      <c r="ET91" s="23"/>
      <c r="EU91" s="23"/>
      <c r="EV91" s="23"/>
      <c r="EW91" s="23"/>
      <c r="EX91" s="23"/>
      <c r="EY91" s="23"/>
      <c r="EZ91" s="23"/>
      <c r="FA91" s="23"/>
      <c r="FB91" s="23"/>
      <c r="FC91" s="23"/>
      <c r="FD91" s="23"/>
      <c r="FE91" s="23"/>
      <c r="FF91" s="23"/>
      <c r="FG91" s="23"/>
      <c r="FH91" s="23"/>
      <c r="FI91" s="23"/>
      <c r="FJ91" s="23"/>
      <c r="FK91" s="23"/>
      <c r="FL91" s="23"/>
      <c r="FM91" s="23"/>
      <c r="FN91" s="23"/>
      <c r="FO91" s="23"/>
      <c r="FP91" s="23"/>
      <c r="FQ91" s="23"/>
      <c r="FR91" s="23"/>
      <c r="FS91" s="23"/>
      <c r="FT91" s="23"/>
      <c r="FU91" s="23"/>
      <c r="FV91" s="23"/>
      <c r="FW91" s="23"/>
      <c r="FX91" s="23"/>
      <c r="FY91" s="23"/>
      <c r="FZ91" s="23"/>
      <c r="GA91" s="23"/>
      <c r="GB91" s="23"/>
      <c r="GC91" s="23"/>
      <c r="GD91" s="23"/>
      <c r="GE91" s="23"/>
      <c r="GF91" s="23"/>
      <c r="GG91" s="23"/>
      <c r="GH91" s="23"/>
      <c r="GI91" s="23"/>
      <c r="GJ91" s="23"/>
      <c r="GK91" s="23"/>
      <c r="GL91" s="23"/>
      <c r="GM91" s="23"/>
      <c r="GN91" s="23"/>
      <c r="GO91" s="23"/>
      <c r="GP91" s="23"/>
      <c r="GQ91" s="23"/>
      <c r="GR91" s="23"/>
      <c r="GS91" s="23"/>
      <c r="GT91" s="23"/>
      <c r="GU91" s="23"/>
      <c r="GV91" s="23"/>
      <c r="GW91" s="23"/>
      <c r="GX91" s="23"/>
      <c r="GY91" s="23"/>
      <c r="GZ91" s="23"/>
      <c r="HA91" s="23"/>
      <c r="HB91" s="23"/>
      <c r="HC91" s="23"/>
      <c r="HD91" s="23"/>
      <c r="HE91" s="23"/>
      <c r="HF91" s="23"/>
      <c r="HG91" s="23"/>
      <c r="HH91" s="23"/>
      <c r="HI91" s="23"/>
      <c r="HJ91" s="23"/>
      <c r="HK91" s="23"/>
      <c r="HL91" s="23"/>
      <c r="HM91" s="23"/>
      <c r="HN91" s="23"/>
      <c r="HO91" s="23"/>
      <c r="HP91" s="23"/>
      <c r="HQ91" s="23"/>
      <c r="HR91" s="23"/>
      <c r="HS91" s="23"/>
      <c r="HT91" s="23"/>
      <c r="HU91" s="23"/>
      <c r="HV91" s="23"/>
      <c r="HW91" s="23"/>
      <c r="HX91" s="23"/>
      <c r="HY91" s="23"/>
      <c r="HZ91" s="23"/>
      <c r="IA91" s="23"/>
      <c r="IB91" s="23"/>
      <c r="IC91" s="23"/>
      <c r="ID91" s="23"/>
      <c r="IE91" s="23"/>
      <c r="IF91" s="23"/>
      <c r="IG91" s="23"/>
      <c r="IH91" s="23"/>
      <c r="II91" s="23"/>
      <c r="IJ91" s="23"/>
      <c r="IK91" s="23"/>
      <c r="IL91" s="23"/>
      <c r="IM91" s="23"/>
      <c r="IN91" s="23"/>
      <c r="IO91" s="23"/>
      <c r="IP91" s="23"/>
      <c r="IQ91" s="23"/>
      <c r="IR91" s="23"/>
      <c r="IS91" s="23"/>
      <c r="IT91" s="23"/>
      <c r="IU91" s="23"/>
      <c r="IV91" s="23"/>
    </row>
    <row r="92" spans="5:256">
      <c r="E92" s="4"/>
      <c r="F92" s="4"/>
      <c r="G92" s="6"/>
      <c r="I92" s="15"/>
      <c r="K92" s="17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  <c r="AA92" s="23"/>
      <c r="AB92" s="23"/>
      <c r="AC92" s="23"/>
      <c r="AD92" s="23"/>
      <c r="AE92" s="23"/>
      <c r="AF92" s="23"/>
      <c r="AG92" s="23"/>
      <c r="AH92" s="23"/>
      <c r="AI92" s="23"/>
      <c r="AJ92" s="23"/>
      <c r="AK92" s="23"/>
      <c r="AL92" s="23"/>
      <c r="AM92" s="23"/>
      <c r="AN92" s="23"/>
      <c r="AO92" s="23"/>
      <c r="AP92" s="23"/>
      <c r="AQ92" s="23"/>
      <c r="AR92" s="23"/>
      <c r="AS92" s="23"/>
      <c r="AT92" s="23"/>
      <c r="AU92" s="23"/>
      <c r="AV92" s="23"/>
      <c r="AW92" s="23"/>
      <c r="AX92" s="23"/>
      <c r="AY92" s="23"/>
      <c r="AZ92" s="23"/>
      <c r="BA92" s="23"/>
      <c r="BB92" s="23"/>
      <c r="BC92" s="23"/>
      <c r="BD92" s="23"/>
      <c r="BE92" s="23"/>
      <c r="BF92" s="23"/>
      <c r="BG92" s="23"/>
      <c r="BH92" s="23"/>
      <c r="BI92" s="23"/>
      <c r="BJ92" s="23"/>
      <c r="BK92" s="23"/>
      <c r="BL92" s="23"/>
      <c r="BM92" s="23"/>
      <c r="BN92" s="23"/>
      <c r="BO92" s="23"/>
      <c r="BP92" s="23"/>
      <c r="BQ92" s="23"/>
      <c r="BR92" s="23"/>
      <c r="BS92" s="23"/>
      <c r="BT92" s="23"/>
      <c r="BU92" s="23"/>
      <c r="BV92" s="23"/>
      <c r="BW92" s="23"/>
      <c r="BX92" s="23"/>
      <c r="BY92" s="23"/>
      <c r="BZ92" s="23"/>
      <c r="CA92" s="23"/>
      <c r="CB92" s="23"/>
      <c r="CC92" s="23"/>
      <c r="CD92" s="23"/>
      <c r="CE92" s="23"/>
      <c r="CF92" s="23"/>
      <c r="CG92" s="23"/>
      <c r="CH92" s="23"/>
      <c r="CI92" s="23"/>
      <c r="CJ92" s="23"/>
      <c r="CK92" s="23"/>
      <c r="CL92" s="23"/>
      <c r="CM92" s="23"/>
      <c r="CN92" s="23"/>
      <c r="CO92" s="23"/>
      <c r="CP92" s="23"/>
      <c r="CQ92" s="23"/>
      <c r="CR92" s="23"/>
      <c r="CS92" s="23"/>
      <c r="CT92" s="23"/>
      <c r="CU92" s="23"/>
      <c r="CV92" s="23"/>
      <c r="CW92" s="23"/>
      <c r="CX92" s="23"/>
      <c r="CY92" s="23"/>
      <c r="CZ92" s="23"/>
      <c r="DA92" s="23"/>
      <c r="DB92" s="23"/>
      <c r="DC92" s="23"/>
      <c r="DD92" s="23"/>
      <c r="DE92" s="23"/>
      <c r="DF92" s="23"/>
      <c r="DG92" s="23"/>
      <c r="DH92" s="23"/>
      <c r="DI92" s="23"/>
      <c r="DJ92" s="23"/>
      <c r="DK92" s="23"/>
      <c r="DL92" s="23"/>
      <c r="DM92" s="23"/>
      <c r="DN92" s="23"/>
      <c r="DO92" s="23"/>
      <c r="DP92" s="23"/>
      <c r="DQ92" s="23"/>
      <c r="DR92" s="23"/>
      <c r="DS92" s="23"/>
      <c r="DT92" s="23"/>
      <c r="DU92" s="23"/>
      <c r="DV92" s="23"/>
      <c r="DW92" s="23"/>
      <c r="DX92" s="23"/>
      <c r="DY92" s="23"/>
      <c r="DZ92" s="23"/>
      <c r="EA92" s="23"/>
      <c r="EB92" s="23"/>
      <c r="EC92" s="23"/>
      <c r="ED92" s="23"/>
      <c r="EE92" s="23"/>
      <c r="EF92" s="23"/>
      <c r="EG92" s="23"/>
      <c r="EH92" s="23"/>
      <c r="EI92" s="23"/>
      <c r="EJ92" s="23"/>
      <c r="EK92" s="23"/>
      <c r="EL92" s="23"/>
      <c r="EM92" s="23"/>
      <c r="EN92" s="23"/>
      <c r="EO92" s="23"/>
      <c r="EP92" s="23"/>
      <c r="EQ92" s="23"/>
      <c r="ER92" s="23"/>
      <c r="ES92" s="23"/>
      <c r="ET92" s="23"/>
      <c r="EU92" s="23"/>
      <c r="EV92" s="23"/>
      <c r="EW92" s="23"/>
      <c r="EX92" s="23"/>
      <c r="EY92" s="23"/>
      <c r="EZ92" s="23"/>
      <c r="FA92" s="23"/>
      <c r="FB92" s="23"/>
      <c r="FC92" s="23"/>
      <c r="FD92" s="23"/>
      <c r="FE92" s="23"/>
      <c r="FF92" s="23"/>
      <c r="FG92" s="23"/>
      <c r="FH92" s="23"/>
      <c r="FI92" s="23"/>
      <c r="FJ92" s="23"/>
      <c r="FK92" s="23"/>
      <c r="FL92" s="23"/>
      <c r="FM92" s="23"/>
      <c r="FN92" s="23"/>
      <c r="FO92" s="23"/>
      <c r="FP92" s="23"/>
      <c r="FQ92" s="23"/>
      <c r="FR92" s="23"/>
      <c r="FS92" s="23"/>
      <c r="FT92" s="23"/>
      <c r="FU92" s="23"/>
      <c r="FV92" s="23"/>
      <c r="FW92" s="23"/>
      <c r="FX92" s="23"/>
      <c r="FY92" s="23"/>
      <c r="FZ92" s="23"/>
      <c r="GA92" s="23"/>
      <c r="GB92" s="23"/>
      <c r="GC92" s="23"/>
      <c r="GD92" s="23"/>
      <c r="GE92" s="23"/>
      <c r="GF92" s="23"/>
      <c r="GG92" s="23"/>
      <c r="GH92" s="23"/>
      <c r="GI92" s="23"/>
      <c r="GJ92" s="23"/>
      <c r="GK92" s="23"/>
      <c r="GL92" s="23"/>
      <c r="GM92" s="23"/>
      <c r="GN92" s="23"/>
      <c r="GO92" s="23"/>
      <c r="GP92" s="23"/>
      <c r="GQ92" s="23"/>
      <c r="GR92" s="23"/>
      <c r="GS92" s="23"/>
      <c r="GT92" s="23"/>
      <c r="GU92" s="23"/>
      <c r="GV92" s="23"/>
      <c r="GW92" s="23"/>
      <c r="GX92" s="23"/>
      <c r="GY92" s="23"/>
      <c r="GZ92" s="23"/>
      <c r="HA92" s="23"/>
      <c r="HB92" s="23"/>
      <c r="HC92" s="23"/>
      <c r="HD92" s="23"/>
      <c r="HE92" s="23"/>
      <c r="HF92" s="23"/>
      <c r="HG92" s="23"/>
      <c r="HH92" s="23"/>
      <c r="HI92" s="23"/>
      <c r="HJ92" s="23"/>
      <c r="HK92" s="23"/>
      <c r="HL92" s="23"/>
      <c r="HM92" s="23"/>
      <c r="HN92" s="23"/>
      <c r="HO92" s="23"/>
      <c r="HP92" s="23"/>
      <c r="HQ92" s="23"/>
      <c r="HR92" s="23"/>
      <c r="HS92" s="23"/>
      <c r="HT92" s="23"/>
      <c r="HU92" s="23"/>
      <c r="HV92" s="23"/>
      <c r="HW92" s="23"/>
      <c r="HX92" s="23"/>
      <c r="HY92" s="23"/>
      <c r="HZ92" s="23"/>
      <c r="IA92" s="23"/>
      <c r="IB92" s="23"/>
      <c r="IC92" s="23"/>
      <c r="ID92" s="23"/>
      <c r="IE92" s="23"/>
      <c r="IF92" s="23"/>
      <c r="IG92" s="23"/>
      <c r="IH92" s="23"/>
      <c r="II92" s="23"/>
      <c r="IJ92" s="23"/>
      <c r="IK92" s="23"/>
      <c r="IL92" s="23"/>
      <c r="IM92" s="23"/>
      <c r="IN92" s="23"/>
      <c r="IO92" s="23"/>
      <c r="IP92" s="23"/>
      <c r="IQ92" s="23"/>
      <c r="IR92" s="23"/>
      <c r="IS92" s="23"/>
      <c r="IT92" s="23"/>
      <c r="IU92" s="23"/>
      <c r="IV92" s="23"/>
    </row>
    <row r="93" spans="5:256">
      <c r="E93" s="4"/>
      <c r="F93" s="4"/>
      <c r="G93" s="6"/>
      <c r="I93" s="15"/>
      <c r="K93" s="17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  <c r="AB93" s="23"/>
      <c r="AC93" s="23"/>
      <c r="AD93" s="23"/>
      <c r="AE93" s="23"/>
      <c r="AF93" s="23"/>
      <c r="AG93" s="23"/>
      <c r="AH93" s="23"/>
      <c r="AI93" s="23"/>
      <c r="AJ93" s="23"/>
      <c r="AK93" s="23"/>
      <c r="AL93" s="23"/>
      <c r="AM93" s="23"/>
      <c r="AN93" s="23"/>
      <c r="AO93" s="23"/>
      <c r="AP93" s="23"/>
      <c r="AQ93" s="23"/>
      <c r="AR93" s="23"/>
      <c r="AS93" s="23"/>
      <c r="AT93" s="23"/>
      <c r="AU93" s="23"/>
      <c r="AV93" s="23"/>
      <c r="AW93" s="23"/>
      <c r="AX93" s="23"/>
      <c r="AY93" s="23"/>
      <c r="AZ93" s="23"/>
      <c r="BA93" s="23"/>
      <c r="BB93" s="23"/>
      <c r="BC93" s="23"/>
      <c r="BD93" s="23"/>
      <c r="BE93" s="23"/>
      <c r="BF93" s="23"/>
      <c r="BG93" s="23"/>
      <c r="BH93" s="23"/>
      <c r="BI93" s="23"/>
      <c r="BJ93" s="23"/>
      <c r="BK93" s="23"/>
      <c r="BL93" s="23"/>
      <c r="BM93" s="23"/>
      <c r="BN93" s="23"/>
      <c r="BO93" s="23"/>
      <c r="BP93" s="23"/>
      <c r="BQ93" s="23"/>
      <c r="BR93" s="23"/>
      <c r="BS93" s="23"/>
      <c r="BT93" s="23"/>
      <c r="BU93" s="23"/>
      <c r="BV93" s="23"/>
      <c r="BW93" s="23"/>
      <c r="BX93" s="23"/>
      <c r="BY93" s="23"/>
      <c r="BZ93" s="23"/>
      <c r="CA93" s="23"/>
      <c r="CB93" s="23"/>
      <c r="CC93" s="23"/>
      <c r="CD93" s="23"/>
      <c r="CE93" s="23"/>
      <c r="CF93" s="23"/>
      <c r="CG93" s="23"/>
      <c r="CH93" s="23"/>
      <c r="CI93" s="23"/>
      <c r="CJ93" s="23"/>
      <c r="CK93" s="23"/>
      <c r="CL93" s="23"/>
      <c r="CM93" s="23"/>
      <c r="CN93" s="23"/>
      <c r="CO93" s="23"/>
      <c r="CP93" s="23"/>
      <c r="CQ93" s="23"/>
      <c r="CR93" s="23"/>
      <c r="CS93" s="23"/>
      <c r="CT93" s="23"/>
      <c r="CU93" s="23"/>
      <c r="CV93" s="23"/>
      <c r="CW93" s="23"/>
      <c r="CX93" s="23"/>
      <c r="CY93" s="23"/>
      <c r="CZ93" s="23"/>
      <c r="DA93" s="23"/>
      <c r="DB93" s="23"/>
      <c r="DC93" s="23"/>
      <c r="DD93" s="23"/>
      <c r="DE93" s="23"/>
      <c r="DF93" s="23"/>
      <c r="DG93" s="23"/>
      <c r="DH93" s="23"/>
      <c r="DI93" s="23"/>
      <c r="DJ93" s="23"/>
      <c r="DK93" s="23"/>
      <c r="DL93" s="23"/>
      <c r="DM93" s="23"/>
      <c r="DN93" s="23"/>
      <c r="DO93" s="23"/>
      <c r="DP93" s="23"/>
      <c r="DQ93" s="23"/>
      <c r="DR93" s="23"/>
      <c r="DS93" s="23"/>
      <c r="DT93" s="23"/>
      <c r="DU93" s="23"/>
      <c r="DV93" s="23"/>
      <c r="DW93" s="23"/>
      <c r="DX93" s="23"/>
      <c r="DY93" s="23"/>
      <c r="DZ93" s="23"/>
      <c r="EA93" s="23"/>
      <c r="EB93" s="23"/>
      <c r="EC93" s="23"/>
      <c r="ED93" s="23"/>
      <c r="EE93" s="23"/>
      <c r="EF93" s="23"/>
      <c r="EG93" s="23"/>
      <c r="EH93" s="23"/>
      <c r="EI93" s="23"/>
      <c r="EJ93" s="23"/>
      <c r="EK93" s="23"/>
      <c r="EL93" s="23"/>
      <c r="EM93" s="23"/>
      <c r="EN93" s="23"/>
      <c r="EO93" s="23"/>
      <c r="EP93" s="23"/>
      <c r="EQ93" s="23"/>
      <c r="ER93" s="23"/>
      <c r="ES93" s="23"/>
      <c r="ET93" s="23"/>
      <c r="EU93" s="23"/>
      <c r="EV93" s="23"/>
      <c r="EW93" s="23"/>
      <c r="EX93" s="23"/>
      <c r="EY93" s="23"/>
      <c r="EZ93" s="23"/>
      <c r="FA93" s="23"/>
      <c r="FB93" s="23"/>
      <c r="FC93" s="23"/>
      <c r="FD93" s="23"/>
      <c r="FE93" s="23"/>
      <c r="FF93" s="23"/>
      <c r="FG93" s="23"/>
      <c r="FH93" s="23"/>
      <c r="FI93" s="23"/>
      <c r="FJ93" s="23"/>
      <c r="FK93" s="23"/>
      <c r="FL93" s="23"/>
      <c r="FM93" s="23"/>
      <c r="FN93" s="23"/>
      <c r="FO93" s="23"/>
      <c r="FP93" s="23"/>
      <c r="FQ93" s="23"/>
      <c r="FR93" s="23"/>
      <c r="FS93" s="23"/>
      <c r="FT93" s="23"/>
      <c r="FU93" s="23"/>
      <c r="FV93" s="23"/>
      <c r="FW93" s="23"/>
      <c r="FX93" s="23"/>
      <c r="FY93" s="23"/>
      <c r="FZ93" s="23"/>
      <c r="GA93" s="23"/>
      <c r="GB93" s="23"/>
      <c r="GC93" s="23"/>
      <c r="GD93" s="23"/>
      <c r="GE93" s="23"/>
      <c r="GF93" s="23"/>
      <c r="GG93" s="23"/>
      <c r="GH93" s="23"/>
      <c r="GI93" s="23"/>
      <c r="GJ93" s="23"/>
      <c r="GK93" s="23"/>
      <c r="GL93" s="23"/>
      <c r="GM93" s="23"/>
      <c r="GN93" s="23"/>
      <c r="GO93" s="23"/>
      <c r="GP93" s="23"/>
      <c r="GQ93" s="23"/>
      <c r="GR93" s="23"/>
      <c r="GS93" s="23"/>
      <c r="GT93" s="23"/>
      <c r="GU93" s="23"/>
      <c r="GV93" s="23"/>
      <c r="GW93" s="23"/>
      <c r="GX93" s="23"/>
      <c r="GY93" s="23"/>
      <c r="GZ93" s="23"/>
      <c r="HA93" s="23"/>
      <c r="HB93" s="23"/>
      <c r="HC93" s="23"/>
      <c r="HD93" s="23"/>
      <c r="HE93" s="23"/>
      <c r="HF93" s="23"/>
      <c r="HG93" s="23"/>
      <c r="HH93" s="23"/>
      <c r="HI93" s="23"/>
      <c r="HJ93" s="23"/>
      <c r="HK93" s="23"/>
      <c r="HL93" s="23"/>
      <c r="HM93" s="23"/>
      <c r="HN93" s="23"/>
      <c r="HO93" s="23"/>
      <c r="HP93" s="23"/>
      <c r="HQ93" s="23"/>
      <c r="HR93" s="23"/>
      <c r="HS93" s="23"/>
      <c r="HT93" s="23"/>
      <c r="HU93" s="23"/>
      <c r="HV93" s="23"/>
      <c r="HW93" s="23"/>
      <c r="HX93" s="23"/>
      <c r="HY93" s="23"/>
      <c r="HZ93" s="23"/>
      <c r="IA93" s="23"/>
      <c r="IB93" s="23"/>
      <c r="IC93" s="23"/>
      <c r="ID93" s="23"/>
      <c r="IE93" s="23"/>
      <c r="IF93" s="23"/>
      <c r="IG93" s="23"/>
      <c r="IH93" s="23"/>
      <c r="II93" s="23"/>
      <c r="IJ93" s="23"/>
      <c r="IK93" s="23"/>
      <c r="IL93" s="23"/>
      <c r="IM93" s="23"/>
      <c r="IN93" s="23"/>
      <c r="IO93" s="23"/>
      <c r="IP93" s="23"/>
      <c r="IQ93" s="23"/>
      <c r="IR93" s="23"/>
      <c r="IS93" s="23"/>
      <c r="IT93" s="23"/>
      <c r="IU93" s="23"/>
      <c r="IV93" s="23"/>
    </row>
    <row r="94" spans="5:256">
      <c r="E94" s="4"/>
      <c r="F94" s="4"/>
      <c r="G94" s="6"/>
      <c r="I94" s="15"/>
      <c r="K94" s="17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  <c r="AB94" s="23"/>
      <c r="AC94" s="23"/>
      <c r="AD94" s="23"/>
      <c r="AE94" s="23"/>
      <c r="AF94" s="23"/>
      <c r="AG94" s="23"/>
      <c r="AH94" s="23"/>
      <c r="AI94" s="23"/>
      <c r="AJ94" s="23"/>
      <c r="AK94" s="23"/>
      <c r="AL94" s="23"/>
      <c r="AM94" s="23"/>
      <c r="AN94" s="23"/>
      <c r="AO94" s="23"/>
      <c r="AP94" s="23"/>
      <c r="AQ94" s="23"/>
      <c r="AR94" s="23"/>
      <c r="AS94" s="23"/>
      <c r="AT94" s="23"/>
      <c r="AU94" s="23"/>
      <c r="AV94" s="23"/>
      <c r="AW94" s="23"/>
      <c r="AX94" s="23"/>
      <c r="AY94" s="23"/>
      <c r="AZ94" s="23"/>
      <c r="BA94" s="23"/>
      <c r="BB94" s="23"/>
      <c r="BC94" s="23"/>
      <c r="BD94" s="23"/>
      <c r="BE94" s="23"/>
      <c r="BF94" s="23"/>
      <c r="BG94" s="23"/>
      <c r="BH94" s="23"/>
      <c r="BI94" s="23"/>
      <c r="BJ94" s="23"/>
      <c r="BK94" s="23"/>
      <c r="BL94" s="23"/>
      <c r="BM94" s="23"/>
      <c r="BN94" s="23"/>
      <c r="BO94" s="23"/>
      <c r="BP94" s="23"/>
      <c r="BQ94" s="23"/>
      <c r="BR94" s="23"/>
      <c r="BS94" s="23"/>
      <c r="BT94" s="23"/>
      <c r="BU94" s="23"/>
      <c r="BV94" s="23"/>
      <c r="BW94" s="23"/>
      <c r="BX94" s="23"/>
      <c r="BY94" s="23"/>
      <c r="BZ94" s="23"/>
      <c r="CA94" s="23"/>
      <c r="CB94" s="23"/>
      <c r="CC94" s="23"/>
      <c r="CD94" s="23"/>
      <c r="CE94" s="23"/>
      <c r="CF94" s="23"/>
      <c r="CG94" s="23"/>
      <c r="CH94" s="23"/>
      <c r="CI94" s="23"/>
      <c r="CJ94" s="23"/>
      <c r="CK94" s="23"/>
      <c r="CL94" s="23"/>
      <c r="CM94" s="23"/>
      <c r="CN94" s="23"/>
      <c r="CO94" s="23"/>
      <c r="CP94" s="23"/>
      <c r="CQ94" s="23"/>
      <c r="CR94" s="23"/>
      <c r="CS94" s="23"/>
      <c r="CT94" s="23"/>
      <c r="CU94" s="23"/>
      <c r="CV94" s="23"/>
      <c r="CW94" s="23"/>
      <c r="CX94" s="23"/>
      <c r="CY94" s="23"/>
      <c r="CZ94" s="23"/>
      <c r="DA94" s="23"/>
      <c r="DB94" s="23"/>
      <c r="DC94" s="23"/>
      <c r="DD94" s="23"/>
      <c r="DE94" s="23"/>
      <c r="DF94" s="23"/>
      <c r="DG94" s="23"/>
      <c r="DH94" s="23"/>
      <c r="DI94" s="23"/>
      <c r="DJ94" s="23"/>
      <c r="DK94" s="23"/>
      <c r="DL94" s="23"/>
      <c r="DM94" s="23"/>
      <c r="DN94" s="23"/>
      <c r="DO94" s="23"/>
      <c r="DP94" s="23"/>
      <c r="DQ94" s="23"/>
      <c r="DR94" s="23"/>
      <c r="DS94" s="23"/>
      <c r="DT94" s="23"/>
      <c r="DU94" s="23"/>
      <c r="DV94" s="23"/>
      <c r="DW94" s="23"/>
      <c r="DX94" s="23"/>
      <c r="DY94" s="23"/>
      <c r="DZ94" s="23"/>
      <c r="EA94" s="23"/>
      <c r="EB94" s="23"/>
      <c r="EC94" s="23"/>
      <c r="ED94" s="23"/>
      <c r="EE94" s="23"/>
      <c r="EF94" s="23"/>
      <c r="EG94" s="23"/>
      <c r="EH94" s="23"/>
      <c r="EI94" s="23"/>
      <c r="EJ94" s="23"/>
      <c r="EK94" s="23"/>
      <c r="EL94" s="23"/>
      <c r="EM94" s="23"/>
      <c r="EN94" s="23"/>
      <c r="EO94" s="23"/>
      <c r="EP94" s="23"/>
      <c r="EQ94" s="23"/>
      <c r="ER94" s="23"/>
      <c r="ES94" s="23"/>
      <c r="ET94" s="23"/>
      <c r="EU94" s="23"/>
      <c r="EV94" s="23"/>
      <c r="EW94" s="23"/>
      <c r="EX94" s="23"/>
      <c r="EY94" s="23"/>
      <c r="EZ94" s="23"/>
      <c r="FA94" s="23"/>
      <c r="FB94" s="23"/>
      <c r="FC94" s="23"/>
      <c r="FD94" s="23"/>
      <c r="FE94" s="23"/>
      <c r="FF94" s="23"/>
      <c r="FG94" s="23"/>
      <c r="FH94" s="23"/>
      <c r="FI94" s="23"/>
      <c r="FJ94" s="23"/>
      <c r="FK94" s="23"/>
      <c r="FL94" s="23"/>
      <c r="FM94" s="23"/>
      <c r="FN94" s="23"/>
      <c r="FO94" s="23"/>
      <c r="FP94" s="23"/>
      <c r="FQ94" s="23"/>
      <c r="FR94" s="23"/>
      <c r="FS94" s="23"/>
      <c r="FT94" s="23"/>
      <c r="FU94" s="23"/>
      <c r="FV94" s="23"/>
      <c r="FW94" s="23"/>
      <c r="FX94" s="23"/>
      <c r="FY94" s="23"/>
      <c r="FZ94" s="23"/>
      <c r="GA94" s="23"/>
      <c r="GB94" s="23"/>
      <c r="GC94" s="23"/>
      <c r="GD94" s="23"/>
      <c r="GE94" s="23"/>
      <c r="GF94" s="23"/>
      <c r="GG94" s="23"/>
      <c r="GH94" s="23"/>
      <c r="GI94" s="23"/>
      <c r="GJ94" s="23"/>
      <c r="GK94" s="23"/>
      <c r="GL94" s="23"/>
      <c r="GM94" s="23"/>
      <c r="GN94" s="23"/>
      <c r="GO94" s="23"/>
      <c r="GP94" s="23"/>
      <c r="GQ94" s="23"/>
      <c r="GR94" s="23"/>
      <c r="GS94" s="23"/>
      <c r="GT94" s="23"/>
      <c r="GU94" s="23"/>
      <c r="GV94" s="23"/>
      <c r="GW94" s="23"/>
      <c r="GX94" s="23"/>
      <c r="GY94" s="23"/>
      <c r="GZ94" s="23"/>
      <c r="HA94" s="23"/>
      <c r="HB94" s="23"/>
      <c r="HC94" s="23"/>
      <c r="HD94" s="23"/>
      <c r="HE94" s="23"/>
      <c r="HF94" s="23"/>
      <c r="HG94" s="23"/>
      <c r="HH94" s="23"/>
      <c r="HI94" s="23"/>
      <c r="HJ94" s="23"/>
      <c r="HK94" s="23"/>
      <c r="HL94" s="23"/>
      <c r="HM94" s="23"/>
      <c r="HN94" s="23"/>
      <c r="HO94" s="23"/>
      <c r="HP94" s="23"/>
      <c r="HQ94" s="23"/>
      <c r="HR94" s="23"/>
      <c r="HS94" s="23"/>
      <c r="HT94" s="23"/>
      <c r="HU94" s="23"/>
      <c r="HV94" s="23"/>
      <c r="HW94" s="23"/>
      <c r="HX94" s="23"/>
      <c r="HY94" s="23"/>
      <c r="HZ94" s="23"/>
      <c r="IA94" s="23"/>
      <c r="IB94" s="23"/>
      <c r="IC94" s="23"/>
      <c r="ID94" s="23"/>
      <c r="IE94" s="23"/>
      <c r="IF94" s="23"/>
      <c r="IG94" s="23"/>
      <c r="IH94" s="23"/>
      <c r="II94" s="23"/>
      <c r="IJ94" s="23"/>
      <c r="IK94" s="23"/>
      <c r="IL94" s="23"/>
      <c r="IM94" s="23"/>
      <c r="IN94" s="23"/>
      <c r="IO94" s="23"/>
      <c r="IP94" s="23"/>
      <c r="IQ94" s="23"/>
      <c r="IR94" s="23"/>
      <c r="IS94" s="23"/>
      <c r="IT94" s="23"/>
      <c r="IU94" s="23"/>
      <c r="IV94" s="23"/>
    </row>
    <row r="95" spans="5:256">
      <c r="E95" s="4"/>
      <c r="F95" s="4"/>
      <c r="G95" s="6"/>
      <c r="I95" s="15"/>
      <c r="K95" s="17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  <c r="AA95" s="23"/>
      <c r="AB95" s="23"/>
      <c r="AC95" s="23"/>
      <c r="AD95" s="23"/>
      <c r="AE95" s="23"/>
      <c r="AF95" s="23"/>
      <c r="AG95" s="23"/>
      <c r="AH95" s="23"/>
      <c r="AI95" s="23"/>
      <c r="AJ95" s="23"/>
      <c r="AK95" s="23"/>
      <c r="AL95" s="23"/>
      <c r="AM95" s="23"/>
      <c r="AN95" s="23"/>
      <c r="AO95" s="23"/>
      <c r="AP95" s="23"/>
      <c r="AQ95" s="23"/>
      <c r="AR95" s="23"/>
      <c r="AS95" s="23"/>
      <c r="AT95" s="23"/>
      <c r="AU95" s="23"/>
      <c r="AV95" s="23"/>
      <c r="AW95" s="23"/>
      <c r="AX95" s="23"/>
      <c r="AY95" s="23"/>
      <c r="AZ95" s="23"/>
      <c r="BA95" s="23"/>
      <c r="BB95" s="23"/>
      <c r="BC95" s="23"/>
      <c r="BD95" s="23"/>
      <c r="BE95" s="23"/>
      <c r="BF95" s="23"/>
      <c r="BG95" s="23"/>
      <c r="BH95" s="23"/>
      <c r="BI95" s="23"/>
      <c r="BJ95" s="23"/>
      <c r="BK95" s="23"/>
      <c r="BL95" s="23"/>
      <c r="BM95" s="23"/>
      <c r="BN95" s="23"/>
      <c r="BO95" s="23"/>
      <c r="BP95" s="23"/>
      <c r="BQ95" s="23"/>
      <c r="BR95" s="23"/>
      <c r="BS95" s="23"/>
      <c r="BT95" s="23"/>
      <c r="BU95" s="23"/>
      <c r="BV95" s="23"/>
      <c r="BW95" s="23"/>
      <c r="BX95" s="23"/>
      <c r="BY95" s="23"/>
      <c r="BZ95" s="23"/>
      <c r="CA95" s="23"/>
      <c r="CB95" s="23"/>
      <c r="CC95" s="23"/>
      <c r="CD95" s="23"/>
      <c r="CE95" s="23"/>
      <c r="CF95" s="23"/>
      <c r="CG95" s="23"/>
      <c r="CH95" s="23"/>
      <c r="CI95" s="23"/>
      <c r="CJ95" s="23"/>
      <c r="CK95" s="23"/>
      <c r="CL95" s="23"/>
      <c r="CM95" s="23"/>
      <c r="CN95" s="23"/>
      <c r="CO95" s="23"/>
      <c r="CP95" s="23"/>
      <c r="CQ95" s="23"/>
      <c r="CR95" s="23"/>
      <c r="CS95" s="23"/>
      <c r="CT95" s="23"/>
      <c r="CU95" s="23"/>
      <c r="CV95" s="23"/>
      <c r="CW95" s="23"/>
      <c r="CX95" s="23"/>
      <c r="CY95" s="23"/>
      <c r="CZ95" s="23"/>
      <c r="DA95" s="23"/>
      <c r="DB95" s="23"/>
      <c r="DC95" s="23"/>
      <c r="DD95" s="23"/>
      <c r="DE95" s="23"/>
      <c r="DF95" s="23"/>
      <c r="DG95" s="23"/>
      <c r="DH95" s="23"/>
      <c r="DI95" s="23"/>
      <c r="DJ95" s="23"/>
      <c r="DK95" s="23"/>
      <c r="DL95" s="23"/>
      <c r="DM95" s="23"/>
      <c r="DN95" s="23"/>
      <c r="DO95" s="23"/>
      <c r="DP95" s="23"/>
      <c r="DQ95" s="23"/>
      <c r="DR95" s="23"/>
      <c r="DS95" s="23"/>
      <c r="DT95" s="23"/>
      <c r="DU95" s="23"/>
      <c r="DV95" s="23"/>
      <c r="DW95" s="23"/>
      <c r="DX95" s="23"/>
      <c r="DY95" s="23"/>
      <c r="DZ95" s="23"/>
      <c r="EA95" s="23"/>
      <c r="EB95" s="23"/>
      <c r="EC95" s="23"/>
      <c r="ED95" s="23"/>
      <c r="EE95" s="23"/>
      <c r="EF95" s="23"/>
      <c r="EG95" s="23"/>
      <c r="EH95" s="23"/>
      <c r="EI95" s="23"/>
      <c r="EJ95" s="23"/>
      <c r="EK95" s="23"/>
      <c r="EL95" s="23"/>
      <c r="EM95" s="23"/>
      <c r="EN95" s="23"/>
      <c r="EO95" s="23"/>
      <c r="EP95" s="23"/>
      <c r="EQ95" s="23"/>
      <c r="ER95" s="23"/>
      <c r="ES95" s="23"/>
      <c r="ET95" s="23"/>
      <c r="EU95" s="23"/>
      <c r="EV95" s="23"/>
      <c r="EW95" s="23"/>
      <c r="EX95" s="23"/>
      <c r="EY95" s="23"/>
      <c r="EZ95" s="23"/>
      <c r="FA95" s="23"/>
      <c r="FB95" s="23"/>
      <c r="FC95" s="23"/>
      <c r="FD95" s="23"/>
      <c r="FE95" s="23"/>
      <c r="FF95" s="23"/>
      <c r="FG95" s="23"/>
      <c r="FH95" s="23"/>
      <c r="FI95" s="23"/>
      <c r="FJ95" s="23"/>
      <c r="FK95" s="23"/>
      <c r="FL95" s="23"/>
      <c r="FM95" s="23"/>
      <c r="FN95" s="23"/>
      <c r="FO95" s="23"/>
      <c r="FP95" s="23"/>
      <c r="FQ95" s="23"/>
      <c r="FR95" s="23"/>
      <c r="FS95" s="23"/>
      <c r="FT95" s="23"/>
      <c r="FU95" s="23"/>
      <c r="FV95" s="23"/>
      <c r="FW95" s="23"/>
      <c r="FX95" s="23"/>
      <c r="FY95" s="23"/>
      <c r="FZ95" s="23"/>
      <c r="GA95" s="23"/>
      <c r="GB95" s="23"/>
      <c r="GC95" s="23"/>
      <c r="GD95" s="23"/>
      <c r="GE95" s="23"/>
      <c r="GF95" s="23"/>
      <c r="GG95" s="23"/>
      <c r="GH95" s="23"/>
      <c r="GI95" s="23"/>
      <c r="GJ95" s="23"/>
      <c r="GK95" s="23"/>
      <c r="GL95" s="23"/>
      <c r="GM95" s="23"/>
      <c r="GN95" s="23"/>
      <c r="GO95" s="23"/>
      <c r="GP95" s="23"/>
      <c r="GQ95" s="23"/>
      <c r="GR95" s="23"/>
      <c r="GS95" s="23"/>
      <c r="GT95" s="23"/>
      <c r="GU95" s="23"/>
      <c r="GV95" s="23"/>
      <c r="GW95" s="23"/>
      <c r="GX95" s="23"/>
      <c r="GY95" s="23"/>
      <c r="GZ95" s="23"/>
      <c r="HA95" s="23"/>
      <c r="HB95" s="23"/>
      <c r="HC95" s="23"/>
      <c r="HD95" s="23"/>
      <c r="HE95" s="23"/>
      <c r="HF95" s="23"/>
      <c r="HG95" s="23"/>
      <c r="HH95" s="23"/>
      <c r="HI95" s="23"/>
      <c r="HJ95" s="23"/>
      <c r="HK95" s="23"/>
      <c r="HL95" s="23"/>
      <c r="HM95" s="23"/>
      <c r="HN95" s="23"/>
      <c r="HO95" s="23"/>
      <c r="HP95" s="23"/>
      <c r="HQ95" s="23"/>
      <c r="HR95" s="23"/>
      <c r="HS95" s="23"/>
      <c r="HT95" s="23"/>
      <c r="HU95" s="23"/>
      <c r="HV95" s="23"/>
      <c r="HW95" s="23"/>
      <c r="HX95" s="23"/>
      <c r="HY95" s="23"/>
      <c r="HZ95" s="23"/>
      <c r="IA95" s="23"/>
      <c r="IB95" s="23"/>
      <c r="IC95" s="23"/>
      <c r="ID95" s="23"/>
      <c r="IE95" s="23"/>
      <c r="IF95" s="23"/>
      <c r="IG95" s="23"/>
      <c r="IH95" s="23"/>
      <c r="II95" s="23"/>
      <c r="IJ95" s="23"/>
      <c r="IK95" s="23"/>
      <c r="IL95" s="23"/>
      <c r="IM95" s="23"/>
      <c r="IN95" s="23"/>
      <c r="IO95" s="23"/>
      <c r="IP95" s="23"/>
      <c r="IQ95" s="23"/>
      <c r="IR95" s="23"/>
      <c r="IS95" s="23"/>
      <c r="IT95" s="23"/>
      <c r="IU95" s="23"/>
      <c r="IV95" s="23"/>
    </row>
    <row r="96" spans="5:256">
      <c r="E96" s="4"/>
      <c r="F96" s="4"/>
      <c r="G96" s="6"/>
      <c r="I96" s="15"/>
      <c r="K96" s="17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  <c r="AA96" s="23"/>
      <c r="AB96" s="23"/>
      <c r="AC96" s="23"/>
      <c r="AD96" s="23"/>
      <c r="AE96" s="23"/>
      <c r="AF96" s="23"/>
      <c r="AG96" s="23"/>
      <c r="AH96" s="23"/>
      <c r="AI96" s="23"/>
      <c r="AJ96" s="23"/>
      <c r="AK96" s="23"/>
      <c r="AL96" s="23"/>
      <c r="AM96" s="23"/>
      <c r="AN96" s="23"/>
      <c r="AO96" s="23"/>
      <c r="AP96" s="23"/>
      <c r="AQ96" s="23"/>
      <c r="AR96" s="23"/>
      <c r="AS96" s="23"/>
      <c r="AT96" s="23"/>
      <c r="AU96" s="23"/>
      <c r="AV96" s="23"/>
      <c r="AW96" s="23"/>
      <c r="AX96" s="23"/>
      <c r="AY96" s="23"/>
      <c r="AZ96" s="23"/>
      <c r="BA96" s="23"/>
      <c r="BB96" s="23"/>
      <c r="BC96" s="23"/>
      <c r="BD96" s="23"/>
      <c r="BE96" s="23"/>
      <c r="BF96" s="23"/>
      <c r="BG96" s="23"/>
      <c r="BH96" s="23"/>
      <c r="BI96" s="23"/>
      <c r="BJ96" s="23"/>
      <c r="BK96" s="23"/>
      <c r="BL96" s="23"/>
      <c r="BM96" s="23"/>
      <c r="BN96" s="23"/>
      <c r="BO96" s="23"/>
      <c r="BP96" s="23"/>
      <c r="BQ96" s="23"/>
      <c r="BR96" s="23"/>
      <c r="BS96" s="23"/>
      <c r="BT96" s="23"/>
      <c r="BU96" s="23"/>
      <c r="BV96" s="23"/>
      <c r="BW96" s="23"/>
      <c r="BX96" s="23"/>
      <c r="BY96" s="23"/>
      <c r="BZ96" s="23"/>
      <c r="CA96" s="23"/>
      <c r="CB96" s="23"/>
      <c r="CC96" s="23"/>
      <c r="CD96" s="23"/>
      <c r="CE96" s="23"/>
      <c r="CF96" s="23"/>
      <c r="CG96" s="23"/>
      <c r="CH96" s="23"/>
      <c r="CI96" s="23"/>
      <c r="CJ96" s="23"/>
      <c r="CK96" s="23"/>
      <c r="CL96" s="23"/>
      <c r="CM96" s="23"/>
      <c r="CN96" s="23"/>
      <c r="CO96" s="23"/>
      <c r="CP96" s="23"/>
      <c r="CQ96" s="23"/>
      <c r="CR96" s="23"/>
      <c r="CS96" s="23"/>
      <c r="CT96" s="23"/>
      <c r="CU96" s="23"/>
      <c r="CV96" s="23"/>
      <c r="CW96" s="23"/>
      <c r="CX96" s="23"/>
      <c r="CY96" s="23"/>
      <c r="CZ96" s="23"/>
      <c r="DA96" s="23"/>
      <c r="DB96" s="23"/>
      <c r="DC96" s="23"/>
      <c r="DD96" s="23"/>
      <c r="DE96" s="23"/>
      <c r="DF96" s="23"/>
      <c r="DG96" s="23"/>
      <c r="DH96" s="23"/>
      <c r="DI96" s="23"/>
      <c r="DJ96" s="23"/>
      <c r="DK96" s="23"/>
      <c r="DL96" s="23"/>
      <c r="DM96" s="23"/>
      <c r="DN96" s="23"/>
      <c r="DO96" s="23"/>
      <c r="DP96" s="23"/>
      <c r="DQ96" s="23"/>
      <c r="DR96" s="23"/>
      <c r="DS96" s="23"/>
      <c r="DT96" s="23"/>
      <c r="DU96" s="23"/>
      <c r="DV96" s="23"/>
      <c r="DW96" s="23"/>
      <c r="DX96" s="23"/>
      <c r="DY96" s="23"/>
      <c r="DZ96" s="23"/>
      <c r="EA96" s="23"/>
      <c r="EB96" s="23"/>
      <c r="EC96" s="23"/>
      <c r="ED96" s="23"/>
      <c r="EE96" s="23"/>
      <c r="EF96" s="23"/>
      <c r="EG96" s="23"/>
      <c r="EH96" s="23"/>
      <c r="EI96" s="23"/>
      <c r="EJ96" s="23"/>
      <c r="EK96" s="23"/>
      <c r="EL96" s="23"/>
      <c r="EM96" s="23"/>
      <c r="EN96" s="23"/>
      <c r="EO96" s="23"/>
      <c r="EP96" s="23"/>
      <c r="EQ96" s="23"/>
      <c r="ER96" s="23"/>
      <c r="ES96" s="23"/>
      <c r="ET96" s="23"/>
      <c r="EU96" s="23"/>
      <c r="EV96" s="23"/>
      <c r="EW96" s="23"/>
      <c r="EX96" s="23"/>
      <c r="EY96" s="23"/>
      <c r="EZ96" s="23"/>
      <c r="FA96" s="23"/>
      <c r="FB96" s="23"/>
      <c r="FC96" s="23"/>
      <c r="FD96" s="23"/>
      <c r="FE96" s="23"/>
      <c r="FF96" s="23"/>
      <c r="FG96" s="23"/>
      <c r="FH96" s="23"/>
      <c r="FI96" s="23"/>
      <c r="FJ96" s="23"/>
      <c r="FK96" s="23"/>
      <c r="FL96" s="23"/>
      <c r="FM96" s="23"/>
      <c r="FN96" s="23"/>
      <c r="FO96" s="23"/>
      <c r="FP96" s="23"/>
      <c r="FQ96" s="23"/>
      <c r="FR96" s="23"/>
      <c r="FS96" s="23"/>
      <c r="FT96" s="23"/>
      <c r="FU96" s="23"/>
      <c r="FV96" s="23"/>
      <c r="FW96" s="23"/>
      <c r="FX96" s="23"/>
      <c r="FY96" s="23"/>
      <c r="FZ96" s="23"/>
      <c r="GA96" s="23"/>
      <c r="GB96" s="23"/>
      <c r="GC96" s="23"/>
      <c r="GD96" s="23"/>
      <c r="GE96" s="23"/>
      <c r="GF96" s="23"/>
      <c r="GG96" s="23"/>
      <c r="GH96" s="23"/>
      <c r="GI96" s="23"/>
      <c r="GJ96" s="23"/>
      <c r="GK96" s="23"/>
      <c r="GL96" s="23"/>
      <c r="GM96" s="23"/>
      <c r="GN96" s="23"/>
      <c r="GO96" s="23"/>
      <c r="GP96" s="23"/>
      <c r="GQ96" s="23"/>
      <c r="GR96" s="23"/>
      <c r="GS96" s="23"/>
      <c r="GT96" s="23"/>
      <c r="GU96" s="23"/>
      <c r="GV96" s="23"/>
      <c r="GW96" s="23"/>
      <c r="GX96" s="23"/>
      <c r="GY96" s="23"/>
      <c r="GZ96" s="23"/>
      <c r="HA96" s="23"/>
      <c r="HB96" s="23"/>
      <c r="HC96" s="23"/>
      <c r="HD96" s="23"/>
      <c r="HE96" s="23"/>
      <c r="HF96" s="23"/>
      <c r="HG96" s="23"/>
      <c r="HH96" s="23"/>
      <c r="HI96" s="23"/>
      <c r="HJ96" s="23"/>
      <c r="HK96" s="23"/>
      <c r="HL96" s="23"/>
      <c r="HM96" s="23"/>
      <c r="HN96" s="23"/>
      <c r="HO96" s="23"/>
      <c r="HP96" s="23"/>
      <c r="HQ96" s="23"/>
      <c r="HR96" s="23"/>
      <c r="HS96" s="23"/>
      <c r="HT96" s="23"/>
      <c r="HU96" s="23"/>
      <c r="HV96" s="23"/>
      <c r="HW96" s="23"/>
      <c r="HX96" s="23"/>
      <c r="HY96" s="23"/>
      <c r="HZ96" s="23"/>
      <c r="IA96" s="23"/>
      <c r="IB96" s="23"/>
      <c r="IC96" s="23"/>
      <c r="ID96" s="23"/>
      <c r="IE96" s="23"/>
      <c r="IF96" s="23"/>
      <c r="IG96" s="23"/>
      <c r="IH96" s="23"/>
      <c r="II96" s="23"/>
      <c r="IJ96" s="23"/>
      <c r="IK96" s="23"/>
      <c r="IL96" s="23"/>
      <c r="IM96" s="23"/>
      <c r="IN96" s="23"/>
      <c r="IO96" s="23"/>
      <c r="IP96" s="23"/>
      <c r="IQ96" s="23"/>
      <c r="IR96" s="23"/>
      <c r="IS96" s="23"/>
      <c r="IT96" s="23"/>
      <c r="IU96" s="23"/>
      <c r="IV96" s="23"/>
    </row>
    <row r="97" spans="5:256">
      <c r="E97" s="4"/>
      <c r="F97" s="4"/>
      <c r="G97" s="6"/>
      <c r="I97" s="15"/>
      <c r="K97" s="17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  <c r="AA97" s="23"/>
      <c r="AB97" s="23"/>
      <c r="AC97" s="23"/>
      <c r="AD97" s="23"/>
      <c r="AE97" s="23"/>
      <c r="AF97" s="23"/>
      <c r="AG97" s="23"/>
      <c r="AH97" s="23"/>
      <c r="AI97" s="23"/>
      <c r="AJ97" s="23"/>
      <c r="AK97" s="23"/>
      <c r="AL97" s="23"/>
      <c r="AM97" s="23"/>
      <c r="AN97" s="23"/>
      <c r="AO97" s="23"/>
      <c r="AP97" s="23"/>
      <c r="AQ97" s="23"/>
      <c r="AR97" s="23"/>
      <c r="AS97" s="23"/>
      <c r="AT97" s="23"/>
      <c r="AU97" s="23"/>
      <c r="AV97" s="23"/>
      <c r="AW97" s="23"/>
      <c r="AX97" s="23"/>
      <c r="AY97" s="23"/>
      <c r="AZ97" s="23"/>
      <c r="BA97" s="23"/>
      <c r="BB97" s="23"/>
      <c r="BC97" s="23"/>
      <c r="BD97" s="23"/>
      <c r="BE97" s="23"/>
      <c r="BF97" s="23"/>
      <c r="BG97" s="23"/>
      <c r="BH97" s="23"/>
      <c r="BI97" s="23"/>
      <c r="BJ97" s="23"/>
      <c r="BK97" s="23"/>
      <c r="BL97" s="23"/>
      <c r="BM97" s="23"/>
      <c r="BN97" s="23"/>
      <c r="BO97" s="23"/>
      <c r="BP97" s="23"/>
      <c r="BQ97" s="23"/>
      <c r="BR97" s="23"/>
      <c r="BS97" s="23"/>
      <c r="BT97" s="23"/>
      <c r="BU97" s="23"/>
      <c r="BV97" s="23"/>
      <c r="BW97" s="23"/>
      <c r="BX97" s="23"/>
      <c r="BY97" s="23"/>
      <c r="BZ97" s="23"/>
      <c r="CA97" s="23"/>
      <c r="CB97" s="23"/>
      <c r="CC97" s="23"/>
      <c r="CD97" s="23"/>
      <c r="CE97" s="23"/>
      <c r="CF97" s="23"/>
      <c r="CG97" s="23"/>
      <c r="CH97" s="23"/>
      <c r="CI97" s="23"/>
      <c r="CJ97" s="23"/>
      <c r="CK97" s="23"/>
      <c r="CL97" s="23"/>
      <c r="CM97" s="23"/>
      <c r="CN97" s="23"/>
      <c r="CO97" s="23"/>
      <c r="CP97" s="23"/>
      <c r="CQ97" s="23"/>
      <c r="CR97" s="23"/>
      <c r="CS97" s="23"/>
      <c r="CT97" s="23"/>
      <c r="CU97" s="23"/>
      <c r="CV97" s="23"/>
      <c r="CW97" s="23"/>
      <c r="CX97" s="23"/>
      <c r="CY97" s="23"/>
      <c r="CZ97" s="23"/>
      <c r="DA97" s="23"/>
      <c r="DB97" s="23"/>
      <c r="DC97" s="23"/>
      <c r="DD97" s="23"/>
      <c r="DE97" s="23"/>
      <c r="DF97" s="23"/>
      <c r="DG97" s="23"/>
      <c r="DH97" s="23"/>
      <c r="DI97" s="23"/>
      <c r="DJ97" s="23"/>
      <c r="DK97" s="23"/>
      <c r="DL97" s="23"/>
      <c r="DM97" s="23"/>
      <c r="DN97" s="23"/>
      <c r="DO97" s="23"/>
      <c r="DP97" s="23"/>
      <c r="DQ97" s="23"/>
      <c r="DR97" s="23"/>
      <c r="DS97" s="23"/>
      <c r="DT97" s="23"/>
      <c r="DU97" s="23"/>
      <c r="DV97" s="23"/>
      <c r="DW97" s="23"/>
      <c r="DX97" s="23"/>
      <c r="DY97" s="23"/>
      <c r="DZ97" s="23"/>
      <c r="EA97" s="23"/>
      <c r="EB97" s="23"/>
      <c r="EC97" s="23"/>
      <c r="ED97" s="23"/>
      <c r="EE97" s="23"/>
      <c r="EF97" s="23"/>
      <c r="EG97" s="23"/>
      <c r="EH97" s="23"/>
      <c r="EI97" s="23"/>
      <c r="EJ97" s="23"/>
      <c r="EK97" s="23"/>
      <c r="EL97" s="23"/>
      <c r="EM97" s="23"/>
      <c r="EN97" s="23"/>
      <c r="EO97" s="23"/>
      <c r="EP97" s="23"/>
      <c r="EQ97" s="23"/>
      <c r="ER97" s="23"/>
      <c r="ES97" s="23"/>
      <c r="ET97" s="23"/>
      <c r="EU97" s="23"/>
      <c r="EV97" s="23"/>
      <c r="EW97" s="23"/>
      <c r="EX97" s="23"/>
      <c r="EY97" s="23"/>
      <c r="EZ97" s="23"/>
      <c r="FA97" s="23"/>
      <c r="FB97" s="23"/>
      <c r="FC97" s="23"/>
      <c r="FD97" s="23"/>
      <c r="FE97" s="23"/>
      <c r="FF97" s="23"/>
      <c r="FG97" s="23"/>
      <c r="FH97" s="23"/>
      <c r="FI97" s="23"/>
      <c r="FJ97" s="23"/>
      <c r="FK97" s="23"/>
      <c r="FL97" s="23"/>
      <c r="FM97" s="23"/>
      <c r="FN97" s="23"/>
      <c r="FO97" s="23"/>
      <c r="FP97" s="23"/>
      <c r="FQ97" s="23"/>
      <c r="FR97" s="23"/>
      <c r="FS97" s="23"/>
      <c r="FT97" s="23"/>
      <c r="FU97" s="23"/>
      <c r="FV97" s="23"/>
      <c r="FW97" s="23"/>
      <c r="FX97" s="23"/>
      <c r="FY97" s="23"/>
      <c r="FZ97" s="23"/>
      <c r="GA97" s="23"/>
      <c r="GB97" s="23"/>
      <c r="GC97" s="23"/>
      <c r="GD97" s="23"/>
      <c r="GE97" s="23"/>
      <c r="GF97" s="23"/>
      <c r="GG97" s="23"/>
      <c r="GH97" s="23"/>
      <c r="GI97" s="23"/>
      <c r="GJ97" s="23"/>
      <c r="GK97" s="23"/>
      <c r="GL97" s="23"/>
      <c r="GM97" s="23"/>
      <c r="GN97" s="23"/>
      <c r="GO97" s="23"/>
      <c r="GP97" s="23"/>
      <c r="GQ97" s="23"/>
      <c r="GR97" s="23"/>
      <c r="GS97" s="23"/>
      <c r="GT97" s="23"/>
      <c r="GU97" s="23"/>
      <c r="GV97" s="23"/>
      <c r="GW97" s="23"/>
      <c r="GX97" s="23"/>
      <c r="GY97" s="23"/>
      <c r="GZ97" s="23"/>
      <c r="HA97" s="23"/>
      <c r="HB97" s="23"/>
      <c r="HC97" s="23"/>
      <c r="HD97" s="23"/>
      <c r="HE97" s="23"/>
      <c r="HF97" s="23"/>
      <c r="HG97" s="23"/>
      <c r="HH97" s="23"/>
      <c r="HI97" s="23"/>
      <c r="HJ97" s="23"/>
      <c r="HK97" s="23"/>
      <c r="HL97" s="23"/>
      <c r="HM97" s="23"/>
      <c r="HN97" s="23"/>
      <c r="HO97" s="23"/>
      <c r="HP97" s="23"/>
      <c r="HQ97" s="23"/>
      <c r="HR97" s="23"/>
      <c r="HS97" s="23"/>
      <c r="HT97" s="23"/>
      <c r="HU97" s="23"/>
      <c r="HV97" s="23"/>
      <c r="HW97" s="23"/>
      <c r="HX97" s="23"/>
      <c r="HY97" s="23"/>
      <c r="HZ97" s="23"/>
      <c r="IA97" s="23"/>
      <c r="IB97" s="23"/>
      <c r="IC97" s="23"/>
      <c r="ID97" s="23"/>
      <c r="IE97" s="23"/>
      <c r="IF97" s="23"/>
      <c r="IG97" s="23"/>
      <c r="IH97" s="23"/>
      <c r="II97" s="23"/>
      <c r="IJ97" s="23"/>
      <c r="IK97" s="23"/>
      <c r="IL97" s="23"/>
      <c r="IM97" s="23"/>
      <c r="IN97" s="23"/>
      <c r="IO97" s="23"/>
      <c r="IP97" s="23"/>
      <c r="IQ97" s="23"/>
      <c r="IR97" s="23"/>
      <c r="IS97" s="23"/>
      <c r="IT97" s="23"/>
      <c r="IU97" s="23"/>
      <c r="IV97" s="23"/>
    </row>
    <row r="98" spans="5:256">
      <c r="E98" s="4"/>
      <c r="F98" s="4"/>
      <c r="G98" s="6"/>
      <c r="I98" s="15"/>
      <c r="K98" s="17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  <c r="AA98" s="23"/>
      <c r="AB98" s="23"/>
      <c r="AC98" s="23"/>
      <c r="AD98" s="23"/>
      <c r="AE98" s="23"/>
      <c r="AF98" s="23"/>
      <c r="AG98" s="23"/>
      <c r="AH98" s="23"/>
      <c r="AI98" s="23"/>
      <c r="AJ98" s="23"/>
      <c r="AK98" s="23"/>
      <c r="AL98" s="23"/>
      <c r="AM98" s="23"/>
      <c r="AN98" s="23"/>
      <c r="AO98" s="23"/>
      <c r="AP98" s="23"/>
      <c r="AQ98" s="23"/>
      <c r="AR98" s="23"/>
      <c r="AS98" s="23"/>
      <c r="AT98" s="23"/>
      <c r="AU98" s="23"/>
      <c r="AV98" s="23"/>
      <c r="AW98" s="23"/>
      <c r="AX98" s="23"/>
      <c r="AY98" s="23"/>
      <c r="AZ98" s="23"/>
      <c r="BA98" s="23"/>
      <c r="BB98" s="23"/>
      <c r="BC98" s="23"/>
      <c r="BD98" s="23"/>
      <c r="BE98" s="23"/>
      <c r="BF98" s="23"/>
      <c r="BG98" s="23"/>
      <c r="BH98" s="23"/>
      <c r="BI98" s="23"/>
      <c r="BJ98" s="23"/>
      <c r="BK98" s="23"/>
      <c r="BL98" s="23"/>
      <c r="BM98" s="23"/>
      <c r="BN98" s="23"/>
      <c r="BO98" s="23"/>
      <c r="BP98" s="23"/>
      <c r="BQ98" s="23"/>
      <c r="BR98" s="23"/>
      <c r="BS98" s="23"/>
      <c r="BT98" s="23"/>
      <c r="BU98" s="23"/>
      <c r="BV98" s="23"/>
      <c r="BW98" s="23"/>
      <c r="BX98" s="23"/>
      <c r="BY98" s="23"/>
      <c r="BZ98" s="23"/>
      <c r="CA98" s="23"/>
      <c r="CB98" s="23"/>
      <c r="CC98" s="23"/>
      <c r="CD98" s="23"/>
      <c r="CE98" s="23"/>
      <c r="CF98" s="23"/>
      <c r="CG98" s="23"/>
      <c r="CH98" s="23"/>
      <c r="CI98" s="23"/>
      <c r="CJ98" s="23"/>
      <c r="CK98" s="23"/>
      <c r="CL98" s="23"/>
      <c r="CM98" s="23"/>
      <c r="CN98" s="23"/>
      <c r="CO98" s="23"/>
      <c r="CP98" s="23"/>
      <c r="CQ98" s="23"/>
      <c r="CR98" s="23"/>
      <c r="CS98" s="23"/>
      <c r="CT98" s="23"/>
      <c r="CU98" s="23"/>
      <c r="CV98" s="23"/>
      <c r="CW98" s="23"/>
      <c r="CX98" s="23"/>
      <c r="CY98" s="23"/>
      <c r="CZ98" s="23"/>
      <c r="DA98" s="23"/>
      <c r="DB98" s="23"/>
      <c r="DC98" s="23"/>
      <c r="DD98" s="23"/>
      <c r="DE98" s="23"/>
      <c r="DF98" s="23"/>
      <c r="DG98" s="23"/>
      <c r="DH98" s="23"/>
      <c r="DI98" s="23"/>
      <c r="DJ98" s="23"/>
      <c r="DK98" s="23"/>
      <c r="DL98" s="23"/>
      <c r="DM98" s="23"/>
      <c r="DN98" s="23"/>
      <c r="DO98" s="23"/>
      <c r="DP98" s="23"/>
      <c r="DQ98" s="23"/>
      <c r="DR98" s="23"/>
      <c r="DS98" s="23"/>
      <c r="DT98" s="23"/>
      <c r="DU98" s="23"/>
      <c r="DV98" s="23"/>
      <c r="DW98" s="23"/>
      <c r="DX98" s="23"/>
      <c r="DY98" s="23"/>
      <c r="DZ98" s="23"/>
      <c r="EA98" s="23"/>
      <c r="EB98" s="23"/>
      <c r="EC98" s="23"/>
      <c r="ED98" s="23"/>
      <c r="EE98" s="23"/>
      <c r="EF98" s="23"/>
      <c r="EG98" s="23"/>
      <c r="EH98" s="23"/>
      <c r="EI98" s="23"/>
      <c r="EJ98" s="23"/>
      <c r="EK98" s="23"/>
      <c r="EL98" s="23"/>
      <c r="EM98" s="23"/>
      <c r="EN98" s="23"/>
      <c r="EO98" s="23"/>
      <c r="EP98" s="23"/>
      <c r="EQ98" s="23"/>
      <c r="ER98" s="23"/>
      <c r="ES98" s="23"/>
      <c r="ET98" s="23"/>
      <c r="EU98" s="23"/>
      <c r="EV98" s="23"/>
      <c r="EW98" s="23"/>
      <c r="EX98" s="23"/>
      <c r="EY98" s="23"/>
      <c r="EZ98" s="23"/>
      <c r="FA98" s="23"/>
      <c r="FB98" s="23"/>
      <c r="FC98" s="23"/>
      <c r="FD98" s="23"/>
      <c r="FE98" s="23"/>
      <c r="FF98" s="23"/>
      <c r="FG98" s="23"/>
      <c r="FH98" s="23"/>
      <c r="FI98" s="23"/>
      <c r="FJ98" s="23"/>
      <c r="FK98" s="23"/>
      <c r="FL98" s="23"/>
      <c r="FM98" s="23"/>
      <c r="FN98" s="23"/>
      <c r="FO98" s="23"/>
      <c r="FP98" s="23"/>
      <c r="FQ98" s="23"/>
      <c r="FR98" s="23"/>
      <c r="FS98" s="23"/>
      <c r="FT98" s="23"/>
      <c r="FU98" s="23"/>
      <c r="FV98" s="23"/>
      <c r="FW98" s="23"/>
      <c r="FX98" s="23"/>
      <c r="FY98" s="23"/>
      <c r="FZ98" s="23"/>
      <c r="GA98" s="23"/>
      <c r="GB98" s="23"/>
      <c r="GC98" s="23"/>
      <c r="GD98" s="23"/>
      <c r="GE98" s="23"/>
      <c r="GF98" s="23"/>
      <c r="GG98" s="23"/>
      <c r="GH98" s="23"/>
      <c r="GI98" s="23"/>
      <c r="GJ98" s="23"/>
      <c r="GK98" s="23"/>
      <c r="GL98" s="23"/>
      <c r="GM98" s="23"/>
      <c r="GN98" s="23"/>
      <c r="GO98" s="23"/>
      <c r="GP98" s="23"/>
      <c r="GQ98" s="23"/>
      <c r="GR98" s="23"/>
      <c r="GS98" s="23"/>
      <c r="GT98" s="23"/>
      <c r="GU98" s="23"/>
      <c r="GV98" s="23"/>
      <c r="GW98" s="23"/>
      <c r="GX98" s="23"/>
      <c r="GY98" s="23"/>
      <c r="GZ98" s="23"/>
      <c r="HA98" s="23"/>
      <c r="HB98" s="23"/>
      <c r="HC98" s="23"/>
      <c r="HD98" s="23"/>
      <c r="HE98" s="23"/>
      <c r="HF98" s="23"/>
      <c r="HG98" s="23"/>
      <c r="HH98" s="23"/>
      <c r="HI98" s="23"/>
      <c r="HJ98" s="23"/>
      <c r="HK98" s="23"/>
      <c r="HL98" s="23"/>
      <c r="HM98" s="23"/>
      <c r="HN98" s="23"/>
      <c r="HO98" s="23"/>
      <c r="HP98" s="23"/>
      <c r="HQ98" s="23"/>
      <c r="HR98" s="23"/>
      <c r="HS98" s="23"/>
      <c r="HT98" s="23"/>
      <c r="HU98" s="23"/>
      <c r="HV98" s="23"/>
      <c r="HW98" s="23"/>
      <c r="HX98" s="23"/>
      <c r="HY98" s="23"/>
      <c r="HZ98" s="23"/>
      <c r="IA98" s="23"/>
      <c r="IB98" s="23"/>
      <c r="IC98" s="23"/>
      <c r="ID98" s="23"/>
      <c r="IE98" s="23"/>
      <c r="IF98" s="23"/>
      <c r="IG98" s="23"/>
      <c r="IH98" s="23"/>
      <c r="II98" s="23"/>
      <c r="IJ98" s="23"/>
      <c r="IK98" s="23"/>
      <c r="IL98" s="23"/>
      <c r="IM98" s="23"/>
      <c r="IN98" s="23"/>
      <c r="IO98" s="23"/>
      <c r="IP98" s="23"/>
      <c r="IQ98" s="23"/>
      <c r="IR98" s="23"/>
      <c r="IS98" s="23"/>
      <c r="IT98" s="23"/>
      <c r="IU98" s="23"/>
      <c r="IV98" s="23"/>
    </row>
    <row r="99" spans="5:256">
      <c r="E99" s="4"/>
      <c r="F99" s="4"/>
      <c r="G99" s="6"/>
      <c r="I99" s="15"/>
      <c r="K99" s="17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  <c r="AA99" s="23"/>
      <c r="AB99" s="23"/>
      <c r="AC99" s="23"/>
      <c r="AD99" s="23"/>
      <c r="AE99" s="23"/>
      <c r="AF99" s="23"/>
      <c r="AG99" s="23"/>
      <c r="AH99" s="23"/>
      <c r="AI99" s="23"/>
      <c r="AJ99" s="23"/>
      <c r="AK99" s="23"/>
      <c r="AL99" s="23"/>
      <c r="AM99" s="23"/>
      <c r="AN99" s="23"/>
      <c r="AO99" s="23"/>
      <c r="AP99" s="23"/>
      <c r="AQ99" s="23"/>
      <c r="AR99" s="23"/>
      <c r="AS99" s="23"/>
      <c r="AT99" s="23"/>
      <c r="AU99" s="23"/>
      <c r="AV99" s="23"/>
      <c r="AW99" s="23"/>
      <c r="AX99" s="23"/>
      <c r="AY99" s="23"/>
      <c r="AZ99" s="23"/>
      <c r="BA99" s="23"/>
      <c r="BB99" s="23"/>
      <c r="BC99" s="23"/>
      <c r="BD99" s="23"/>
      <c r="BE99" s="23"/>
      <c r="BF99" s="23"/>
      <c r="BG99" s="23"/>
      <c r="BH99" s="23"/>
      <c r="BI99" s="23"/>
      <c r="BJ99" s="23"/>
      <c r="BK99" s="23"/>
      <c r="BL99" s="23"/>
      <c r="BM99" s="23"/>
      <c r="BN99" s="23"/>
      <c r="BO99" s="23"/>
      <c r="BP99" s="23"/>
      <c r="BQ99" s="23"/>
      <c r="BR99" s="23"/>
      <c r="BS99" s="23"/>
      <c r="BT99" s="23"/>
      <c r="BU99" s="23"/>
      <c r="BV99" s="23"/>
      <c r="BW99" s="23"/>
      <c r="BX99" s="23"/>
      <c r="BY99" s="23"/>
      <c r="BZ99" s="23"/>
      <c r="CA99" s="23"/>
      <c r="CB99" s="23"/>
      <c r="CC99" s="23"/>
      <c r="CD99" s="23"/>
      <c r="CE99" s="23"/>
      <c r="CF99" s="23"/>
      <c r="CG99" s="23"/>
      <c r="CH99" s="23"/>
      <c r="CI99" s="23"/>
      <c r="CJ99" s="23"/>
      <c r="CK99" s="23"/>
      <c r="CL99" s="23"/>
      <c r="CM99" s="23"/>
      <c r="CN99" s="23"/>
      <c r="CO99" s="23"/>
      <c r="CP99" s="23"/>
      <c r="CQ99" s="23"/>
      <c r="CR99" s="23"/>
      <c r="CS99" s="23"/>
      <c r="CT99" s="23"/>
      <c r="CU99" s="23"/>
      <c r="CV99" s="23"/>
      <c r="CW99" s="23"/>
      <c r="CX99" s="23"/>
      <c r="CY99" s="23"/>
      <c r="CZ99" s="23"/>
      <c r="DA99" s="23"/>
      <c r="DB99" s="23"/>
      <c r="DC99" s="23"/>
      <c r="DD99" s="23"/>
      <c r="DE99" s="23"/>
      <c r="DF99" s="23"/>
      <c r="DG99" s="23"/>
      <c r="DH99" s="23"/>
      <c r="DI99" s="23"/>
      <c r="DJ99" s="23"/>
      <c r="DK99" s="23"/>
      <c r="DL99" s="23"/>
      <c r="DM99" s="23"/>
      <c r="DN99" s="23"/>
      <c r="DO99" s="23"/>
      <c r="DP99" s="23"/>
      <c r="DQ99" s="23"/>
      <c r="DR99" s="23"/>
      <c r="DS99" s="23"/>
      <c r="DT99" s="23"/>
      <c r="DU99" s="23"/>
      <c r="DV99" s="23"/>
      <c r="DW99" s="23"/>
      <c r="DX99" s="23"/>
      <c r="DY99" s="23"/>
      <c r="DZ99" s="23"/>
      <c r="EA99" s="23"/>
      <c r="EB99" s="23"/>
      <c r="EC99" s="23"/>
      <c r="ED99" s="23"/>
      <c r="EE99" s="23"/>
      <c r="EF99" s="23"/>
      <c r="EG99" s="23"/>
      <c r="EH99" s="23"/>
      <c r="EI99" s="23"/>
      <c r="EJ99" s="23"/>
      <c r="EK99" s="23"/>
      <c r="EL99" s="23"/>
      <c r="EM99" s="23"/>
      <c r="EN99" s="23"/>
      <c r="EO99" s="23"/>
      <c r="EP99" s="23"/>
      <c r="EQ99" s="23"/>
      <c r="ER99" s="23"/>
      <c r="ES99" s="23"/>
      <c r="ET99" s="23"/>
      <c r="EU99" s="23"/>
      <c r="EV99" s="23"/>
      <c r="EW99" s="23"/>
      <c r="EX99" s="23"/>
      <c r="EY99" s="23"/>
      <c r="EZ99" s="23"/>
      <c r="FA99" s="23"/>
      <c r="FB99" s="23"/>
      <c r="FC99" s="23"/>
      <c r="FD99" s="23"/>
      <c r="FE99" s="23"/>
      <c r="FF99" s="23"/>
      <c r="FG99" s="23"/>
      <c r="FH99" s="23"/>
      <c r="FI99" s="23"/>
      <c r="FJ99" s="23"/>
      <c r="FK99" s="23"/>
      <c r="FL99" s="23"/>
      <c r="FM99" s="23"/>
      <c r="FN99" s="23"/>
      <c r="FO99" s="23"/>
      <c r="FP99" s="23"/>
      <c r="FQ99" s="23"/>
      <c r="FR99" s="23"/>
      <c r="FS99" s="23"/>
      <c r="FT99" s="23"/>
      <c r="FU99" s="23"/>
      <c r="FV99" s="23"/>
      <c r="FW99" s="23"/>
      <c r="FX99" s="23"/>
      <c r="FY99" s="23"/>
      <c r="FZ99" s="23"/>
      <c r="GA99" s="23"/>
      <c r="GB99" s="23"/>
      <c r="GC99" s="23"/>
      <c r="GD99" s="23"/>
      <c r="GE99" s="23"/>
      <c r="GF99" s="23"/>
      <c r="GG99" s="23"/>
      <c r="GH99" s="23"/>
      <c r="GI99" s="23"/>
      <c r="GJ99" s="23"/>
      <c r="GK99" s="23"/>
      <c r="GL99" s="23"/>
      <c r="GM99" s="23"/>
      <c r="GN99" s="23"/>
      <c r="GO99" s="23"/>
      <c r="GP99" s="23"/>
      <c r="GQ99" s="23"/>
      <c r="GR99" s="23"/>
      <c r="GS99" s="23"/>
      <c r="GT99" s="23"/>
      <c r="GU99" s="23"/>
      <c r="GV99" s="23"/>
      <c r="GW99" s="23"/>
      <c r="GX99" s="23"/>
      <c r="GY99" s="23"/>
      <c r="GZ99" s="23"/>
      <c r="HA99" s="23"/>
      <c r="HB99" s="23"/>
      <c r="HC99" s="23"/>
      <c r="HD99" s="23"/>
      <c r="HE99" s="23"/>
      <c r="HF99" s="23"/>
      <c r="HG99" s="23"/>
      <c r="HH99" s="23"/>
      <c r="HI99" s="23"/>
      <c r="HJ99" s="23"/>
      <c r="HK99" s="23"/>
      <c r="HL99" s="23"/>
      <c r="HM99" s="23"/>
      <c r="HN99" s="23"/>
      <c r="HO99" s="23"/>
      <c r="HP99" s="23"/>
      <c r="HQ99" s="23"/>
      <c r="HR99" s="23"/>
      <c r="HS99" s="23"/>
      <c r="HT99" s="23"/>
      <c r="HU99" s="23"/>
      <c r="HV99" s="23"/>
      <c r="HW99" s="23"/>
      <c r="HX99" s="23"/>
      <c r="HY99" s="23"/>
      <c r="HZ99" s="23"/>
      <c r="IA99" s="23"/>
      <c r="IB99" s="23"/>
      <c r="IC99" s="23"/>
      <c r="ID99" s="23"/>
      <c r="IE99" s="23"/>
      <c r="IF99" s="23"/>
      <c r="IG99" s="23"/>
      <c r="IH99" s="23"/>
      <c r="II99" s="23"/>
      <c r="IJ99" s="23"/>
      <c r="IK99" s="23"/>
      <c r="IL99" s="23"/>
      <c r="IM99" s="23"/>
      <c r="IN99" s="23"/>
      <c r="IO99" s="23"/>
      <c r="IP99" s="23"/>
      <c r="IQ99" s="23"/>
      <c r="IR99" s="23"/>
      <c r="IS99" s="23"/>
      <c r="IT99" s="23"/>
      <c r="IU99" s="23"/>
      <c r="IV99" s="23"/>
    </row>
    <row r="100" spans="5:256">
      <c r="E100" s="4"/>
      <c r="F100" s="4"/>
      <c r="G100" s="6"/>
      <c r="I100" s="15"/>
      <c r="K100" s="17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  <c r="AA100" s="23"/>
      <c r="AB100" s="23"/>
      <c r="AC100" s="23"/>
      <c r="AD100" s="23"/>
      <c r="AE100" s="23"/>
      <c r="AF100" s="23"/>
      <c r="AG100" s="23"/>
      <c r="AH100" s="23"/>
      <c r="AI100" s="23"/>
      <c r="AJ100" s="23"/>
      <c r="AK100" s="23"/>
      <c r="AL100" s="23"/>
      <c r="AM100" s="23"/>
      <c r="AN100" s="23"/>
      <c r="AO100" s="23"/>
      <c r="AP100" s="23"/>
      <c r="AQ100" s="23"/>
      <c r="AR100" s="23"/>
      <c r="AS100" s="23"/>
      <c r="AT100" s="23"/>
      <c r="AU100" s="23"/>
      <c r="AV100" s="23"/>
      <c r="AW100" s="23"/>
      <c r="AX100" s="23"/>
      <c r="AY100" s="23"/>
      <c r="AZ100" s="23"/>
      <c r="BA100" s="23"/>
      <c r="BB100" s="23"/>
      <c r="BC100" s="23"/>
      <c r="BD100" s="23"/>
      <c r="BE100" s="23"/>
      <c r="BF100" s="23"/>
      <c r="BG100" s="23"/>
      <c r="BH100" s="23"/>
      <c r="BI100" s="23"/>
      <c r="BJ100" s="23"/>
      <c r="BK100" s="23"/>
      <c r="BL100" s="23"/>
      <c r="BM100" s="23"/>
      <c r="BN100" s="23"/>
      <c r="BO100" s="23"/>
      <c r="BP100" s="23"/>
      <c r="BQ100" s="23"/>
      <c r="BR100" s="23"/>
      <c r="BS100" s="23"/>
      <c r="BT100" s="23"/>
      <c r="BU100" s="23"/>
      <c r="BV100" s="23"/>
      <c r="BW100" s="23"/>
      <c r="BX100" s="23"/>
      <c r="BY100" s="23"/>
      <c r="BZ100" s="23"/>
      <c r="CA100" s="23"/>
      <c r="CB100" s="23"/>
      <c r="CC100" s="23"/>
      <c r="CD100" s="23"/>
      <c r="CE100" s="23"/>
      <c r="CF100" s="23"/>
      <c r="CG100" s="23"/>
      <c r="CH100" s="23"/>
      <c r="CI100" s="23"/>
      <c r="CJ100" s="23"/>
      <c r="CK100" s="23"/>
      <c r="CL100" s="23"/>
      <c r="CM100" s="23"/>
      <c r="CN100" s="23"/>
      <c r="CO100" s="23"/>
      <c r="CP100" s="23"/>
      <c r="CQ100" s="23"/>
      <c r="CR100" s="23"/>
      <c r="CS100" s="23"/>
      <c r="CT100" s="23"/>
      <c r="CU100" s="23"/>
      <c r="CV100" s="23"/>
      <c r="CW100" s="23"/>
      <c r="CX100" s="23"/>
      <c r="CY100" s="23"/>
      <c r="CZ100" s="23"/>
      <c r="DA100" s="23"/>
      <c r="DB100" s="23"/>
      <c r="DC100" s="23"/>
      <c r="DD100" s="23"/>
      <c r="DE100" s="23"/>
      <c r="DF100" s="23"/>
      <c r="DG100" s="23"/>
      <c r="DH100" s="23"/>
      <c r="DI100" s="23"/>
      <c r="DJ100" s="23"/>
      <c r="DK100" s="23"/>
      <c r="DL100" s="23"/>
      <c r="DM100" s="23"/>
      <c r="DN100" s="23"/>
      <c r="DO100" s="23"/>
      <c r="DP100" s="23"/>
      <c r="DQ100" s="23"/>
      <c r="DR100" s="23"/>
      <c r="DS100" s="23"/>
      <c r="DT100" s="23"/>
      <c r="DU100" s="23"/>
      <c r="DV100" s="23"/>
      <c r="DW100" s="23"/>
      <c r="DX100" s="23"/>
      <c r="DY100" s="23"/>
      <c r="DZ100" s="23"/>
      <c r="EA100" s="23"/>
      <c r="EB100" s="23"/>
      <c r="EC100" s="23"/>
      <c r="ED100" s="23"/>
      <c r="EE100" s="23"/>
      <c r="EF100" s="23"/>
      <c r="EG100" s="23"/>
      <c r="EH100" s="23"/>
      <c r="EI100" s="23"/>
      <c r="EJ100" s="23"/>
      <c r="EK100" s="23"/>
      <c r="EL100" s="23"/>
      <c r="EM100" s="23"/>
      <c r="EN100" s="23"/>
      <c r="EO100" s="23"/>
      <c r="EP100" s="23"/>
      <c r="EQ100" s="23"/>
      <c r="ER100" s="23"/>
      <c r="ES100" s="23"/>
      <c r="ET100" s="23"/>
      <c r="EU100" s="23"/>
      <c r="EV100" s="23"/>
      <c r="EW100" s="23"/>
      <c r="EX100" s="23"/>
      <c r="EY100" s="23"/>
      <c r="EZ100" s="23"/>
      <c r="FA100" s="23"/>
      <c r="FB100" s="23"/>
      <c r="FC100" s="23"/>
      <c r="FD100" s="23"/>
      <c r="FE100" s="23"/>
      <c r="FF100" s="23"/>
      <c r="FG100" s="23"/>
      <c r="FH100" s="23"/>
      <c r="FI100" s="23"/>
      <c r="FJ100" s="23"/>
      <c r="FK100" s="23"/>
      <c r="FL100" s="23"/>
      <c r="FM100" s="23"/>
      <c r="FN100" s="23"/>
      <c r="FO100" s="23"/>
      <c r="FP100" s="23"/>
      <c r="FQ100" s="23"/>
      <c r="FR100" s="23"/>
      <c r="FS100" s="23"/>
      <c r="FT100" s="23"/>
      <c r="FU100" s="23"/>
      <c r="FV100" s="23"/>
      <c r="FW100" s="23"/>
      <c r="FX100" s="23"/>
      <c r="FY100" s="23"/>
      <c r="FZ100" s="23"/>
      <c r="GA100" s="23"/>
      <c r="GB100" s="23"/>
      <c r="GC100" s="23"/>
      <c r="GD100" s="23"/>
      <c r="GE100" s="23"/>
      <c r="GF100" s="23"/>
      <c r="GG100" s="23"/>
      <c r="GH100" s="23"/>
      <c r="GI100" s="23"/>
      <c r="GJ100" s="23"/>
      <c r="GK100" s="23"/>
      <c r="GL100" s="23"/>
      <c r="GM100" s="23"/>
      <c r="GN100" s="23"/>
      <c r="GO100" s="23"/>
      <c r="GP100" s="23"/>
      <c r="GQ100" s="23"/>
      <c r="GR100" s="23"/>
      <c r="GS100" s="23"/>
      <c r="GT100" s="23"/>
      <c r="GU100" s="23"/>
      <c r="GV100" s="23"/>
      <c r="GW100" s="23"/>
      <c r="GX100" s="23"/>
      <c r="GY100" s="23"/>
      <c r="GZ100" s="23"/>
      <c r="HA100" s="23"/>
      <c r="HB100" s="23"/>
      <c r="HC100" s="23"/>
      <c r="HD100" s="23"/>
      <c r="HE100" s="23"/>
      <c r="HF100" s="23"/>
      <c r="HG100" s="23"/>
      <c r="HH100" s="23"/>
      <c r="HI100" s="23"/>
      <c r="HJ100" s="23"/>
      <c r="HK100" s="23"/>
      <c r="HL100" s="23"/>
      <c r="HM100" s="23"/>
      <c r="HN100" s="23"/>
      <c r="HO100" s="23"/>
      <c r="HP100" s="23"/>
      <c r="HQ100" s="23"/>
      <c r="HR100" s="23"/>
      <c r="HS100" s="23"/>
      <c r="HT100" s="23"/>
      <c r="HU100" s="23"/>
      <c r="HV100" s="23"/>
      <c r="HW100" s="23"/>
      <c r="HX100" s="23"/>
      <c r="HY100" s="23"/>
      <c r="HZ100" s="23"/>
      <c r="IA100" s="23"/>
      <c r="IB100" s="23"/>
      <c r="IC100" s="23"/>
      <c r="ID100" s="23"/>
      <c r="IE100" s="23"/>
      <c r="IF100" s="23"/>
      <c r="IG100" s="23"/>
      <c r="IH100" s="23"/>
      <c r="II100" s="23"/>
      <c r="IJ100" s="23"/>
      <c r="IK100" s="23"/>
      <c r="IL100" s="23"/>
      <c r="IM100" s="23"/>
      <c r="IN100" s="23"/>
      <c r="IO100" s="23"/>
      <c r="IP100" s="23"/>
      <c r="IQ100" s="23"/>
      <c r="IR100" s="23"/>
      <c r="IS100" s="23"/>
      <c r="IT100" s="23"/>
      <c r="IU100" s="23"/>
      <c r="IV100" s="23"/>
    </row>
    <row r="101" spans="5:256">
      <c r="E101" s="4"/>
      <c r="F101" s="4"/>
      <c r="G101" s="6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  <c r="AA101" s="23"/>
      <c r="AB101" s="23"/>
      <c r="AC101" s="23"/>
      <c r="AD101" s="23"/>
      <c r="AE101" s="23"/>
      <c r="AF101" s="23"/>
      <c r="AG101" s="23"/>
      <c r="AH101" s="23"/>
      <c r="AI101" s="23"/>
      <c r="AJ101" s="23"/>
      <c r="AK101" s="23"/>
      <c r="AL101" s="23"/>
      <c r="AM101" s="23"/>
      <c r="AN101" s="23"/>
      <c r="AO101" s="23"/>
      <c r="AP101" s="23"/>
      <c r="AQ101" s="23"/>
      <c r="AR101" s="23"/>
      <c r="AS101" s="23"/>
      <c r="AT101" s="23"/>
      <c r="AU101" s="23"/>
      <c r="AV101" s="23"/>
      <c r="AW101" s="23"/>
      <c r="AX101" s="23"/>
      <c r="AY101" s="23"/>
      <c r="AZ101" s="23"/>
      <c r="BA101" s="23"/>
      <c r="BB101" s="23"/>
      <c r="BC101" s="23"/>
      <c r="BD101" s="23"/>
      <c r="BE101" s="23"/>
      <c r="BF101" s="23"/>
      <c r="BG101" s="23"/>
      <c r="BH101" s="23"/>
      <c r="BI101" s="23"/>
      <c r="BJ101" s="23"/>
      <c r="BK101" s="23"/>
      <c r="BL101" s="23"/>
      <c r="BM101" s="23"/>
      <c r="BN101" s="23"/>
      <c r="BO101" s="23"/>
      <c r="BP101" s="23"/>
      <c r="BQ101" s="23"/>
      <c r="BR101" s="23"/>
      <c r="BS101" s="23"/>
      <c r="BT101" s="23"/>
      <c r="BU101" s="23"/>
      <c r="BV101" s="23"/>
      <c r="BW101" s="23"/>
      <c r="BX101" s="23"/>
      <c r="BY101" s="23"/>
      <c r="BZ101" s="23"/>
      <c r="CA101" s="23"/>
      <c r="CB101" s="23"/>
      <c r="CC101" s="23"/>
      <c r="CD101" s="23"/>
      <c r="CE101" s="23"/>
      <c r="CF101" s="23"/>
      <c r="CG101" s="23"/>
      <c r="CH101" s="23"/>
      <c r="CI101" s="23"/>
      <c r="CJ101" s="23"/>
      <c r="CK101" s="23"/>
      <c r="CL101" s="23"/>
      <c r="CM101" s="23"/>
      <c r="CN101" s="23"/>
      <c r="CO101" s="23"/>
      <c r="CP101" s="23"/>
      <c r="CQ101" s="23"/>
      <c r="CR101" s="23"/>
      <c r="CS101" s="23"/>
      <c r="CT101" s="23"/>
      <c r="CU101" s="23"/>
      <c r="CV101" s="23"/>
      <c r="CW101" s="23"/>
      <c r="CX101" s="23"/>
      <c r="CY101" s="23"/>
      <c r="CZ101" s="23"/>
      <c r="DA101" s="23"/>
      <c r="DB101" s="23"/>
      <c r="DC101" s="23"/>
      <c r="DD101" s="23"/>
      <c r="DE101" s="23"/>
      <c r="DF101" s="23"/>
      <c r="DG101" s="23"/>
      <c r="DH101" s="23"/>
      <c r="DI101" s="23"/>
      <c r="DJ101" s="23"/>
      <c r="DK101" s="23"/>
      <c r="DL101" s="23"/>
      <c r="DM101" s="23"/>
      <c r="DN101" s="23"/>
      <c r="DO101" s="23"/>
      <c r="DP101" s="23"/>
      <c r="DQ101" s="23"/>
      <c r="DR101" s="23"/>
      <c r="DS101" s="23"/>
      <c r="DT101" s="23"/>
      <c r="DU101" s="23"/>
      <c r="DV101" s="23"/>
      <c r="DW101" s="23"/>
      <c r="DX101" s="23"/>
      <c r="DY101" s="23"/>
      <c r="DZ101" s="23"/>
      <c r="EA101" s="23"/>
      <c r="EB101" s="23"/>
      <c r="EC101" s="23"/>
      <c r="ED101" s="23"/>
      <c r="EE101" s="23"/>
      <c r="EF101" s="23"/>
      <c r="EG101" s="23"/>
      <c r="EH101" s="23"/>
      <c r="EI101" s="23"/>
      <c r="EJ101" s="23"/>
      <c r="EK101" s="23"/>
      <c r="EL101" s="23"/>
      <c r="EM101" s="23"/>
      <c r="EN101" s="23"/>
      <c r="EO101" s="23"/>
      <c r="EP101" s="23"/>
      <c r="EQ101" s="23"/>
      <c r="ER101" s="23"/>
      <c r="ES101" s="23"/>
      <c r="ET101" s="23"/>
      <c r="EU101" s="23"/>
      <c r="EV101" s="23"/>
      <c r="EW101" s="23"/>
      <c r="EX101" s="23"/>
      <c r="EY101" s="23"/>
      <c r="EZ101" s="23"/>
      <c r="FA101" s="23"/>
      <c r="FB101" s="23"/>
      <c r="FC101" s="23"/>
      <c r="FD101" s="23"/>
      <c r="FE101" s="23"/>
      <c r="FF101" s="23"/>
      <c r="FG101" s="23"/>
      <c r="FH101" s="23"/>
      <c r="FI101" s="23"/>
      <c r="FJ101" s="23"/>
      <c r="FK101" s="23"/>
      <c r="FL101" s="23"/>
      <c r="FM101" s="23"/>
      <c r="FN101" s="23"/>
      <c r="FO101" s="23"/>
      <c r="FP101" s="23"/>
      <c r="FQ101" s="23"/>
      <c r="FR101" s="23"/>
      <c r="FS101" s="23"/>
      <c r="FT101" s="23"/>
      <c r="FU101" s="23"/>
      <c r="FV101" s="23"/>
      <c r="FW101" s="23"/>
      <c r="FX101" s="23"/>
      <c r="FY101" s="23"/>
      <c r="FZ101" s="23"/>
      <c r="GA101" s="23"/>
      <c r="GB101" s="23"/>
      <c r="GC101" s="23"/>
      <c r="GD101" s="23"/>
      <c r="GE101" s="23"/>
      <c r="GF101" s="23"/>
      <c r="GG101" s="23"/>
      <c r="GH101" s="23"/>
      <c r="GI101" s="23"/>
      <c r="GJ101" s="23"/>
      <c r="GK101" s="23"/>
      <c r="GL101" s="23"/>
      <c r="GM101" s="23"/>
      <c r="GN101" s="23"/>
      <c r="GO101" s="23"/>
      <c r="GP101" s="23"/>
      <c r="GQ101" s="23"/>
      <c r="GR101" s="23"/>
      <c r="GS101" s="23"/>
      <c r="GT101" s="23"/>
      <c r="GU101" s="23"/>
      <c r="GV101" s="23"/>
      <c r="GW101" s="23"/>
      <c r="GX101" s="23"/>
      <c r="GY101" s="23"/>
      <c r="GZ101" s="23"/>
      <c r="HA101" s="23"/>
      <c r="HB101" s="23"/>
      <c r="HC101" s="23"/>
      <c r="HD101" s="23"/>
      <c r="HE101" s="23"/>
      <c r="HF101" s="23"/>
      <c r="HG101" s="23"/>
      <c r="HH101" s="23"/>
      <c r="HI101" s="23"/>
      <c r="HJ101" s="23"/>
      <c r="HK101" s="23"/>
      <c r="HL101" s="23"/>
      <c r="HM101" s="23"/>
      <c r="HN101" s="23"/>
      <c r="HO101" s="23"/>
      <c r="HP101" s="23"/>
      <c r="HQ101" s="23"/>
      <c r="HR101" s="23"/>
      <c r="HS101" s="23"/>
      <c r="HT101" s="23"/>
      <c r="HU101" s="23"/>
      <c r="HV101" s="23"/>
      <c r="HW101" s="23"/>
      <c r="HX101" s="23"/>
      <c r="HY101" s="23"/>
      <c r="HZ101" s="23"/>
      <c r="IA101" s="23"/>
      <c r="IB101" s="23"/>
      <c r="IC101" s="23"/>
      <c r="ID101" s="23"/>
      <c r="IE101" s="23"/>
      <c r="IF101" s="23"/>
      <c r="IG101" s="23"/>
      <c r="IH101" s="23"/>
      <c r="II101" s="23"/>
      <c r="IJ101" s="23"/>
      <c r="IK101" s="23"/>
      <c r="IL101" s="23"/>
      <c r="IM101" s="23"/>
      <c r="IN101" s="23"/>
      <c r="IO101" s="23"/>
      <c r="IP101" s="23"/>
      <c r="IQ101" s="23"/>
      <c r="IR101" s="23"/>
      <c r="IS101" s="23"/>
      <c r="IT101" s="23"/>
      <c r="IU101" s="23"/>
      <c r="IV101" s="23"/>
    </row>
    <row r="102" spans="5:256">
      <c r="E102" s="4"/>
      <c r="F102" s="4"/>
      <c r="G102" s="6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  <c r="AA102" s="23"/>
      <c r="AB102" s="23"/>
      <c r="AC102" s="23"/>
      <c r="AD102" s="23"/>
      <c r="AE102" s="23"/>
      <c r="AF102" s="23"/>
      <c r="AG102" s="23"/>
      <c r="AH102" s="23"/>
      <c r="AI102" s="23"/>
      <c r="AJ102" s="23"/>
      <c r="AK102" s="23"/>
      <c r="AL102" s="23"/>
      <c r="AM102" s="23"/>
      <c r="AN102" s="23"/>
      <c r="AO102" s="23"/>
      <c r="AP102" s="23"/>
      <c r="AQ102" s="23"/>
      <c r="AR102" s="23"/>
      <c r="AS102" s="23"/>
      <c r="AT102" s="23"/>
      <c r="AU102" s="23"/>
      <c r="AV102" s="23"/>
      <c r="AW102" s="23"/>
      <c r="AX102" s="23"/>
      <c r="AY102" s="23"/>
      <c r="AZ102" s="23"/>
      <c r="BA102" s="23"/>
      <c r="BB102" s="23"/>
      <c r="BC102" s="23"/>
      <c r="BD102" s="23"/>
      <c r="BE102" s="23"/>
      <c r="BF102" s="23"/>
      <c r="BG102" s="23"/>
      <c r="BH102" s="23"/>
      <c r="BI102" s="23"/>
      <c r="BJ102" s="23"/>
      <c r="BK102" s="23"/>
      <c r="BL102" s="23"/>
      <c r="BM102" s="23"/>
      <c r="BN102" s="23"/>
      <c r="BO102" s="23"/>
      <c r="BP102" s="23"/>
      <c r="BQ102" s="23"/>
      <c r="BR102" s="23"/>
      <c r="BS102" s="23"/>
      <c r="BT102" s="23"/>
      <c r="BU102" s="23"/>
      <c r="BV102" s="23"/>
      <c r="BW102" s="23"/>
      <c r="BX102" s="23"/>
      <c r="BY102" s="23"/>
      <c r="BZ102" s="23"/>
      <c r="CA102" s="23"/>
      <c r="CB102" s="23"/>
      <c r="CC102" s="23"/>
      <c r="CD102" s="23"/>
      <c r="CE102" s="23"/>
      <c r="CF102" s="23"/>
      <c r="CG102" s="23"/>
      <c r="CH102" s="23"/>
      <c r="CI102" s="23"/>
      <c r="CJ102" s="23"/>
      <c r="CK102" s="23"/>
      <c r="CL102" s="23"/>
      <c r="CM102" s="23"/>
      <c r="CN102" s="23"/>
      <c r="CO102" s="23"/>
      <c r="CP102" s="23"/>
      <c r="CQ102" s="23"/>
      <c r="CR102" s="23"/>
      <c r="CS102" s="23"/>
      <c r="CT102" s="23"/>
      <c r="CU102" s="23"/>
      <c r="CV102" s="23"/>
      <c r="CW102" s="23"/>
      <c r="CX102" s="23"/>
      <c r="CY102" s="23"/>
      <c r="CZ102" s="23"/>
      <c r="DA102" s="23"/>
      <c r="DB102" s="23"/>
      <c r="DC102" s="23"/>
      <c r="DD102" s="23"/>
      <c r="DE102" s="23"/>
      <c r="DF102" s="23"/>
      <c r="DG102" s="23"/>
      <c r="DH102" s="23"/>
      <c r="DI102" s="23"/>
      <c r="DJ102" s="23"/>
      <c r="DK102" s="23"/>
      <c r="DL102" s="23"/>
      <c r="DM102" s="23"/>
      <c r="DN102" s="23"/>
      <c r="DO102" s="23"/>
      <c r="DP102" s="23"/>
      <c r="DQ102" s="23"/>
      <c r="DR102" s="23"/>
      <c r="DS102" s="23"/>
      <c r="DT102" s="23"/>
      <c r="DU102" s="23"/>
      <c r="DV102" s="23"/>
      <c r="DW102" s="23"/>
      <c r="DX102" s="23"/>
      <c r="DY102" s="23"/>
      <c r="DZ102" s="23"/>
      <c r="EA102" s="23"/>
      <c r="EB102" s="23"/>
      <c r="EC102" s="23"/>
      <c r="ED102" s="23"/>
      <c r="EE102" s="23"/>
      <c r="EF102" s="23"/>
      <c r="EG102" s="23"/>
      <c r="EH102" s="23"/>
      <c r="EI102" s="23"/>
      <c r="EJ102" s="23"/>
      <c r="EK102" s="23"/>
      <c r="EL102" s="23"/>
      <c r="EM102" s="23"/>
      <c r="EN102" s="23"/>
      <c r="EO102" s="23"/>
      <c r="EP102" s="23"/>
      <c r="EQ102" s="23"/>
      <c r="ER102" s="23"/>
      <c r="ES102" s="23"/>
      <c r="ET102" s="23"/>
      <c r="EU102" s="23"/>
      <c r="EV102" s="23"/>
      <c r="EW102" s="23"/>
      <c r="EX102" s="23"/>
      <c r="EY102" s="23"/>
      <c r="EZ102" s="23"/>
      <c r="FA102" s="23"/>
      <c r="FB102" s="23"/>
      <c r="FC102" s="23"/>
      <c r="FD102" s="23"/>
      <c r="FE102" s="23"/>
      <c r="FF102" s="23"/>
      <c r="FG102" s="23"/>
      <c r="FH102" s="23"/>
      <c r="FI102" s="23"/>
      <c r="FJ102" s="23"/>
      <c r="FK102" s="23"/>
      <c r="FL102" s="23"/>
      <c r="FM102" s="23"/>
      <c r="FN102" s="23"/>
      <c r="FO102" s="23"/>
      <c r="FP102" s="23"/>
      <c r="FQ102" s="23"/>
      <c r="FR102" s="23"/>
      <c r="FS102" s="23"/>
      <c r="FT102" s="23"/>
      <c r="FU102" s="23"/>
      <c r="FV102" s="23"/>
      <c r="FW102" s="23"/>
      <c r="FX102" s="23"/>
      <c r="FY102" s="23"/>
      <c r="FZ102" s="23"/>
      <c r="GA102" s="23"/>
      <c r="GB102" s="23"/>
      <c r="GC102" s="23"/>
      <c r="GD102" s="23"/>
      <c r="GE102" s="23"/>
      <c r="GF102" s="23"/>
      <c r="GG102" s="23"/>
      <c r="GH102" s="23"/>
      <c r="GI102" s="23"/>
      <c r="GJ102" s="23"/>
      <c r="GK102" s="23"/>
      <c r="GL102" s="23"/>
      <c r="GM102" s="23"/>
      <c r="GN102" s="23"/>
      <c r="GO102" s="23"/>
      <c r="GP102" s="23"/>
      <c r="GQ102" s="23"/>
      <c r="GR102" s="23"/>
      <c r="GS102" s="23"/>
      <c r="GT102" s="23"/>
      <c r="GU102" s="23"/>
      <c r="GV102" s="23"/>
      <c r="GW102" s="23"/>
      <c r="GX102" s="23"/>
      <c r="GY102" s="23"/>
      <c r="GZ102" s="23"/>
      <c r="HA102" s="23"/>
      <c r="HB102" s="23"/>
      <c r="HC102" s="23"/>
      <c r="HD102" s="23"/>
      <c r="HE102" s="23"/>
      <c r="HF102" s="23"/>
      <c r="HG102" s="23"/>
      <c r="HH102" s="23"/>
      <c r="HI102" s="23"/>
      <c r="HJ102" s="23"/>
      <c r="HK102" s="23"/>
      <c r="HL102" s="23"/>
      <c r="HM102" s="23"/>
      <c r="HN102" s="23"/>
      <c r="HO102" s="23"/>
      <c r="HP102" s="23"/>
      <c r="HQ102" s="23"/>
      <c r="HR102" s="23"/>
      <c r="HS102" s="23"/>
      <c r="HT102" s="23"/>
      <c r="HU102" s="23"/>
      <c r="HV102" s="23"/>
      <c r="HW102" s="23"/>
      <c r="HX102" s="23"/>
      <c r="HY102" s="23"/>
      <c r="HZ102" s="23"/>
      <c r="IA102" s="23"/>
      <c r="IB102" s="23"/>
      <c r="IC102" s="23"/>
      <c r="ID102" s="23"/>
      <c r="IE102" s="23"/>
      <c r="IF102" s="23"/>
      <c r="IG102" s="23"/>
      <c r="IH102" s="23"/>
      <c r="II102" s="23"/>
      <c r="IJ102" s="23"/>
      <c r="IK102" s="23"/>
      <c r="IL102" s="23"/>
      <c r="IM102" s="23"/>
      <c r="IN102" s="23"/>
      <c r="IO102" s="23"/>
      <c r="IP102" s="23"/>
      <c r="IQ102" s="23"/>
      <c r="IR102" s="23"/>
      <c r="IS102" s="23"/>
      <c r="IT102" s="23"/>
      <c r="IU102" s="23"/>
      <c r="IV102" s="23"/>
    </row>
    <row r="103" spans="5:256">
      <c r="E103" s="4"/>
      <c r="F103" s="4"/>
      <c r="G103" s="6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  <c r="AA103" s="23"/>
      <c r="AB103" s="23"/>
      <c r="AC103" s="23"/>
      <c r="AD103" s="23"/>
      <c r="AE103" s="23"/>
      <c r="AF103" s="23"/>
      <c r="AG103" s="23"/>
      <c r="AH103" s="23"/>
      <c r="AI103" s="23"/>
      <c r="AJ103" s="23"/>
      <c r="AK103" s="23"/>
      <c r="AL103" s="23"/>
      <c r="AM103" s="23"/>
      <c r="AN103" s="23"/>
      <c r="AO103" s="23"/>
      <c r="AP103" s="23"/>
      <c r="AQ103" s="23"/>
      <c r="AR103" s="23"/>
      <c r="AS103" s="23"/>
      <c r="AT103" s="23"/>
      <c r="AU103" s="23"/>
      <c r="AV103" s="23"/>
      <c r="AW103" s="23"/>
      <c r="AX103" s="23"/>
      <c r="AY103" s="23"/>
      <c r="AZ103" s="23"/>
      <c r="BA103" s="23"/>
      <c r="BB103" s="23"/>
      <c r="BC103" s="23"/>
      <c r="BD103" s="23"/>
      <c r="BE103" s="23"/>
      <c r="BF103" s="23"/>
      <c r="BG103" s="23"/>
      <c r="BH103" s="23"/>
      <c r="BI103" s="23"/>
      <c r="BJ103" s="23"/>
      <c r="BK103" s="23"/>
      <c r="BL103" s="23"/>
      <c r="BM103" s="23"/>
      <c r="BN103" s="23"/>
      <c r="BO103" s="23"/>
      <c r="BP103" s="23"/>
      <c r="BQ103" s="23"/>
      <c r="BR103" s="23"/>
      <c r="BS103" s="23"/>
      <c r="BT103" s="23"/>
      <c r="BU103" s="23"/>
      <c r="BV103" s="23"/>
      <c r="BW103" s="23"/>
      <c r="BX103" s="23"/>
      <c r="BY103" s="23"/>
      <c r="BZ103" s="23"/>
      <c r="CA103" s="23"/>
      <c r="CB103" s="23"/>
      <c r="CC103" s="23"/>
      <c r="CD103" s="23"/>
      <c r="CE103" s="23"/>
      <c r="CF103" s="23"/>
      <c r="CG103" s="23"/>
      <c r="CH103" s="23"/>
      <c r="CI103" s="23"/>
      <c r="CJ103" s="23"/>
      <c r="CK103" s="23"/>
      <c r="CL103" s="23"/>
      <c r="CM103" s="23"/>
      <c r="CN103" s="23"/>
      <c r="CO103" s="23"/>
      <c r="CP103" s="23"/>
      <c r="CQ103" s="23"/>
      <c r="CR103" s="23"/>
      <c r="CS103" s="23"/>
      <c r="CT103" s="23"/>
      <c r="CU103" s="23"/>
      <c r="CV103" s="23"/>
      <c r="CW103" s="23"/>
      <c r="CX103" s="23"/>
      <c r="CY103" s="23"/>
      <c r="CZ103" s="23"/>
      <c r="DA103" s="23"/>
      <c r="DB103" s="23"/>
      <c r="DC103" s="23"/>
      <c r="DD103" s="23"/>
      <c r="DE103" s="23"/>
      <c r="DF103" s="23"/>
      <c r="DG103" s="23"/>
      <c r="DH103" s="23"/>
      <c r="DI103" s="23"/>
      <c r="DJ103" s="23"/>
      <c r="DK103" s="23"/>
      <c r="DL103" s="23"/>
      <c r="DM103" s="23"/>
      <c r="DN103" s="23"/>
      <c r="DO103" s="23"/>
      <c r="DP103" s="23"/>
      <c r="DQ103" s="23"/>
      <c r="DR103" s="23"/>
      <c r="DS103" s="23"/>
      <c r="DT103" s="23"/>
      <c r="DU103" s="23"/>
      <c r="DV103" s="23"/>
      <c r="DW103" s="23"/>
      <c r="DX103" s="23"/>
      <c r="DY103" s="23"/>
      <c r="DZ103" s="23"/>
      <c r="EA103" s="23"/>
      <c r="EB103" s="23"/>
      <c r="EC103" s="23"/>
      <c r="ED103" s="23"/>
      <c r="EE103" s="23"/>
      <c r="EF103" s="23"/>
      <c r="EG103" s="23"/>
      <c r="EH103" s="23"/>
      <c r="EI103" s="23"/>
      <c r="EJ103" s="23"/>
      <c r="EK103" s="23"/>
      <c r="EL103" s="23"/>
      <c r="EM103" s="23"/>
      <c r="EN103" s="23"/>
      <c r="EO103" s="23"/>
      <c r="EP103" s="23"/>
      <c r="EQ103" s="23"/>
      <c r="ER103" s="23"/>
      <c r="ES103" s="23"/>
      <c r="ET103" s="23"/>
      <c r="EU103" s="23"/>
      <c r="EV103" s="23"/>
      <c r="EW103" s="23"/>
      <c r="EX103" s="23"/>
      <c r="EY103" s="23"/>
      <c r="EZ103" s="23"/>
      <c r="FA103" s="23"/>
      <c r="FB103" s="23"/>
      <c r="FC103" s="23"/>
      <c r="FD103" s="23"/>
      <c r="FE103" s="23"/>
      <c r="FF103" s="23"/>
      <c r="FG103" s="23"/>
      <c r="FH103" s="23"/>
      <c r="FI103" s="23"/>
      <c r="FJ103" s="23"/>
      <c r="FK103" s="23"/>
      <c r="FL103" s="23"/>
      <c r="FM103" s="23"/>
      <c r="FN103" s="23"/>
      <c r="FO103" s="23"/>
      <c r="FP103" s="23"/>
      <c r="FQ103" s="23"/>
      <c r="FR103" s="23"/>
      <c r="FS103" s="23"/>
      <c r="FT103" s="23"/>
      <c r="FU103" s="23"/>
      <c r="FV103" s="23"/>
      <c r="FW103" s="23"/>
      <c r="FX103" s="23"/>
      <c r="FY103" s="23"/>
      <c r="FZ103" s="23"/>
      <c r="GA103" s="23"/>
      <c r="GB103" s="23"/>
      <c r="GC103" s="23"/>
      <c r="GD103" s="23"/>
      <c r="GE103" s="23"/>
      <c r="GF103" s="23"/>
      <c r="GG103" s="23"/>
      <c r="GH103" s="23"/>
      <c r="GI103" s="23"/>
      <c r="GJ103" s="23"/>
      <c r="GK103" s="23"/>
      <c r="GL103" s="23"/>
      <c r="GM103" s="23"/>
      <c r="GN103" s="23"/>
      <c r="GO103" s="23"/>
      <c r="GP103" s="23"/>
      <c r="GQ103" s="23"/>
      <c r="GR103" s="23"/>
      <c r="GS103" s="23"/>
      <c r="GT103" s="23"/>
      <c r="GU103" s="23"/>
      <c r="GV103" s="23"/>
      <c r="GW103" s="23"/>
      <c r="GX103" s="23"/>
      <c r="GY103" s="23"/>
      <c r="GZ103" s="23"/>
      <c r="HA103" s="23"/>
      <c r="HB103" s="23"/>
      <c r="HC103" s="23"/>
      <c r="HD103" s="23"/>
      <c r="HE103" s="23"/>
      <c r="HF103" s="23"/>
      <c r="HG103" s="23"/>
      <c r="HH103" s="23"/>
      <c r="HI103" s="23"/>
      <c r="HJ103" s="23"/>
      <c r="HK103" s="23"/>
      <c r="HL103" s="23"/>
      <c r="HM103" s="23"/>
      <c r="HN103" s="23"/>
      <c r="HO103" s="23"/>
      <c r="HP103" s="23"/>
      <c r="HQ103" s="23"/>
      <c r="HR103" s="23"/>
      <c r="HS103" s="23"/>
      <c r="HT103" s="23"/>
      <c r="HU103" s="23"/>
      <c r="HV103" s="23"/>
      <c r="HW103" s="23"/>
      <c r="HX103" s="23"/>
      <c r="HY103" s="23"/>
      <c r="HZ103" s="23"/>
      <c r="IA103" s="23"/>
      <c r="IB103" s="23"/>
      <c r="IC103" s="23"/>
      <c r="ID103" s="23"/>
      <c r="IE103" s="23"/>
      <c r="IF103" s="23"/>
      <c r="IG103" s="23"/>
      <c r="IH103" s="23"/>
      <c r="II103" s="23"/>
      <c r="IJ103" s="23"/>
      <c r="IK103" s="23"/>
      <c r="IL103" s="23"/>
      <c r="IM103" s="23"/>
      <c r="IN103" s="23"/>
      <c r="IO103" s="23"/>
      <c r="IP103" s="23"/>
      <c r="IQ103" s="23"/>
      <c r="IR103" s="23"/>
      <c r="IS103" s="23"/>
      <c r="IT103" s="23"/>
      <c r="IU103" s="23"/>
      <c r="IV103" s="23"/>
    </row>
    <row r="104" spans="5:256">
      <c r="E104" s="4"/>
      <c r="F104" s="4"/>
      <c r="G104" s="6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  <c r="AA104" s="23"/>
      <c r="AB104" s="23"/>
      <c r="AC104" s="23"/>
      <c r="AD104" s="23"/>
      <c r="AE104" s="23"/>
      <c r="AF104" s="23"/>
      <c r="AG104" s="23"/>
      <c r="AH104" s="23"/>
      <c r="AI104" s="23"/>
      <c r="AJ104" s="23"/>
      <c r="AK104" s="23"/>
      <c r="AL104" s="23"/>
      <c r="AM104" s="23"/>
      <c r="AN104" s="23"/>
      <c r="AO104" s="23"/>
      <c r="AP104" s="23"/>
      <c r="AQ104" s="23"/>
      <c r="AR104" s="23"/>
      <c r="AS104" s="23"/>
      <c r="AT104" s="23"/>
      <c r="AU104" s="23"/>
      <c r="AV104" s="23"/>
      <c r="AW104" s="23"/>
      <c r="AX104" s="23"/>
      <c r="AY104" s="23"/>
      <c r="AZ104" s="23"/>
      <c r="BA104" s="23"/>
      <c r="BB104" s="23"/>
      <c r="BC104" s="23"/>
      <c r="BD104" s="23"/>
      <c r="BE104" s="23"/>
      <c r="BF104" s="23"/>
      <c r="BG104" s="23"/>
      <c r="BH104" s="23"/>
      <c r="BI104" s="23"/>
      <c r="BJ104" s="23"/>
      <c r="BK104" s="23"/>
      <c r="BL104" s="23"/>
      <c r="BM104" s="23"/>
      <c r="BN104" s="23"/>
      <c r="BO104" s="23"/>
      <c r="BP104" s="23"/>
      <c r="BQ104" s="23"/>
      <c r="BR104" s="23"/>
      <c r="BS104" s="23"/>
      <c r="BT104" s="23"/>
      <c r="BU104" s="23"/>
      <c r="BV104" s="23"/>
      <c r="BW104" s="23"/>
      <c r="BX104" s="23"/>
      <c r="BY104" s="23"/>
      <c r="BZ104" s="23"/>
      <c r="CA104" s="23"/>
      <c r="CB104" s="23"/>
      <c r="CC104" s="23"/>
      <c r="CD104" s="23"/>
      <c r="CE104" s="23"/>
      <c r="CF104" s="23"/>
      <c r="CG104" s="23"/>
      <c r="CH104" s="23"/>
      <c r="CI104" s="23"/>
      <c r="CJ104" s="23"/>
      <c r="CK104" s="23"/>
      <c r="CL104" s="23"/>
      <c r="CM104" s="23"/>
      <c r="CN104" s="23"/>
      <c r="CO104" s="23"/>
      <c r="CP104" s="23"/>
      <c r="CQ104" s="23"/>
      <c r="CR104" s="23"/>
      <c r="CS104" s="23"/>
      <c r="CT104" s="23"/>
      <c r="CU104" s="23"/>
      <c r="CV104" s="23"/>
      <c r="CW104" s="23"/>
      <c r="CX104" s="23"/>
      <c r="CY104" s="23"/>
      <c r="CZ104" s="23"/>
      <c r="DA104" s="23"/>
      <c r="DB104" s="23"/>
      <c r="DC104" s="23"/>
      <c r="DD104" s="23"/>
      <c r="DE104" s="23"/>
      <c r="DF104" s="23"/>
      <c r="DG104" s="23"/>
      <c r="DH104" s="23"/>
      <c r="DI104" s="23"/>
      <c r="DJ104" s="23"/>
      <c r="DK104" s="23"/>
      <c r="DL104" s="23"/>
      <c r="DM104" s="23"/>
      <c r="DN104" s="23"/>
      <c r="DO104" s="23"/>
      <c r="DP104" s="23"/>
      <c r="DQ104" s="23"/>
      <c r="DR104" s="23"/>
      <c r="DS104" s="23"/>
      <c r="DT104" s="23"/>
      <c r="DU104" s="23"/>
      <c r="DV104" s="23"/>
      <c r="DW104" s="23"/>
      <c r="DX104" s="23"/>
      <c r="DY104" s="23"/>
      <c r="DZ104" s="23"/>
      <c r="EA104" s="23"/>
      <c r="EB104" s="23"/>
      <c r="EC104" s="23"/>
      <c r="ED104" s="23"/>
      <c r="EE104" s="23"/>
      <c r="EF104" s="23"/>
      <c r="EG104" s="23"/>
      <c r="EH104" s="23"/>
      <c r="EI104" s="23"/>
      <c r="EJ104" s="23"/>
      <c r="EK104" s="23"/>
      <c r="EL104" s="23"/>
      <c r="EM104" s="23"/>
      <c r="EN104" s="23"/>
      <c r="EO104" s="23"/>
      <c r="EP104" s="23"/>
      <c r="EQ104" s="23"/>
      <c r="ER104" s="23"/>
      <c r="ES104" s="23"/>
      <c r="ET104" s="23"/>
      <c r="EU104" s="23"/>
      <c r="EV104" s="23"/>
      <c r="EW104" s="23"/>
      <c r="EX104" s="23"/>
      <c r="EY104" s="23"/>
      <c r="EZ104" s="23"/>
      <c r="FA104" s="23"/>
      <c r="FB104" s="23"/>
      <c r="FC104" s="23"/>
      <c r="FD104" s="23"/>
      <c r="FE104" s="23"/>
      <c r="FF104" s="23"/>
      <c r="FG104" s="23"/>
      <c r="FH104" s="23"/>
      <c r="FI104" s="23"/>
      <c r="FJ104" s="23"/>
      <c r="FK104" s="23"/>
      <c r="FL104" s="23"/>
      <c r="FM104" s="23"/>
      <c r="FN104" s="23"/>
      <c r="FO104" s="23"/>
      <c r="FP104" s="23"/>
      <c r="FQ104" s="23"/>
      <c r="FR104" s="23"/>
      <c r="FS104" s="23"/>
      <c r="FT104" s="23"/>
      <c r="FU104" s="23"/>
      <c r="FV104" s="23"/>
      <c r="FW104" s="23"/>
      <c r="FX104" s="23"/>
      <c r="FY104" s="23"/>
      <c r="FZ104" s="23"/>
      <c r="GA104" s="23"/>
      <c r="GB104" s="23"/>
      <c r="GC104" s="23"/>
      <c r="GD104" s="23"/>
      <c r="GE104" s="23"/>
      <c r="GF104" s="23"/>
      <c r="GG104" s="23"/>
      <c r="GH104" s="23"/>
      <c r="GI104" s="23"/>
      <c r="GJ104" s="23"/>
      <c r="GK104" s="23"/>
      <c r="GL104" s="23"/>
      <c r="GM104" s="23"/>
      <c r="GN104" s="23"/>
      <c r="GO104" s="23"/>
      <c r="GP104" s="23"/>
      <c r="GQ104" s="23"/>
      <c r="GR104" s="23"/>
      <c r="GS104" s="23"/>
      <c r="GT104" s="23"/>
      <c r="GU104" s="23"/>
      <c r="GV104" s="23"/>
      <c r="GW104" s="23"/>
      <c r="GX104" s="23"/>
      <c r="GY104" s="23"/>
      <c r="GZ104" s="23"/>
      <c r="HA104" s="23"/>
      <c r="HB104" s="23"/>
      <c r="HC104" s="23"/>
      <c r="HD104" s="23"/>
      <c r="HE104" s="23"/>
      <c r="HF104" s="23"/>
      <c r="HG104" s="23"/>
      <c r="HH104" s="23"/>
      <c r="HI104" s="23"/>
      <c r="HJ104" s="23"/>
      <c r="HK104" s="23"/>
      <c r="HL104" s="23"/>
      <c r="HM104" s="23"/>
      <c r="HN104" s="23"/>
      <c r="HO104" s="23"/>
      <c r="HP104" s="23"/>
      <c r="HQ104" s="23"/>
      <c r="HR104" s="23"/>
      <c r="HS104" s="23"/>
      <c r="HT104" s="23"/>
      <c r="HU104" s="23"/>
      <c r="HV104" s="23"/>
      <c r="HW104" s="23"/>
      <c r="HX104" s="23"/>
      <c r="HY104" s="23"/>
      <c r="HZ104" s="23"/>
      <c r="IA104" s="23"/>
      <c r="IB104" s="23"/>
      <c r="IC104" s="23"/>
      <c r="ID104" s="23"/>
      <c r="IE104" s="23"/>
      <c r="IF104" s="23"/>
      <c r="IG104" s="23"/>
      <c r="IH104" s="23"/>
      <c r="II104" s="23"/>
      <c r="IJ104" s="23"/>
      <c r="IK104" s="23"/>
      <c r="IL104" s="23"/>
      <c r="IM104" s="23"/>
      <c r="IN104" s="23"/>
      <c r="IO104" s="23"/>
      <c r="IP104" s="23"/>
      <c r="IQ104" s="23"/>
      <c r="IR104" s="23"/>
      <c r="IS104" s="23"/>
      <c r="IT104" s="23"/>
      <c r="IU104" s="23"/>
      <c r="IV104" s="23"/>
    </row>
    <row r="105" spans="5:256">
      <c r="E105" s="4"/>
      <c r="F105" s="4"/>
      <c r="G105" s="6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  <c r="AA105" s="23"/>
      <c r="AB105" s="23"/>
      <c r="AC105" s="23"/>
      <c r="AD105" s="23"/>
      <c r="AE105" s="23"/>
      <c r="AF105" s="23"/>
      <c r="AG105" s="23"/>
      <c r="AH105" s="23"/>
      <c r="AI105" s="23"/>
      <c r="AJ105" s="23"/>
      <c r="AK105" s="23"/>
      <c r="AL105" s="23"/>
      <c r="AM105" s="23"/>
      <c r="AN105" s="23"/>
      <c r="AO105" s="23"/>
      <c r="AP105" s="23"/>
      <c r="AQ105" s="23"/>
      <c r="AR105" s="23"/>
      <c r="AS105" s="23"/>
      <c r="AT105" s="23"/>
      <c r="AU105" s="23"/>
      <c r="AV105" s="23"/>
      <c r="AW105" s="23"/>
      <c r="AX105" s="23"/>
      <c r="AY105" s="23"/>
      <c r="AZ105" s="23"/>
      <c r="BA105" s="23"/>
      <c r="BB105" s="23"/>
      <c r="BC105" s="23"/>
      <c r="BD105" s="23"/>
      <c r="BE105" s="23"/>
      <c r="BF105" s="23"/>
      <c r="BG105" s="23"/>
      <c r="BH105" s="23"/>
      <c r="BI105" s="23"/>
      <c r="BJ105" s="23"/>
      <c r="BK105" s="23"/>
      <c r="BL105" s="23"/>
      <c r="BM105" s="23"/>
      <c r="BN105" s="23"/>
      <c r="BO105" s="23"/>
      <c r="BP105" s="23"/>
      <c r="BQ105" s="23"/>
      <c r="BR105" s="23"/>
      <c r="BS105" s="23"/>
      <c r="BT105" s="23"/>
      <c r="BU105" s="23"/>
      <c r="BV105" s="23"/>
      <c r="BW105" s="23"/>
      <c r="BX105" s="23"/>
      <c r="BY105" s="23"/>
      <c r="BZ105" s="23"/>
      <c r="CA105" s="23"/>
      <c r="CB105" s="23"/>
      <c r="CC105" s="23"/>
      <c r="CD105" s="23"/>
      <c r="CE105" s="23"/>
      <c r="CF105" s="23"/>
      <c r="CG105" s="23"/>
      <c r="CH105" s="23"/>
      <c r="CI105" s="23"/>
      <c r="CJ105" s="23"/>
      <c r="CK105" s="23"/>
      <c r="CL105" s="23"/>
      <c r="CM105" s="23"/>
      <c r="CN105" s="23"/>
      <c r="CO105" s="23"/>
      <c r="CP105" s="23"/>
      <c r="CQ105" s="23"/>
      <c r="CR105" s="23"/>
      <c r="CS105" s="23"/>
      <c r="CT105" s="23"/>
      <c r="CU105" s="23"/>
      <c r="CV105" s="23"/>
      <c r="CW105" s="23"/>
      <c r="CX105" s="23"/>
      <c r="CY105" s="23"/>
      <c r="CZ105" s="23"/>
      <c r="DA105" s="23"/>
      <c r="DB105" s="23"/>
      <c r="DC105" s="23"/>
      <c r="DD105" s="23"/>
      <c r="DE105" s="23"/>
      <c r="DF105" s="23"/>
      <c r="DG105" s="23"/>
      <c r="DH105" s="23"/>
      <c r="DI105" s="23"/>
      <c r="DJ105" s="23"/>
      <c r="DK105" s="23"/>
      <c r="DL105" s="23"/>
      <c r="DM105" s="23"/>
      <c r="DN105" s="23"/>
      <c r="DO105" s="23"/>
      <c r="DP105" s="23"/>
      <c r="DQ105" s="23"/>
      <c r="DR105" s="23"/>
      <c r="DS105" s="23"/>
      <c r="DT105" s="23"/>
      <c r="DU105" s="23"/>
      <c r="DV105" s="23"/>
      <c r="DW105" s="23"/>
      <c r="DX105" s="23"/>
      <c r="DY105" s="23"/>
      <c r="DZ105" s="23"/>
      <c r="EA105" s="23"/>
      <c r="EB105" s="23"/>
      <c r="EC105" s="23"/>
      <c r="ED105" s="23"/>
      <c r="EE105" s="23"/>
      <c r="EF105" s="23"/>
      <c r="EG105" s="23"/>
      <c r="EH105" s="23"/>
      <c r="EI105" s="23"/>
      <c r="EJ105" s="23"/>
      <c r="EK105" s="23"/>
      <c r="EL105" s="23"/>
      <c r="EM105" s="23"/>
      <c r="EN105" s="23"/>
      <c r="EO105" s="23"/>
      <c r="EP105" s="23"/>
      <c r="EQ105" s="23"/>
      <c r="ER105" s="23"/>
      <c r="ES105" s="23"/>
      <c r="ET105" s="23"/>
      <c r="EU105" s="23"/>
      <c r="EV105" s="23"/>
      <c r="EW105" s="23"/>
      <c r="EX105" s="23"/>
      <c r="EY105" s="23"/>
      <c r="EZ105" s="23"/>
      <c r="FA105" s="23"/>
      <c r="FB105" s="23"/>
      <c r="FC105" s="23"/>
      <c r="FD105" s="23"/>
      <c r="FE105" s="23"/>
      <c r="FF105" s="23"/>
      <c r="FG105" s="23"/>
      <c r="FH105" s="23"/>
      <c r="FI105" s="23"/>
      <c r="FJ105" s="23"/>
      <c r="FK105" s="23"/>
      <c r="FL105" s="23"/>
      <c r="FM105" s="23"/>
      <c r="FN105" s="23"/>
      <c r="FO105" s="23"/>
      <c r="FP105" s="23"/>
      <c r="FQ105" s="23"/>
      <c r="FR105" s="23"/>
      <c r="FS105" s="23"/>
      <c r="FT105" s="23"/>
      <c r="FU105" s="23"/>
      <c r="FV105" s="23"/>
      <c r="FW105" s="23"/>
      <c r="FX105" s="23"/>
      <c r="FY105" s="23"/>
      <c r="FZ105" s="23"/>
      <c r="GA105" s="23"/>
      <c r="GB105" s="23"/>
      <c r="GC105" s="23"/>
      <c r="GD105" s="23"/>
      <c r="GE105" s="23"/>
      <c r="GF105" s="23"/>
      <c r="GG105" s="23"/>
      <c r="GH105" s="23"/>
      <c r="GI105" s="23"/>
      <c r="GJ105" s="23"/>
      <c r="GK105" s="23"/>
      <c r="GL105" s="23"/>
      <c r="GM105" s="23"/>
      <c r="GN105" s="23"/>
      <c r="GO105" s="23"/>
      <c r="GP105" s="23"/>
      <c r="GQ105" s="23"/>
      <c r="GR105" s="23"/>
      <c r="GS105" s="23"/>
      <c r="GT105" s="23"/>
      <c r="GU105" s="23"/>
      <c r="GV105" s="23"/>
      <c r="GW105" s="23"/>
      <c r="GX105" s="23"/>
      <c r="GY105" s="23"/>
      <c r="GZ105" s="23"/>
      <c r="HA105" s="23"/>
      <c r="HB105" s="23"/>
      <c r="HC105" s="23"/>
      <c r="HD105" s="23"/>
      <c r="HE105" s="23"/>
      <c r="HF105" s="23"/>
      <c r="HG105" s="23"/>
      <c r="HH105" s="23"/>
      <c r="HI105" s="23"/>
      <c r="HJ105" s="23"/>
      <c r="HK105" s="23"/>
      <c r="HL105" s="23"/>
      <c r="HM105" s="23"/>
      <c r="HN105" s="23"/>
      <c r="HO105" s="23"/>
      <c r="HP105" s="23"/>
      <c r="HQ105" s="23"/>
      <c r="HR105" s="23"/>
      <c r="HS105" s="23"/>
      <c r="HT105" s="23"/>
      <c r="HU105" s="23"/>
      <c r="HV105" s="23"/>
      <c r="HW105" s="23"/>
      <c r="HX105" s="23"/>
      <c r="HY105" s="23"/>
      <c r="HZ105" s="23"/>
      <c r="IA105" s="23"/>
      <c r="IB105" s="23"/>
      <c r="IC105" s="23"/>
      <c r="ID105" s="23"/>
      <c r="IE105" s="23"/>
      <c r="IF105" s="23"/>
      <c r="IG105" s="23"/>
      <c r="IH105" s="23"/>
      <c r="II105" s="23"/>
      <c r="IJ105" s="23"/>
      <c r="IK105" s="23"/>
      <c r="IL105" s="23"/>
      <c r="IM105" s="23"/>
      <c r="IN105" s="23"/>
      <c r="IO105" s="23"/>
      <c r="IP105" s="23"/>
      <c r="IQ105" s="23"/>
      <c r="IR105" s="23"/>
      <c r="IS105" s="23"/>
      <c r="IT105" s="23"/>
      <c r="IU105" s="23"/>
      <c r="IV105" s="23"/>
    </row>
    <row r="106" spans="5:256">
      <c r="E106" s="4"/>
      <c r="F106" s="4"/>
      <c r="G106" s="6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  <c r="AA106" s="23"/>
      <c r="AB106" s="23"/>
      <c r="AC106" s="23"/>
      <c r="AD106" s="23"/>
      <c r="AE106" s="23"/>
      <c r="AF106" s="23"/>
      <c r="AG106" s="23"/>
      <c r="AH106" s="23"/>
      <c r="AI106" s="23"/>
      <c r="AJ106" s="23"/>
      <c r="AK106" s="23"/>
      <c r="AL106" s="23"/>
      <c r="AM106" s="23"/>
      <c r="AN106" s="23"/>
      <c r="AO106" s="23"/>
      <c r="AP106" s="23"/>
      <c r="AQ106" s="23"/>
      <c r="AR106" s="23"/>
      <c r="AS106" s="23"/>
      <c r="AT106" s="23"/>
      <c r="AU106" s="23"/>
      <c r="AV106" s="23"/>
      <c r="AW106" s="23"/>
      <c r="AX106" s="23"/>
      <c r="AY106" s="23"/>
      <c r="AZ106" s="23"/>
      <c r="BA106" s="23"/>
      <c r="BB106" s="23"/>
      <c r="BC106" s="23"/>
      <c r="BD106" s="23"/>
      <c r="BE106" s="23"/>
      <c r="BF106" s="23"/>
      <c r="BG106" s="23"/>
      <c r="BH106" s="23"/>
      <c r="BI106" s="23"/>
      <c r="BJ106" s="23"/>
      <c r="BK106" s="23"/>
      <c r="BL106" s="23"/>
      <c r="BM106" s="23"/>
      <c r="BN106" s="23"/>
      <c r="BO106" s="23"/>
      <c r="BP106" s="23"/>
      <c r="BQ106" s="23"/>
      <c r="BR106" s="23"/>
      <c r="BS106" s="23"/>
      <c r="BT106" s="23"/>
      <c r="BU106" s="23"/>
      <c r="BV106" s="23"/>
      <c r="BW106" s="23"/>
      <c r="BX106" s="23"/>
      <c r="BY106" s="23"/>
      <c r="BZ106" s="23"/>
      <c r="CA106" s="23"/>
      <c r="CB106" s="23"/>
      <c r="CC106" s="23"/>
      <c r="CD106" s="23"/>
      <c r="CE106" s="23"/>
      <c r="CF106" s="23"/>
      <c r="CG106" s="23"/>
      <c r="CH106" s="23"/>
      <c r="CI106" s="23"/>
      <c r="CJ106" s="23"/>
      <c r="CK106" s="23"/>
      <c r="CL106" s="23"/>
      <c r="CM106" s="23"/>
      <c r="CN106" s="23"/>
      <c r="CO106" s="23"/>
      <c r="CP106" s="23"/>
      <c r="CQ106" s="23"/>
      <c r="CR106" s="23"/>
      <c r="CS106" s="23"/>
      <c r="CT106" s="23"/>
      <c r="CU106" s="23"/>
      <c r="CV106" s="23"/>
      <c r="CW106" s="23"/>
      <c r="CX106" s="23"/>
      <c r="CY106" s="23"/>
      <c r="CZ106" s="23"/>
      <c r="DA106" s="23"/>
      <c r="DB106" s="23"/>
      <c r="DC106" s="23"/>
      <c r="DD106" s="23"/>
      <c r="DE106" s="23"/>
      <c r="DF106" s="23"/>
      <c r="DG106" s="23"/>
      <c r="DH106" s="23"/>
      <c r="DI106" s="23"/>
      <c r="DJ106" s="23"/>
      <c r="DK106" s="23"/>
      <c r="DL106" s="23"/>
      <c r="DM106" s="23"/>
      <c r="DN106" s="23"/>
      <c r="DO106" s="23"/>
      <c r="DP106" s="23"/>
      <c r="DQ106" s="23"/>
      <c r="DR106" s="23"/>
      <c r="DS106" s="23"/>
      <c r="DT106" s="23"/>
      <c r="DU106" s="23"/>
      <c r="DV106" s="23"/>
      <c r="DW106" s="23"/>
      <c r="DX106" s="23"/>
      <c r="DY106" s="23"/>
      <c r="DZ106" s="23"/>
      <c r="EA106" s="23"/>
      <c r="EB106" s="23"/>
      <c r="EC106" s="23"/>
      <c r="ED106" s="23"/>
      <c r="EE106" s="23"/>
      <c r="EF106" s="23"/>
      <c r="EG106" s="23"/>
      <c r="EH106" s="23"/>
      <c r="EI106" s="23"/>
      <c r="EJ106" s="23"/>
      <c r="EK106" s="23"/>
      <c r="EL106" s="23"/>
      <c r="EM106" s="23"/>
      <c r="EN106" s="23"/>
      <c r="EO106" s="23"/>
      <c r="EP106" s="23"/>
      <c r="EQ106" s="23"/>
      <c r="ER106" s="23"/>
      <c r="ES106" s="23"/>
      <c r="ET106" s="23"/>
      <c r="EU106" s="23"/>
      <c r="EV106" s="23"/>
      <c r="EW106" s="23"/>
      <c r="EX106" s="23"/>
      <c r="EY106" s="23"/>
      <c r="EZ106" s="23"/>
      <c r="FA106" s="23"/>
      <c r="FB106" s="23"/>
      <c r="FC106" s="23"/>
      <c r="FD106" s="23"/>
      <c r="FE106" s="23"/>
      <c r="FF106" s="23"/>
      <c r="FG106" s="23"/>
      <c r="FH106" s="23"/>
      <c r="FI106" s="23"/>
      <c r="FJ106" s="23"/>
      <c r="FK106" s="23"/>
      <c r="FL106" s="23"/>
      <c r="FM106" s="23"/>
      <c r="FN106" s="23"/>
      <c r="FO106" s="23"/>
      <c r="FP106" s="23"/>
      <c r="FQ106" s="23"/>
      <c r="FR106" s="23"/>
      <c r="FS106" s="23"/>
      <c r="FT106" s="23"/>
      <c r="FU106" s="23"/>
      <c r="FV106" s="23"/>
      <c r="FW106" s="23"/>
      <c r="FX106" s="23"/>
      <c r="FY106" s="23"/>
      <c r="FZ106" s="23"/>
      <c r="GA106" s="23"/>
      <c r="GB106" s="23"/>
      <c r="GC106" s="23"/>
      <c r="GD106" s="23"/>
      <c r="GE106" s="23"/>
      <c r="GF106" s="23"/>
      <c r="GG106" s="23"/>
      <c r="GH106" s="23"/>
      <c r="GI106" s="23"/>
      <c r="GJ106" s="23"/>
      <c r="GK106" s="23"/>
      <c r="GL106" s="23"/>
      <c r="GM106" s="23"/>
      <c r="GN106" s="23"/>
      <c r="GO106" s="23"/>
      <c r="GP106" s="23"/>
      <c r="GQ106" s="23"/>
      <c r="GR106" s="23"/>
      <c r="GS106" s="23"/>
      <c r="GT106" s="23"/>
      <c r="GU106" s="23"/>
      <c r="GV106" s="23"/>
      <c r="GW106" s="23"/>
      <c r="GX106" s="23"/>
      <c r="GY106" s="23"/>
      <c r="GZ106" s="23"/>
      <c r="HA106" s="23"/>
      <c r="HB106" s="23"/>
      <c r="HC106" s="23"/>
      <c r="HD106" s="23"/>
      <c r="HE106" s="23"/>
      <c r="HF106" s="23"/>
      <c r="HG106" s="23"/>
      <c r="HH106" s="23"/>
      <c r="HI106" s="23"/>
      <c r="HJ106" s="23"/>
      <c r="HK106" s="23"/>
      <c r="HL106" s="23"/>
      <c r="HM106" s="23"/>
      <c r="HN106" s="23"/>
      <c r="HO106" s="23"/>
      <c r="HP106" s="23"/>
      <c r="HQ106" s="23"/>
      <c r="HR106" s="23"/>
      <c r="HS106" s="23"/>
      <c r="HT106" s="23"/>
      <c r="HU106" s="23"/>
      <c r="HV106" s="23"/>
      <c r="HW106" s="23"/>
      <c r="HX106" s="23"/>
      <c r="HY106" s="23"/>
      <c r="HZ106" s="23"/>
      <c r="IA106" s="23"/>
      <c r="IB106" s="23"/>
      <c r="IC106" s="23"/>
      <c r="ID106" s="23"/>
      <c r="IE106" s="23"/>
      <c r="IF106" s="23"/>
      <c r="IG106" s="23"/>
      <c r="IH106" s="23"/>
      <c r="II106" s="23"/>
      <c r="IJ106" s="23"/>
      <c r="IK106" s="23"/>
      <c r="IL106" s="23"/>
      <c r="IM106" s="23"/>
      <c r="IN106" s="23"/>
      <c r="IO106" s="23"/>
      <c r="IP106" s="23"/>
      <c r="IQ106" s="23"/>
      <c r="IR106" s="23"/>
      <c r="IS106" s="23"/>
      <c r="IT106" s="23"/>
      <c r="IU106" s="23"/>
      <c r="IV106" s="23"/>
    </row>
  </sheetData>
  <sheetProtection password="C7E8" sheet="1" objects="1" scenarios="1"/>
  <mergeCells count="7">
    <mergeCell ref="I2:J2"/>
    <mergeCell ref="K2:L2"/>
    <mergeCell ref="E2:F2"/>
    <mergeCell ref="A1:L1"/>
    <mergeCell ref="A2:B2"/>
    <mergeCell ref="C2:D2"/>
    <mergeCell ref="G2:H2"/>
  </mergeCells>
  <phoneticPr fontId="0" type="noConversion"/>
  <pageMargins left="0.78740157499999996" right="0.78740157499999996" top="0.984251969" bottom="0.984251969" header="0.49212598499999999" footer="0.49212598499999999"/>
  <pageSetup paperSize="9" orientation="portrait" horizontalDpi="360" verticalDpi="200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9"/>
  <dimension ref="D5"/>
  <sheetViews>
    <sheetView workbookViewId="0">
      <selection activeCell="A4" sqref="A1:IV65536"/>
    </sheetView>
  </sheetViews>
  <sheetFormatPr defaultRowHeight="13.2"/>
  <cols>
    <col min="1" max="1" width="44.88671875" customWidth="1"/>
  </cols>
  <sheetData>
    <row r="5" spans="4:4">
      <c r="D5" s="161"/>
    </row>
  </sheetData>
  <sheetProtection password="F7E3" sheet="1" objects="1" scenarios="1"/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0"/>
  <dimension ref="D5"/>
  <sheetViews>
    <sheetView workbookViewId="0">
      <selection activeCell="A4" sqref="A1:IV65536"/>
    </sheetView>
  </sheetViews>
  <sheetFormatPr defaultRowHeight="13.2"/>
  <sheetData>
    <row r="5" spans="4:4">
      <c r="D5" s="161"/>
    </row>
  </sheetData>
  <sheetProtection password="F7E3" sheet="1" objects="1" scenarios="1"/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1"/>
  <dimension ref="D5"/>
  <sheetViews>
    <sheetView workbookViewId="0">
      <selection activeCell="A4" sqref="A1:IV65536"/>
    </sheetView>
  </sheetViews>
  <sheetFormatPr defaultRowHeight="13.2"/>
  <sheetData>
    <row r="5" spans="4:4">
      <c r="D5" s="161"/>
    </row>
  </sheetData>
  <sheetProtection password="F7E3" sheet="1" objects="1" scenarios="1"/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2"/>
  <dimension ref="D5"/>
  <sheetViews>
    <sheetView workbookViewId="0">
      <selection activeCell="A4" sqref="A1:IV65536"/>
    </sheetView>
  </sheetViews>
  <sheetFormatPr defaultRowHeight="13.2"/>
  <sheetData>
    <row r="5" spans="4:4">
      <c r="D5" s="161"/>
    </row>
  </sheetData>
  <sheetProtection password="F7E3" sheet="1" objects="1" scenarios="1"/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3"/>
  <dimension ref="D5"/>
  <sheetViews>
    <sheetView workbookViewId="0">
      <selection activeCell="A4" sqref="A1:IV65536"/>
    </sheetView>
  </sheetViews>
  <sheetFormatPr defaultRowHeight="13.2"/>
  <sheetData>
    <row r="5" spans="4:4">
      <c r="D5" s="161"/>
    </row>
  </sheetData>
  <sheetProtection password="F7E3" sheet="1" objects="1" scenarios="1"/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4"/>
  <dimension ref="D5"/>
  <sheetViews>
    <sheetView workbookViewId="0">
      <selection activeCell="A4" sqref="A1:IV65536"/>
    </sheetView>
  </sheetViews>
  <sheetFormatPr defaultRowHeight="13.2"/>
  <sheetData>
    <row r="5" spans="4:4">
      <c r="D5" s="161"/>
    </row>
  </sheetData>
  <sheetProtection password="F7E3" sheet="1" objects="1" scenarios="1"/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5"/>
  <dimension ref="D5"/>
  <sheetViews>
    <sheetView workbookViewId="0">
      <selection activeCell="A4" sqref="A1:IV65536"/>
    </sheetView>
  </sheetViews>
  <sheetFormatPr defaultRowHeight="13.2"/>
  <sheetData>
    <row r="5" spans="4:4">
      <c r="D5" s="161"/>
    </row>
  </sheetData>
  <sheetProtection password="F7E3" sheet="1" objects="1" scenarios="1"/>
  <pageMargins left="0.511811024" right="0.511811024" top="0.78740157499999996" bottom="0.78740157499999996" header="0.31496062000000002" footer="0.3149606200000000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6"/>
  <dimension ref="A1"/>
  <sheetViews>
    <sheetView workbookViewId="0">
      <selection activeCell="A4" sqref="A1:IV65536"/>
    </sheetView>
  </sheetViews>
  <sheetFormatPr defaultRowHeight="13.2"/>
  <sheetData/>
  <sheetProtection password="F7E3" sheet="1" objects="1" scenarios="1"/>
  <pageMargins left="0.511811024" right="0.511811024" top="0.78740157499999996" bottom="0.78740157499999996" header="0.31496062000000002" footer="0.3149606200000000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7"/>
  <dimension ref="A1"/>
  <sheetViews>
    <sheetView workbookViewId="0">
      <selection activeCell="A4" sqref="A1:IV65536"/>
    </sheetView>
  </sheetViews>
  <sheetFormatPr defaultRowHeight="13.2"/>
  <sheetData/>
  <sheetProtection password="F7E3" sheet="1" objects="1" scenarios="1"/>
  <pageMargins left="0.511811024" right="0.511811024" top="0.78740157499999996" bottom="0.78740157499999996" header="0.31496062000000002" footer="0.3149606200000000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8"/>
  <dimension ref="A1"/>
  <sheetViews>
    <sheetView workbookViewId="0">
      <selection activeCell="A4" sqref="A1:IV65536"/>
    </sheetView>
  </sheetViews>
  <sheetFormatPr defaultRowHeight="13.2"/>
  <sheetData/>
  <sheetProtection password="F7E3" sheet="1" objects="1" scenarios="1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/>
  <dimension ref="A1:IH1406"/>
  <sheetViews>
    <sheetView zoomScale="75" workbookViewId="0">
      <selection activeCell="F31" sqref="F31"/>
    </sheetView>
  </sheetViews>
  <sheetFormatPr defaultColWidth="9.109375" defaultRowHeight="13.2"/>
  <cols>
    <col min="1" max="1" width="20.6640625" style="54" customWidth="1"/>
    <col min="2" max="2" width="30.6640625" style="54" customWidth="1"/>
    <col min="3" max="4" width="12.6640625" style="54" customWidth="1"/>
    <col min="5" max="11" width="12.6640625" style="55" customWidth="1"/>
    <col min="12" max="13" width="12.6640625" style="35" customWidth="1"/>
    <col min="14" max="14" width="15.6640625" style="35" customWidth="1"/>
    <col min="15" max="15" width="27.5546875" style="136" bestFit="1" customWidth="1"/>
    <col min="16" max="16" width="25.6640625" style="56" customWidth="1"/>
    <col min="17" max="17" width="21.109375" style="35" bestFit="1" customWidth="1"/>
    <col min="18" max="18" width="15" style="35" bestFit="1" customWidth="1"/>
    <col min="19" max="19" width="9.44140625" style="35" customWidth="1"/>
    <col min="20" max="21" width="27.44140625" style="35" bestFit="1" customWidth="1"/>
    <col min="22" max="22" width="27.44140625" style="35" customWidth="1"/>
    <col min="23" max="23" width="22" style="35" bestFit="1" customWidth="1"/>
    <col min="24" max="27" width="25.6640625" style="35" customWidth="1"/>
    <col min="28" max="28" width="22.5546875" style="35" bestFit="1" customWidth="1"/>
    <col min="29" max="31" width="23" style="35" bestFit="1" customWidth="1"/>
    <col min="32" max="33" width="25.6640625" style="35" customWidth="1"/>
    <col min="34" max="40" width="20.6640625" style="35" bestFit="1" customWidth="1"/>
    <col min="41" max="41" width="21.6640625" style="35" bestFit="1" customWidth="1"/>
    <col min="42" max="42" width="21.33203125" style="35" bestFit="1" customWidth="1"/>
    <col min="43" max="45" width="21.6640625" style="35" bestFit="1" customWidth="1"/>
    <col min="46" max="47" width="50.6640625" style="35" customWidth="1"/>
    <col min="48" max="242" width="12.6640625" style="35" customWidth="1"/>
    <col min="243" max="16384" width="9.109375" style="36"/>
  </cols>
  <sheetData>
    <row r="1" spans="1:242" ht="67.5" customHeight="1" thickBot="1">
      <c r="A1" s="33" t="s">
        <v>76</v>
      </c>
      <c r="B1" s="34"/>
      <c r="C1" s="34"/>
      <c r="D1" s="34"/>
      <c r="E1" s="34"/>
      <c r="F1" s="34"/>
      <c r="G1" s="34"/>
      <c r="H1" s="34"/>
      <c r="I1" s="34"/>
      <c r="J1" s="34"/>
      <c r="K1" s="34"/>
      <c r="P1" s="35"/>
    </row>
    <row r="2" spans="1:242" ht="25.5" customHeight="1" thickBot="1">
      <c r="A2" s="271" t="s">
        <v>54</v>
      </c>
      <c r="B2" s="272"/>
      <c r="C2" s="272"/>
      <c r="D2" s="272"/>
      <c r="E2" s="272"/>
      <c r="F2" s="272"/>
      <c r="G2" s="272"/>
      <c r="H2" s="272"/>
      <c r="I2" s="272"/>
      <c r="J2" s="272"/>
      <c r="K2" s="272"/>
      <c r="L2" s="272"/>
      <c r="M2" s="272"/>
      <c r="N2" s="273"/>
      <c r="O2" s="271" t="s">
        <v>55</v>
      </c>
      <c r="P2" s="272"/>
      <c r="Q2" s="272"/>
      <c r="R2" s="272"/>
      <c r="S2" s="272"/>
      <c r="T2" s="272"/>
      <c r="U2" s="272"/>
      <c r="V2" s="272"/>
      <c r="W2" s="272"/>
      <c r="X2" s="272"/>
      <c r="Y2" s="272"/>
      <c r="Z2" s="272"/>
      <c r="AA2" s="272"/>
      <c r="AB2" s="272"/>
      <c r="AC2" s="272"/>
      <c r="AD2" s="272"/>
      <c r="AE2" s="272"/>
      <c r="AF2" s="272"/>
      <c r="AG2" s="272"/>
      <c r="AH2" s="272"/>
      <c r="AI2" s="272"/>
      <c r="AJ2" s="272"/>
      <c r="AK2" s="272"/>
      <c r="AL2" s="272"/>
      <c r="AM2" s="272"/>
      <c r="AN2" s="272"/>
      <c r="AO2" s="272"/>
      <c r="AP2" s="272"/>
      <c r="AQ2" s="272"/>
      <c r="AR2" s="272"/>
      <c r="AS2" s="273"/>
      <c r="IG2" s="36"/>
      <c r="IH2" s="36"/>
    </row>
    <row r="3" spans="1:242">
      <c r="A3" s="37" t="s">
        <v>74</v>
      </c>
      <c r="B3" s="38" t="s">
        <v>56</v>
      </c>
      <c r="C3" s="38" t="s">
        <v>47</v>
      </c>
      <c r="D3" s="38" t="s">
        <v>48</v>
      </c>
      <c r="E3" s="38" t="s">
        <v>49</v>
      </c>
      <c r="F3" s="38" t="s">
        <v>50</v>
      </c>
      <c r="G3" s="38" t="s">
        <v>51</v>
      </c>
      <c r="H3" s="38" t="s">
        <v>142</v>
      </c>
      <c r="I3" s="38" t="s">
        <v>121</v>
      </c>
      <c r="J3" s="38" t="s">
        <v>70</v>
      </c>
      <c r="K3" s="39" t="s">
        <v>71</v>
      </c>
      <c r="L3" s="39" t="s">
        <v>72</v>
      </c>
      <c r="M3" s="38" t="s">
        <v>73</v>
      </c>
      <c r="N3" s="38" t="s">
        <v>53</v>
      </c>
      <c r="O3" s="137" t="s">
        <v>58</v>
      </c>
      <c r="P3" s="38" t="s">
        <v>23</v>
      </c>
      <c r="Q3" s="38" t="s">
        <v>42</v>
      </c>
      <c r="R3" s="38" t="s">
        <v>57</v>
      </c>
      <c r="S3" s="38" t="s">
        <v>34</v>
      </c>
      <c r="T3" s="38" t="s">
        <v>46</v>
      </c>
      <c r="U3" s="38" t="s">
        <v>52</v>
      </c>
      <c r="V3" s="38" t="s">
        <v>2</v>
      </c>
      <c r="W3" s="38" t="s">
        <v>75</v>
      </c>
      <c r="X3" s="38" t="s">
        <v>24</v>
      </c>
      <c r="Y3" s="38" t="s">
        <v>64</v>
      </c>
      <c r="Z3" s="38" t="s">
        <v>65</v>
      </c>
      <c r="AA3" s="38" t="s">
        <v>63</v>
      </c>
      <c r="AB3" s="38" t="s">
        <v>105</v>
      </c>
      <c r="AC3" s="38" t="s">
        <v>106</v>
      </c>
      <c r="AD3" s="38" t="s">
        <v>16</v>
      </c>
      <c r="AE3" s="38" t="s">
        <v>17</v>
      </c>
      <c r="AF3" s="38" t="s">
        <v>107</v>
      </c>
      <c r="AG3" s="38" t="s">
        <v>108</v>
      </c>
      <c r="AH3" s="38" t="s">
        <v>113</v>
      </c>
      <c r="AI3" s="38" t="s">
        <v>110</v>
      </c>
      <c r="AJ3" s="38" t="s">
        <v>47</v>
      </c>
      <c r="AK3" s="38" t="s">
        <v>111</v>
      </c>
      <c r="AL3" s="38" t="s">
        <v>112</v>
      </c>
      <c r="AM3" s="38" t="s">
        <v>25</v>
      </c>
      <c r="AN3" s="38" t="s">
        <v>26</v>
      </c>
      <c r="AO3" s="38" t="s">
        <v>27</v>
      </c>
      <c r="AP3" s="38" t="s">
        <v>28</v>
      </c>
      <c r="AQ3" s="38" t="s">
        <v>29</v>
      </c>
      <c r="AR3" s="38" t="s">
        <v>30</v>
      </c>
      <c r="AS3" s="38" t="s">
        <v>31</v>
      </c>
      <c r="AT3" s="38"/>
      <c r="AU3" s="38"/>
    </row>
    <row r="4" spans="1:242">
      <c r="A4" s="40" t="s">
        <v>165</v>
      </c>
      <c r="B4" s="41" t="s">
        <v>148</v>
      </c>
      <c r="C4" s="41"/>
      <c r="D4" s="42"/>
      <c r="E4" s="42"/>
      <c r="F4" s="42"/>
      <c r="G4" s="42" t="s">
        <v>178</v>
      </c>
      <c r="H4" s="42"/>
      <c r="I4" s="42"/>
      <c r="J4" s="42"/>
      <c r="K4" s="42"/>
      <c r="L4" s="43"/>
      <c r="M4" s="43"/>
      <c r="N4" s="44"/>
      <c r="O4" s="138" t="s">
        <v>165</v>
      </c>
      <c r="P4" s="46" t="s">
        <v>143</v>
      </c>
      <c r="Q4" s="139" t="s">
        <v>295</v>
      </c>
      <c r="R4" s="47">
        <v>1</v>
      </c>
      <c r="S4" s="47">
        <v>24</v>
      </c>
      <c r="T4" s="44" t="s">
        <v>127</v>
      </c>
      <c r="U4" s="48">
        <v>45294</v>
      </c>
      <c r="V4" s="47">
        <v>12</v>
      </c>
      <c r="W4" s="49">
        <v>45688</v>
      </c>
      <c r="X4" s="44" t="s">
        <v>166</v>
      </c>
      <c r="Y4" s="44" t="s">
        <v>146</v>
      </c>
      <c r="Z4" s="44" t="s">
        <v>144</v>
      </c>
      <c r="AA4" s="44"/>
      <c r="AB4" s="44" t="s">
        <v>167</v>
      </c>
      <c r="AC4" s="44" t="s">
        <v>129</v>
      </c>
      <c r="AD4" s="44" t="s">
        <v>195</v>
      </c>
      <c r="AE4" s="44"/>
      <c r="AF4" s="44">
        <v>158969</v>
      </c>
      <c r="AG4" s="44"/>
      <c r="AH4" s="44" t="s">
        <v>169</v>
      </c>
      <c r="AI4" s="44">
        <v>1E-4</v>
      </c>
      <c r="AJ4" s="44" t="s">
        <v>126</v>
      </c>
      <c r="AK4" s="44">
        <v>1</v>
      </c>
      <c r="AL4" s="44" t="s">
        <v>196</v>
      </c>
      <c r="AM4" s="44"/>
      <c r="AN4" s="44"/>
      <c r="AO4" s="44"/>
      <c r="AP4" s="44"/>
      <c r="AQ4" s="44"/>
      <c r="AR4" s="44"/>
      <c r="AS4" s="44" t="s">
        <v>168</v>
      </c>
      <c r="AT4" s="135" t="s">
        <v>296</v>
      </c>
      <c r="AU4" s="135"/>
    </row>
    <row r="5" spans="1:242">
      <c r="A5" s="40" t="s">
        <v>165</v>
      </c>
      <c r="B5" s="41" t="s">
        <v>149</v>
      </c>
      <c r="C5" s="41"/>
      <c r="D5" s="42"/>
      <c r="E5" s="42"/>
      <c r="F5" s="42"/>
      <c r="G5" s="42" t="s">
        <v>178</v>
      </c>
      <c r="H5" s="42"/>
      <c r="I5" s="42"/>
      <c r="J5" s="42"/>
      <c r="K5" s="42"/>
      <c r="L5" s="43"/>
      <c r="M5" s="43"/>
      <c r="N5" s="44"/>
      <c r="O5" s="138"/>
      <c r="P5" s="46"/>
      <c r="Q5" s="44"/>
      <c r="R5" s="44"/>
      <c r="S5" s="44"/>
      <c r="T5" s="44"/>
      <c r="U5" s="50"/>
      <c r="V5" s="44"/>
      <c r="W5" s="51"/>
      <c r="X5" s="44"/>
      <c r="Y5" s="44"/>
      <c r="Z5" s="44"/>
      <c r="AA5" s="44"/>
      <c r="AB5" s="44"/>
      <c r="AC5" s="44"/>
      <c r="AD5" s="44"/>
      <c r="AE5" s="44"/>
      <c r="AF5" s="44"/>
      <c r="AG5" s="44"/>
      <c r="AH5" s="44"/>
      <c r="AI5" s="44"/>
      <c r="AJ5" s="44"/>
      <c r="AK5" s="44"/>
      <c r="AL5" s="44"/>
      <c r="AM5" s="44"/>
      <c r="AN5" s="44"/>
      <c r="AO5" s="44"/>
      <c r="AP5" s="44"/>
      <c r="AQ5" s="44"/>
      <c r="AR5" s="44"/>
      <c r="AS5" s="44"/>
      <c r="AT5" s="135" t="s">
        <v>297</v>
      </c>
      <c r="AU5" s="135"/>
    </row>
    <row r="6" spans="1:242">
      <c r="A6" s="40" t="s">
        <v>165</v>
      </c>
      <c r="B6" s="41" t="s">
        <v>150</v>
      </c>
      <c r="C6" s="52"/>
      <c r="D6" s="42"/>
      <c r="E6" s="42"/>
      <c r="F6" s="42"/>
      <c r="G6" s="42" t="s">
        <v>178</v>
      </c>
      <c r="H6" s="42"/>
      <c r="I6" s="42"/>
      <c r="J6" s="42"/>
      <c r="K6" s="42"/>
      <c r="L6" s="43"/>
      <c r="M6" s="43"/>
      <c r="N6" s="44"/>
      <c r="O6" s="138"/>
      <c r="P6" s="46"/>
      <c r="Q6" s="44"/>
      <c r="R6" s="44"/>
      <c r="S6" s="44"/>
      <c r="T6" s="44"/>
      <c r="U6" s="50"/>
      <c r="V6" s="44"/>
      <c r="W6" s="51"/>
      <c r="X6" s="44"/>
      <c r="Y6" s="44"/>
      <c r="Z6" s="44"/>
      <c r="AA6" s="44"/>
      <c r="AB6" s="44"/>
      <c r="AC6" s="44"/>
      <c r="AD6" s="44"/>
      <c r="AE6" s="44"/>
      <c r="AF6" s="44"/>
      <c r="AG6" s="44"/>
      <c r="AH6" s="44"/>
      <c r="AI6" s="44"/>
      <c r="AJ6" s="44"/>
      <c r="AK6" s="44"/>
      <c r="AL6" s="44"/>
      <c r="AM6" s="44"/>
      <c r="AN6" s="44"/>
      <c r="AO6" s="44"/>
      <c r="AP6" s="44"/>
      <c r="AQ6" s="44"/>
      <c r="AR6" s="44"/>
      <c r="AS6" s="44"/>
      <c r="AT6" s="135"/>
      <c r="AU6" s="135"/>
    </row>
    <row r="7" spans="1:242">
      <c r="A7" s="40" t="s">
        <v>165</v>
      </c>
      <c r="B7" s="41" t="s">
        <v>151</v>
      </c>
      <c r="C7" s="41"/>
      <c r="D7" s="42"/>
      <c r="E7" s="42"/>
      <c r="F7" s="42"/>
      <c r="G7" s="42" t="s">
        <v>179</v>
      </c>
      <c r="H7" s="42"/>
      <c r="I7" s="42"/>
      <c r="J7" s="42"/>
      <c r="K7" s="42"/>
      <c r="L7" s="43"/>
      <c r="M7" s="43"/>
      <c r="N7" s="44"/>
      <c r="O7" s="138"/>
      <c r="P7" s="46"/>
      <c r="Q7" s="44"/>
      <c r="R7" s="44"/>
      <c r="S7" s="44"/>
      <c r="T7" s="44"/>
      <c r="U7" s="50"/>
      <c r="V7" s="44"/>
      <c r="W7" s="51"/>
      <c r="X7" s="44"/>
      <c r="Y7" s="44"/>
      <c r="Z7" s="44"/>
      <c r="AA7" s="44"/>
      <c r="AB7" s="44"/>
      <c r="AC7" s="44"/>
      <c r="AD7" s="44"/>
      <c r="AE7" s="44"/>
      <c r="AF7" s="44"/>
      <c r="AG7" s="44"/>
      <c r="AH7" s="44"/>
      <c r="AI7" s="44"/>
      <c r="AJ7" s="44"/>
      <c r="AK7" s="44"/>
      <c r="AL7" s="44"/>
      <c r="AM7" s="44"/>
      <c r="AN7" s="44"/>
      <c r="AO7" s="44"/>
      <c r="AP7" s="44"/>
      <c r="AQ7" s="44"/>
      <c r="AR7" s="44"/>
      <c r="AS7" s="44"/>
      <c r="AT7" s="135"/>
      <c r="AU7" s="135"/>
    </row>
    <row r="8" spans="1:242">
      <c r="A8" s="40" t="s">
        <v>165</v>
      </c>
      <c r="B8" s="41" t="s">
        <v>152</v>
      </c>
      <c r="C8" s="41"/>
      <c r="D8" s="42"/>
      <c r="E8" s="42"/>
      <c r="F8" s="42"/>
      <c r="G8" s="42" t="s">
        <v>180</v>
      </c>
      <c r="H8" s="42"/>
      <c r="I8" s="42"/>
      <c r="J8" s="42"/>
      <c r="K8" s="42"/>
      <c r="L8" s="43"/>
      <c r="M8" s="43"/>
      <c r="N8" s="44"/>
      <c r="O8" s="138"/>
      <c r="P8" s="46"/>
      <c r="Q8" s="44"/>
      <c r="R8" s="44"/>
      <c r="S8" s="44"/>
      <c r="T8" s="44"/>
      <c r="U8" s="50"/>
      <c r="V8" s="44"/>
      <c r="W8" s="51"/>
      <c r="X8" s="44"/>
      <c r="Y8" s="44"/>
      <c r="Z8" s="44"/>
      <c r="AA8" s="44"/>
      <c r="AB8" s="44"/>
      <c r="AC8" s="44"/>
      <c r="AD8" s="44"/>
      <c r="AE8" s="44"/>
      <c r="AF8" s="44"/>
      <c r="AG8" s="44"/>
      <c r="AH8" s="44"/>
      <c r="AI8" s="44"/>
      <c r="AJ8" s="44"/>
      <c r="AK8" s="44"/>
      <c r="AL8" s="44"/>
      <c r="AM8" s="44"/>
      <c r="AN8" s="44"/>
      <c r="AO8" s="44"/>
      <c r="AP8" s="44"/>
      <c r="AQ8" s="44"/>
      <c r="AR8" s="44"/>
      <c r="AS8" s="44"/>
    </row>
    <row r="9" spans="1:242">
      <c r="A9" s="40" t="s">
        <v>165</v>
      </c>
      <c r="B9" s="41" t="s">
        <v>153</v>
      </c>
      <c r="C9" s="41"/>
      <c r="D9" s="42"/>
      <c r="E9" s="42"/>
      <c r="F9" s="42"/>
      <c r="G9" s="42" t="s">
        <v>181</v>
      </c>
      <c r="H9" s="42"/>
      <c r="I9" s="42"/>
      <c r="J9" s="42"/>
      <c r="K9" s="42"/>
      <c r="L9" s="43"/>
      <c r="M9" s="43"/>
      <c r="N9" s="44"/>
      <c r="O9" s="138"/>
      <c r="P9" s="46"/>
      <c r="Q9" s="44"/>
      <c r="R9" s="44"/>
      <c r="S9" s="44"/>
      <c r="T9" s="44"/>
      <c r="U9" s="50"/>
      <c r="V9" s="44"/>
      <c r="W9" s="51"/>
      <c r="X9" s="44"/>
      <c r="Y9" s="44"/>
      <c r="Z9" s="44"/>
      <c r="AA9" s="44"/>
      <c r="AB9" s="44"/>
      <c r="AC9" s="44"/>
      <c r="AD9" s="44"/>
      <c r="AE9" s="44"/>
      <c r="AF9" s="44"/>
      <c r="AG9" s="44"/>
      <c r="AH9" s="44"/>
      <c r="AI9" s="44"/>
      <c r="AJ9" s="44"/>
      <c r="AK9" s="44"/>
      <c r="AL9" s="44"/>
      <c r="AM9" s="44"/>
      <c r="AN9" s="44"/>
      <c r="AO9" s="44"/>
      <c r="AP9" s="44"/>
      <c r="AQ9" s="44"/>
      <c r="AR9" s="44"/>
      <c r="AS9" s="44"/>
    </row>
    <row r="10" spans="1:242">
      <c r="A10" s="40" t="s">
        <v>165</v>
      </c>
      <c r="B10" s="41" t="s">
        <v>154</v>
      </c>
      <c r="C10" s="41"/>
      <c r="D10" s="42"/>
      <c r="E10" s="42"/>
      <c r="F10" s="42"/>
      <c r="G10" s="42">
        <v>0.8</v>
      </c>
      <c r="H10" s="42"/>
      <c r="I10" s="42"/>
      <c r="J10" s="42"/>
      <c r="K10" s="42"/>
      <c r="L10" s="43"/>
      <c r="M10" s="43"/>
      <c r="N10" s="44"/>
      <c r="O10" s="138"/>
      <c r="P10" s="46"/>
      <c r="Q10" s="44"/>
      <c r="R10" s="44"/>
      <c r="S10" s="44"/>
      <c r="T10" s="44"/>
      <c r="U10" s="50"/>
      <c r="V10" s="44"/>
      <c r="W10" s="51"/>
      <c r="X10" s="44"/>
      <c r="Y10" s="44"/>
      <c r="Z10" s="44"/>
      <c r="AA10" s="44"/>
      <c r="AB10" s="44"/>
      <c r="AC10" s="44"/>
      <c r="AD10" s="44"/>
      <c r="AE10" s="44"/>
      <c r="AF10" s="44"/>
      <c r="AG10" s="44"/>
      <c r="AH10" s="44"/>
      <c r="AI10" s="44"/>
      <c r="AJ10" s="44"/>
      <c r="AK10" s="44"/>
      <c r="AL10" s="44"/>
      <c r="AM10" s="44"/>
      <c r="AN10" s="44"/>
      <c r="AO10" s="44"/>
      <c r="AP10" s="44"/>
      <c r="AQ10" s="44"/>
      <c r="AR10" s="44"/>
      <c r="AS10" s="44"/>
    </row>
    <row r="11" spans="1:242">
      <c r="A11" s="45">
        <v>25309</v>
      </c>
      <c r="B11" s="44" t="s">
        <v>155</v>
      </c>
      <c r="C11" s="41"/>
      <c r="D11" s="42"/>
      <c r="E11" s="42"/>
      <c r="F11" s="42"/>
      <c r="G11" s="42" t="s">
        <v>182</v>
      </c>
      <c r="H11" s="42"/>
      <c r="I11" s="42"/>
      <c r="J11" s="42"/>
      <c r="K11" s="42"/>
      <c r="L11" s="43"/>
      <c r="M11" s="43"/>
      <c r="N11" s="44"/>
      <c r="O11" s="138"/>
      <c r="P11" s="46"/>
      <c r="Q11" s="44"/>
      <c r="R11" s="44"/>
      <c r="S11" s="44"/>
      <c r="T11" s="44"/>
      <c r="U11" s="50"/>
      <c r="V11" s="44"/>
      <c r="W11" s="51"/>
      <c r="X11" s="44"/>
      <c r="Y11" s="44"/>
      <c r="Z11" s="44"/>
      <c r="AA11" s="44"/>
      <c r="AB11" s="44"/>
      <c r="AC11" s="44"/>
      <c r="AD11" s="44"/>
      <c r="AE11" s="44"/>
      <c r="AF11" s="44"/>
      <c r="AG11" s="44"/>
      <c r="AH11" s="44"/>
      <c r="AI11" s="44"/>
      <c r="AJ11" s="44"/>
      <c r="AK11" s="44"/>
      <c r="AL11" s="44"/>
      <c r="AM11" s="44"/>
      <c r="AN11" s="44"/>
      <c r="AO11" s="44"/>
      <c r="AP11" s="44"/>
      <c r="AQ11" s="44"/>
      <c r="AR11" s="44"/>
      <c r="AS11" s="44"/>
    </row>
    <row r="12" spans="1:242">
      <c r="A12" s="45">
        <v>25309</v>
      </c>
      <c r="B12" s="44" t="s">
        <v>156</v>
      </c>
      <c r="C12" s="41"/>
      <c r="D12" s="42"/>
      <c r="E12" s="42"/>
      <c r="F12" s="42"/>
      <c r="G12" s="42">
        <v>1.2</v>
      </c>
      <c r="H12" s="42"/>
      <c r="I12" s="42"/>
      <c r="J12" s="42"/>
      <c r="K12" s="42"/>
      <c r="L12" s="43"/>
      <c r="M12" s="43"/>
      <c r="N12" s="44"/>
      <c r="O12" s="138"/>
      <c r="P12" s="46"/>
      <c r="Q12" s="44"/>
      <c r="R12" s="44"/>
      <c r="S12" s="44"/>
      <c r="T12" s="44"/>
      <c r="U12" s="50"/>
      <c r="V12" s="44"/>
      <c r="W12" s="51"/>
      <c r="X12" s="44"/>
      <c r="Y12" s="44"/>
      <c r="Z12" s="44"/>
      <c r="AA12" s="44"/>
      <c r="AB12" s="44"/>
      <c r="AC12" s="44"/>
      <c r="AD12" s="44"/>
      <c r="AE12" s="44"/>
      <c r="AF12" s="44"/>
      <c r="AG12" s="44"/>
      <c r="AH12" s="44"/>
      <c r="AI12" s="44"/>
      <c r="AJ12" s="44"/>
      <c r="AK12" s="44"/>
      <c r="AL12" s="44"/>
      <c r="AM12" s="44"/>
      <c r="AN12" s="44"/>
      <c r="AO12" s="44"/>
      <c r="AP12" s="44"/>
      <c r="AQ12" s="44"/>
      <c r="AR12" s="44"/>
      <c r="AS12" s="44"/>
    </row>
    <row r="13" spans="1:242">
      <c r="A13" s="45">
        <v>25309</v>
      </c>
      <c r="B13" s="44" t="s">
        <v>157</v>
      </c>
      <c r="C13" s="53"/>
      <c r="D13" s="42"/>
      <c r="E13" s="42"/>
      <c r="F13" s="42"/>
      <c r="G13" s="42" t="s">
        <v>178</v>
      </c>
      <c r="H13" s="42"/>
      <c r="I13" s="42"/>
      <c r="J13" s="42"/>
      <c r="K13" s="42"/>
      <c r="L13" s="43"/>
      <c r="M13" s="43"/>
      <c r="N13" s="44"/>
      <c r="O13" s="138"/>
      <c r="P13" s="46"/>
      <c r="Q13" s="44"/>
      <c r="R13" s="44"/>
      <c r="S13" s="44"/>
      <c r="T13" s="44"/>
      <c r="U13" s="50"/>
      <c r="V13" s="44"/>
      <c r="W13" s="51"/>
      <c r="X13" s="44"/>
      <c r="Y13" s="44"/>
      <c r="Z13" s="44"/>
      <c r="AA13" s="44"/>
      <c r="AB13" s="44"/>
      <c r="AC13" s="44"/>
      <c r="AD13" s="44"/>
      <c r="AE13" s="44"/>
      <c r="AF13" s="44"/>
      <c r="AG13" s="44"/>
      <c r="AH13" s="44"/>
      <c r="AI13" s="44"/>
      <c r="AJ13" s="44"/>
      <c r="AK13" s="44"/>
      <c r="AL13" s="44"/>
      <c r="AM13" s="44"/>
      <c r="AN13" s="44"/>
      <c r="AO13" s="44"/>
      <c r="AP13" s="44"/>
      <c r="AQ13" s="44"/>
      <c r="AR13" s="44"/>
      <c r="AS13" s="44"/>
    </row>
    <row r="14" spans="1:242">
      <c r="A14" s="45">
        <v>25309</v>
      </c>
      <c r="B14" s="44" t="s">
        <v>158</v>
      </c>
      <c r="C14" s="41"/>
      <c r="D14" s="42"/>
      <c r="E14" s="42"/>
      <c r="F14" s="42"/>
      <c r="G14" s="42" t="s">
        <v>178</v>
      </c>
      <c r="H14" s="42"/>
      <c r="I14" s="42"/>
      <c r="J14" s="42"/>
      <c r="K14" s="42"/>
      <c r="L14" s="43"/>
      <c r="M14" s="43"/>
      <c r="N14" s="44"/>
      <c r="O14" s="138"/>
      <c r="P14" s="46"/>
      <c r="Q14" s="44"/>
      <c r="R14" s="44"/>
      <c r="S14" s="44"/>
      <c r="T14" s="44"/>
      <c r="U14" s="50"/>
      <c r="V14" s="44"/>
      <c r="W14" s="51"/>
      <c r="X14" s="44"/>
      <c r="Y14" s="44"/>
      <c r="Z14" s="44"/>
      <c r="AA14" s="44"/>
      <c r="AB14" s="44"/>
      <c r="AC14" s="44"/>
      <c r="AD14" s="44"/>
      <c r="AE14" s="44"/>
      <c r="AF14" s="44"/>
      <c r="AG14" s="44"/>
      <c r="AH14" s="44"/>
      <c r="AI14" s="44"/>
      <c r="AJ14" s="44"/>
      <c r="AK14" s="44"/>
      <c r="AL14" s="44"/>
      <c r="AM14" s="44"/>
      <c r="AN14" s="44"/>
      <c r="AO14" s="44"/>
      <c r="AP14" s="44"/>
      <c r="AQ14" s="44"/>
      <c r="AR14" s="44"/>
      <c r="AS14" s="44"/>
    </row>
    <row r="15" spans="1:242">
      <c r="A15" s="45">
        <v>25309</v>
      </c>
      <c r="B15" s="44" t="s">
        <v>159</v>
      </c>
      <c r="C15" s="41"/>
      <c r="D15" s="42"/>
      <c r="E15" s="42"/>
      <c r="F15" s="42"/>
      <c r="G15" s="42" t="s">
        <v>183</v>
      </c>
      <c r="H15" s="42"/>
      <c r="I15" s="42"/>
      <c r="J15" s="42"/>
      <c r="K15" s="42"/>
      <c r="L15" s="43"/>
      <c r="M15" s="43"/>
      <c r="N15" s="44"/>
      <c r="O15" s="138"/>
      <c r="P15" s="46"/>
      <c r="Q15" s="44"/>
      <c r="R15" s="44"/>
      <c r="S15" s="44"/>
      <c r="T15" s="44"/>
      <c r="U15" s="50"/>
      <c r="V15" s="44"/>
      <c r="W15" s="51"/>
      <c r="X15" s="44"/>
      <c r="Y15" s="44"/>
      <c r="Z15" s="44"/>
      <c r="AA15" s="44"/>
      <c r="AB15" s="44"/>
      <c r="AC15" s="44"/>
      <c r="AD15" s="44"/>
      <c r="AE15" s="44"/>
      <c r="AF15" s="44"/>
      <c r="AG15" s="44"/>
      <c r="AH15" s="44"/>
      <c r="AI15" s="44"/>
      <c r="AJ15" s="44"/>
      <c r="AK15" s="44"/>
      <c r="AL15" s="44"/>
      <c r="AM15" s="44"/>
      <c r="AN15" s="44"/>
      <c r="AO15" s="44"/>
      <c r="AP15" s="44"/>
      <c r="AQ15" s="44"/>
      <c r="AR15" s="44"/>
      <c r="AS15" s="44"/>
    </row>
    <row r="16" spans="1:242">
      <c r="A16" s="40" t="s">
        <v>165</v>
      </c>
      <c r="B16" s="44" t="s">
        <v>160</v>
      </c>
      <c r="C16" s="41"/>
      <c r="D16" s="42"/>
      <c r="E16" s="42"/>
      <c r="F16" s="42"/>
      <c r="G16" s="42" t="s">
        <v>184</v>
      </c>
      <c r="H16" s="42"/>
      <c r="I16" s="42"/>
      <c r="J16" s="42"/>
      <c r="K16" s="42"/>
      <c r="L16" s="43"/>
      <c r="M16" s="43"/>
      <c r="N16" s="44"/>
      <c r="O16" s="138"/>
      <c r="P16" s="46"/>
      <c r="Q16" s="44"/>
      <c r="R16" s="44"/>
      <c r="S16" s="44"/>
      <c r="T16" s="44"/>
      <c r="U16" s="50"/>
      <c r="V16" s="44"/>
      <c r="W16" s="51"/>
      <c r="X16" s="44"/>
      <c r="Y16" s="44"/>
      <c r="Z16" s="44"/>
      <c r="AA16" s="44"/>
      <c r="AB16" s="44"/>
      <c r="AC16" s="44"/>
      <c r="AD16" s="44"/>
      <c r="AE16" s="44"/>
      <c r="AF16" s="44"/>
      <c r="AG16" s="44"/>
      <c r="AH16" s="44"/>
      <c r="AI16" s="44"/>
      <c r="AJ16" s="44"/>
      <c r="AK16" s="44"/>
      <c r="AL16" s="44"/>
      <c r="AM16" s="44"/>
      <c r="AN16" s="44"/>
      <c r="AO16" s="44"/>
      <c r="AP16" s="44"/>
      <c r="AQ16" s="44"/>
      <c r="AR16" s="44"/>
      <c r="AS16" s="44"/>
    </row>
    <row r="17" spans="1:45">
      <c r="A17" s="40" t="s">
        <v>165</v>
      </c>
      <c r="B17" s="44" t="s">
        <v>161</v>
      </c>
      <c r="C17" s="41"/>
      <c r="D17" s="42"/>
      <c r="E17" s="42"/>
      <c r="F17" s="42"/>
      <c r="G17" s="42" t="s">
        <v>185</v>
      </c>
      <c r="H17" s="42"/>
      <c r="I17" s="42"/>
      <c r="J17" s="42"/>
      <c r="K17" s="42"/>
      <c r="L17" s="43"/>
      <c r="M17" s="43"/>
      <c r="N17" s="44"/>
      <c r="O17" s="138"/>
      <c r="P17" s="46"/>
      <c r="Q17" s="44"/>
      <c r="R17" s="44"/>
      <c r="S17" s="44"/>
      <c r="T17" s="44"/>
      <c r="U17" s="50"/>
      <c r="V17" s="44"/>
      <c r="W17" s="51"/>
      <c r="X17" s="44"/>
      <c r="Y17" s="44"/>
      <c r="Z17" s="44"/>
      <c r="AA17" s="44"/>
      <c r="AB17" s="44"/>
      <c r="AC17" s="44"/>
      <c r="AD17" s="44"/>
      <c r="AE17" s="44"/>
      <c r="AF17" s="44"/>
      <c r="AG17" s="44"/>
      <c r="AH17" s="44"/>
      <c r="AI17" s="44"/>
      <c r="AJ17" s="44"/>
      <c r="AK17" s="44"/>
      <c r="AL17" s="44"/>
      <c r="AM17" s="44"/>
      <c r="AN17" s="44"/>
      <c r="AO17" s="44"/>
      <c r="AP17" s="44"/>
      <c r="AQ17" s="44"/>
      <c r="AR17" s="44"/>
      <c r="AS17" s="44"/>
    </row>
    <row r="18" spans="1:45">
      <c r="A18" s="40" t="s">
        <v>165</v>
      </c>
      <c r="B18" s="44" t="s">
        <v>162</v>
      </c>
      <c r="C18" s="41"/>
      <c r="D18" s="42"/>
      <c r="E18" s="42"/>
      <c r="F18" s="42"/>
      <c r="G18" s="42" t="s">
        <v>183</v>
      </c>
      <c r="H18" s="42"/>
      <c r="I18" s="42"/>
      <c r="J18" s="42"/>
      <c r="K18" s="42"/>
      <c r="L18" s="43"/>
      <c r="M18" s="43"/>
      <c r="N18" s="44"/>
      <c r="O18" s="138"/>
      <c r="P18" s="46"/>
      <c r="Q18" s="44"/>
      <c r="R18" s="44"/>
      <c r="S18" s="44"/>
      <c r="T18" s="44"/>
      <c r="U18" s="50"/>
      <c r="V18" s="44"/>
      <c r="W18" s="51"/>
      <c r="X18" s="44"/>
      <c r="Y18" s="44"/>
      <c r="Z18" s="44"/>
      <c r="AA18" s="44"/>
      <c r="AB18" s="44"/>
      <c r="AC18" s="44"/>
      <c r="AD18" s="44"/>
      <c r="AE18" s="44"/>
      <c r="AF18" s="44"/>
      <c r="AG18" s="44"/>
      <c r="AH18" s="44"/>
      <c r="AI18" s="44"/>
      <c r="AJ18" s="44"/>
      <c r="AK18" s="44"/>
      <c r="AL18" s="44"/>
      <c r="AM18" s="44"/>
      <c r="AN18" s="44"/>
      <c r="AO18" s="44"/>
      <c r="AP18" s="44"/>
      <c r="AQ18" s="44"/>
      <c r="AR18" s="44"/>
      <c r="AS18" s="44"/>
    </row>
    <row r="19" spans="1:45">
      <c r="A19" s="40" t="s">
        <v>165</v>
      </c>
      <c r="B19" s="44" t="s">
        <v>163</v>
      </c>
      <c r="C19" s="41"/>
      <c r="D19" s="42"/>
      <c r="E19" s="42"/>
      <c r="F19" s="42"/>
      <c r="G19" s="42" t="s">
        <v>184</v>
      </c>
      <c r="H19" s="42"/>
      <c r="I19" s="42"/>
      <c r="J19" s="42"/>
      <c r="K19" s="42"/>
      <c r="L19" s="43"/>
      <c r="M19" s="43"/>
      <c r="N19" s="44"/>
      <c r="O19" s="138"/>
      <c r="P19" s="46"/>
      <c r="Q19" s="44"/>
      <c r="R19" s="44"/>
      <c r="S19" s="44"/>
      <c r="T19" s="44"/>
      <c r="U19" s="50"/>
      <c r="V19" s="44"/>
      <c r="W19" s="51"/>
      <c r="X19" s="44"/>
      <c r="Y19" s="44"/>
      <c r="Z19" s="44"/>
      <c r="AA19" s="44"/>
      <c r="AB19" s="44"/>
      <c r="AC19" s="44"/>
      <c r="AD19" s="44"/>
      <c r="AE19" s="44"/>
      <c r="AF19" s="44"/>
      <c r="AG19" s="44"/>
      <c r="AH19" s="44"/>
      <c r="AI19" s="44"/>
      <c r="AJ19" s="44"/>
      <c r="AK19" s="44"/>
      <c r="AL19" s="44"/>
      <c r="AM19" s="44"/>
      <c r="AN19" s="44"/>
      <c r="AO19" s="44"/>
      <c r="AP19" s="44"/>
      <c r="AQ19" s="44"/>
      <c r="AR19" s="44"/>
      <c r="AS19" s="44"/>
    </row>
    <row r="20" spans="1:45">
      <c r="A20" s="40" t="s">
        <v>165</v>
      </c>
      <c r="B20" s="41" t="s">
        <v>164</v>
      </c>
      <c r="C20" s="41"/>
      <c r="D20" s="42"/>
      <c r="E20" s="42"/>
      <c r="F20" s="42"/>
      <c r="G20" s="42" t="s">
        <v>185</v>
      </c>
      <c r="H20" s="42"/>
      <c r="I20" s="42"/>
      <c r="J20" s="42"/>
      <c r="K20" s="42"/>
      <c r="L20" s="43"/>
      <c r="M20" s="43"/>
      <c r="N20" s="44"/>
      <c r="O20" s="138"/>
      <c r="P20" s="46"/>
      <c r="Q20" s="44"/>
      <c r="R20" s="44"/>
      <c r="S20" s="44"/>
      <c r="T20" s="44"/>
      <c r="U20" s="50"/>
      <c r="V20" s="44"/>
      <c r="W20" s="51"/>
      <c r="X20" s="44"/>
      <c r="Y20" s="44"/>
      <c r="Z20" s="44"/>
      <c r="AA20" s="44"/>
      <c r="AB20" s="44"/>
      <c r="AC20" s="44"/>
      <c r="AD20" s="44"/>
      <c r="AE20" s="44"/>
      <c r="AF20" s="44"/>
      <c r="AG20" s="44"/>
      <c r="AH20" s="44"/>
      <c r="AI20" s="44"/>
      <c r="AJ20" s="44"/>
      <c r="AK20" s="44"/>
      <c r="AL20" s="44"/>
      <c r="AM20" s="44"/>
      <c r="AN20" s="44"/>
      <c r="AO20" s="44"/>
      <c r="AP20" s="44"/>
      <c r="AQ20" s="44"/>
      <c r="AR20" s="44"/>
      <c r="AS20" s="44"/>
    </row>
    <row r="21" spans="1:45">
      <c r="A21" s="40"/>
      <c r="B21" s="41"/>
      <c r="C21" s="41"/>
      <c r="D21" s="42"/>
      <c r="E21" s="42"/>
      <c r="F21" s="42"/>
      <c r="G21" s="42"/>
      <c r="H21" s="42"/>
      <c r="I21" s="42"/>
      <c r="J21" s="42"/>
      <c r="K21" s="42"/>
      <c r="L21" s="43"/>
      <c r="M21" s="43"/>
      <c r="N21" s="44"/>
      <c r="O21" s="138"/>
      <c r="P21" s="46"/>
      <c r="Q21" s="44"/>
      <c r="R21" s="44"/>
      <c r="S21" s="44"/>
      <c r="T21" s="44"/>
      <c r="U21" s="50"/>
      <c r="V21" s="44"/>
      <c r="W21" s="51"/>
      <c r="X21" s="44"/>
      <c r="Y21" s="44"/>
      <c r="Z21" s="44"/>
      <c r="AA21" s="44"/>
      <c r="AB21" s="44"/>
      <c r="AC21" s="44"/>
      <c r="AD21" s="44"/>
      <c r="AE21" s="44"/>
      <c r="AF21" s="44"/>
      <c r="AG21" s="44"/>
      <c r="AH21" s="44"/>
      <c r="AI21" s="44"/>
      <c r="AJ21" s="44"/>
      <c r="AK21" s="44"/>
      <c r="AL21" s="44"/>
      <c r="AM21" s="44"/>
      <c r="AN21" s="44"/>
      <c r="AO21" s="44"/>
      <c r="AP21" s="44"/>
      <c r="AQ21" s="44"/>
      <c r="AR21" s="44"/>
      <c r="AS21" s="44"/>
    </row>
    <row r="22" spans="1:45">
      <c r="A22" s="40"/>
      <c r="B22" s="41"/>
      <c r="C22" s="41"/>
      <c r="D22" s="42"/>
      <c r="E22" s="42"/>
      <c r="F22" s="42"/>
      <c r="G22" s="42"/>
      <c r="H22" s="42"/>
      <c r="I22" s="42"/>
      <c r="J22" s="42"/>
      <c r="K22" s="42"/>
      <c r="L22" s="43"/>
      <c r="M22" s="43"/>
      <c r="N22" s="44"/>
      <c r="O22" s="138"/>
      <c r="P22" s="46"/>
      <c r="Q22" s="44"/>
      <c r="R22" s="44"/>
      <c r="S22" s="44"/>
      <c r="T22" s="44"/>
      <c r="U22" s="50"/>
      <c r="V22" s="44"/>
      <c r="W22" s="51"/>
      <c r="X22" s="44"/>
      <c r="Y22" s="44"/>
      <c r="Z22" s="44"/>
      <c r="AA22" s="44"/>
      <c r="AB22" s="44"/>
      <c r="AC22" s="44"/>
      <c r="AD22" s="44"/>
      <c r="AE22" s="44"/>
      <c r="AF22" s="44"/>
      <c r="AG22" s="44"/>
      <c r="AH22" s="44"/>
      <c r="AI22" s="44"/>
      <c r="AJ22" s="44"/>
      <c r="AK22" s="44"/>
      <c r="AL22" s="44"/>
      <c r="AM22" s="44"/>
      <c r="AN22" s="44"/>
      <c r="AO22" s="44"/>
      <c r="AP22" s="44"/>
      <c r="AQ22" s="44"/>
      <c r="AR22" s="44"/>
      <c r="AS22" s="44"/>
    </row>
    <row r="23" spans="1:45">
      <c r="A23" s="40"/>
      <c r="B23" s="41"/>
      <c r="C23" s="41"/>
      <c r="D23" s="42"/>
      <c r="E23" s="42"/>
      <c r="F23" s="42"/>
      <c r="G23" s="42"/>
      <c r="H23" s="42"/>
      <c r="I23" s="42"/>
      <c r="J23" s="42"/>
      <c r="K23" s="42"/>
      <c r="L23" s="43"/>
      <c r="M23" s="43"/>
      <c r="N23" s="44"/>
      <c r="O23" s="138"/>
      <c r="P23" s="46"/>
      <c r="Q23" s="44"/>
      <c r="R23" s="44"/>
      <c r="S23" s="44"/>
      <c r="T23" s="44"/>
      <c r="U23" s="50"/>
      <c r="V23" s="44"/>
      <c r="W23" s="51"/>
      <c r="X23" s="44"/>
      <c r="Y23" s="44"/>
      <c r="Z23" s="44"/>
      <c r="AA23" s="44"/>
      <c r="AB23" s="44"/>
      <c r="AC23" s="44"/>
      <c r="AD23" s="44"/>
      <c r="AE23" s="44"/>
      <c r="AF23" s="44"/>
      <c r="AG23" s="44"/>
      <c r="AH23" s="44"/>
      <c r="AI23" s="44"/>
      <c r="AJ23" s="44"/>
      <c r="AK23" s="44"/>
      <c r="AL23" s="44"/>
      <c r="AM23" s="44"/>
      <c r="AN23" s="44"/>
      <c r="AO23" s="44"/>
      <c r="AP23" s="44"/>
      <c r="AQ23" s="44"/>
      <c r="AR23" s="44"/>
      <c r="AS23" s="44"/>
    </row>
    <row r="24" spans="1:45">
      <c r="A24" s="40"/>
      <c r="B24" s="41"/>
      <c r="C24" s="41"/>
      <c r="D24" s="42"/>
      <c r="E24" s="42"/>
      <c r="F24" s="42"/>
      <c r="G24" s="42"/>
      <c r="H24" s="42"/>
      <c r="I24" s="42"/>
      <c r="J24" s="42"/>
      <c r="K24" s="42"/>
      <c r="L24" s="43"/>
      <c r="M24" s="43"/>
      <c r="N24" s="44"/>
      <c r="O24" s="138"/>
      <c r="P24" s="46"/>
      <c r="Q24" s="44"/>
      <c r="R24" s="44"/>
      <c r="S24" s="44"/>
      <c r="T24" s="44"/>
      <c r="U24" s="50"/>
      <c r="V24" s="44"/>
      <c r="W24" s="51"/>
      <c r="X24" s="44"/>
      <c r="Y24" s="44"/>
      <c r="Z24" s="44"/>
      <c r="AA24" s="44"/>
      <c r="AB24" s="44"/>
      <c r="AC24" s="44"/>
      <c r="AD24" s="44"/>
      <c r="AE24" s="44"/>
      <c r="AF24" s="44"/>
      <c r="AG24" s="44"/>
      <c r="AH24" s="44"/>
      <c r="AI24" s="44"/>
      <c r="AJ24" s="44"/>
      <c r="AK24" s="44"/>
      <c r="AL24" s="44"/>
      <c r="AM24" s="44"/>
      <c r="AN24" s="44"/>
      <c r="AO24" s="44"/>
      <c r="AP24" s="44"/>
      <c r="AQ24" s="44"/>
      <c r="AR24" s="44"/>
      <c r="AS24" s="44"/>
    </row>
    <row r="25" spans="1:45">
      <c r="A25" s="40"/>
      <c r="B25" s="41"/>
      <c r="C25" s="41"/>
      <c r="D25" s="42"/>
      <c r="E25" s="42"/>
      <c r="F25" s="42"/>
      <c r="G25" s="42"/>
      <c r="H25" s="42"/>
      <c r="I25" s="42"/>
      <c r="J25" s="42"/>
      <c r="K25" s="42"/>
      <c r="L25" s="43"/>
      <c r="M25" s="43"/>
      <c r="N25" s="44"/>
      <c r="O25" s="138"/>
      <c r="P25" s="46"/>
      <c r="Q25" s="44"/>
      <c r="R25" s="44"/>
      <c r="S25" s="44"/>
      <c r="T25" s="44"/>
      <c r="U25" s="50"/>
      <c r="V25" s="44"/>
      <c r="W25" s="51"/>
      <c r="X25" s="44"/>
      <c r="Y25" s="44"/>
      <c r="Z25" s="44"/>
      <c r="AA25" s="44"/>
      <c r="AB25" s="44"/>
      <c r="AC25" s="44"/>
      <c r="AD25" s="44"/>
      <c r="AE25" s="44"/>
      <c r="AF25" s="44"/>
      <c r="AG25" s="44"/>
      <c r="AH25" s="44"/>
      <c r="AI25" s="44"/>
      <c r="AJ25" s="44"/>
      <c r="AK25" s="44"/>
      <c r="AL25" s="44"/>
      <c r="AM25" s="44"/>
      <c r="AN25" s="44"/>
      <c r="AO25" s="44"/>
      <c r="AP25" s="44"/>
      <c r="AQ25" s="44"/>
      <c r="AR25" s="44"/>
      <c r="AS25" s="44"/>
    </row>
    <row r="26" spans="1:45">
      <c r="A26" s="40"/>
      <c r="B26" s="41"/>
      <c r="C26" s="41"/>
      <c r="D26" s="42"/>
      <c r="E26" s="42"/>
      <c r="F26" s="42"/>
      <c r="G26" s="42"/>
      <c r="H26" s="42"/>
      <c r="I26" s="42"/>
      <c r="J26" s="42"/>
      <c r="K26" s="42"/>
      <c r="L26" s="43"/>
      <c r="M26" s="43"/>
      <c r="N26" s="44"/>
      <c r="O26" s="138"/>
      <c r="P26" s="46"/>
      <c r="Q26" s="44"/>
      <c r="R26" s="44"/>
      <c r="S26" s="44"/>
      <c r="T26" s="44"/>
      <c r="U26" s="50"/>
      <c r="V26" s="44"/>
      <c r="W26" s="51"/>
      <c r="X26" s="44"/>
      <c r="Y26" s="44"/>
      <c r="Z26" s="44"/>
      <c r="AA26" s="44"/>
      <c r="AB26" s="44"/>
      <c r="AC26" s="44"/>
      <c r="AD26" s="44"/>
      <c r="AE26" s="44"/>
      <c r="AF26" s="44"/>
      <c r="AG26" s="44"/>
      <c r="AH26" s="44"/>
      <c r="AI26" s="44"/>
      <c r="AJ26" s="44"/>
      <c r="AK26" s="44"/>
      <c r="AL26" s="44"/>
      <c r="AM26" s="44"/>
      <c r="AN26" s="44"/>
      <c r="AO26" s="44"/>
      <c r="AP26" s="44"/>
      <c r="AQ26" s="44"/>
      <c r="AR26" s="44"/>
      <c r="AS26" s="44"/>
    </row>
    <row r="27" spans="1:45">
      <c r="A27" s="40"/>
      <c r="B27" s="41"/>
      <c r="C27" s="41"/>
      <c r="D27" s="42"/>
      <c r="E27" s="42"/>
      <c r="F27" s="42"/>
      <c r="G27" s="42"/>
      <c r="H27" s="42"/>
      <c r="I27" s="42"/>
      <c r="J27" s="42"/>
      <c r="K27" s="42"/>
      <c r="L27" s="43"/>
      <c r="M27" s="43"/>
      <c r="N27" s="44"/>
      <c r="O27" s="138"/>
      <c r="P27" s="46"/>
      <c r="Q27" s="44"/>
      <c r="R27" s="44"/>
      <c r="S27" s="44"/>
      <c r="T27" s="44"/>
      <c r="U27" s="50"/>
      <c r="V27" s="44"/>
      <c r="W27" s="51"/>
      <c r="X27" s="44"/>
      <c r="Y27" s="44"/>
      <c r="Z27" s="44"/>
      <c r="AA27" s="44"/>
      <c r="AB27" s="44"/>
      <c r="AC27" s="44"/>
      <c r="AD27" s="44"/>
      <c r="AE27" s="44"/>
      <c r="AF27" s="44"/>
      <c r="AG27" s="44"/>
      <c r="AH27" s="44"/>
      <c r="AI27" s="44"/>
      <c r="AJ27" s="44"/>
      <c r="AK27" s="44"/>
      <c r="AL27" s="44"/>
      <c r="AM27" s="44"/>
      <c r="AN27" s="44"/>
      <c r="AO27" s="44"/>
      <c r="AP27" s="44"/>
      <c r="AQ27" s="44"/>
      <c r="AR27" s="44"/>
      <c r="AS27" s="44"/>
    </row>
    <row r="28" spans="1:45">
      <c r="A28" s="40"/>
      <c r="B28" s="41"/>
      <c r="C28" s="41"/>
      <c r="D28" s="42"/>
      <c r="E28" s="42"/>
      <c r="F28" s="42"/>
      <c r="G28" s="42"/>
      <c r="H28" s="42"/>
      <c r="I28" s="42"/>
      <c r="J28" s="42"/>
      <c r="K28" s="42"/>
      <c r="L28" s="43"/>
      <c r="M28" s="43"/>
      <c r="N28" s="44"/>
      <c r="O28" s="138"/>
      <c r="P28" s="46"/>
      <c r="Q28" s="44"/>
      <c r="R28" s="44"/>
      <c r="S28" s="44"/>
      <c r="T28" s="44"/>
      <c r="U28" s="50"/>
      <c r="V28" s="44"/>
      <c r="W28" s="51"/>
      <c r="X28" s="44"/>
      <c r="Y28" s="44"/>
      <c r="Z28" s="44"/>
      <c r="AA28" s="44"/>
      <c r="AB28" s="44"/>
      <c r="AC28" s="44"/>
      <c r="AD28" s="44"/>
      <c r="AE28" s="44"/>
      <c r="AF28" s="44"/>
      <c r="AG28" s="44"/>
      <c r="AH28" s="44"/>
      <c r="AI28" s="44"/>
      <c r="AJ28" s="44"/>
      <c r="AK28" s="44"/>
      <c r="AL28" s="44"/>
      <c r="AM28" s="44"/>
      <c r="AN28" s="44"/>
      <c r="AO28" s="44"/>
      <c r="AP28" s="44"/>
      <c r="AQ28" s="44"/>
      <c r="AR28" s="44"/>
      <c r="AS28" s="44"/>
    </row>
    <row r="29" spans="1:45">
      <c r="A29" s="40"/>
      <c r="B29" s="41"/>
      <c r="C29" s="41"/>
      <c r="D29" s="42"/>
      <c r="E29" s="42"/>
      <c r="F29" s="42"/>
      <c r="G29" s="42"/>
      <c r="H29" s="42"/>
      <c r="I29" s="42"/>
      <c r="J29" s="42"/>
      <c r="K29" s="42"/>
      <c r="L29" s="43"/>
      <c r="M29" s="43"/>
      <c r="N29" s="44"/>
      <c r="O29" s="138"/>
      <c r="P29" s="46"/>
      <c r="Q29" s="44"/>
      <c r="R29" s="44"/>
      <c r="S29" s="44"/>
      <c r="T29" s="44"/>
      <c r="U29" s="50"/>
      <c r="V29" s="44"/>
      <c r="W29" s="51"/>
      <c r="X29" s="44"/>
      <c r="Y29" s="44"/>
      <c r="Z29" s="44"/>
      <c r="AA29" s="44"/>
      <c r="AB29" s="44"/>
      <c r="AC29" s="44"/>
      <c r="AD29" s="44"/>
      <c r="AE29" s="44"/>
      <c r="AF29" s="44"/>
      <c r="AG29" s="44"/>
      <c r="AH29" s="44"/>
      <c r="AI29" s="44"/>
      <c r="AJ29" s="44"/>
      <c r="AK29" s="44"/>
      <c r="AL29" s="44"/>
      <c r="AM29" s="44"/>
      <c r="AN29" s="44"/>
      <c r="AO29" s="44"/>
      <c r="AP29" s="44"/>
      <c r="AQ29" s="44"/>
      <c r="AR29" s="44"/>
      <c r="AS29" s="44"/>
    </row>
    <row r="30" spans="1:45">
      <c r="A30" s="40"/>
      <c r="B30" s="41"/>
      <c r="C30" s="41"/>
      <c r="D30" s="42"/>
      <c r="E30" s="42"/>
      <c r="F30" s="42"/>
      <c r="G30" s="42"/>
      <c r="H30" s="42"/>
      <c r="I30" s="42"/>
      <c r="J30" s="42"/>
      <c r="K30" s="42"/>
      <c r="L30" s="43"/>
      <c r="M30" s="43"/>
      <c r="N30" s="44"/>
      <c r="O30" s="138"/>
      <c r="P30" s="46"/>
      <c r="Q30" s="44"/>
      <c r="R30" s="44"/>
      <c r="S30" s="44"/>
      <c r="T30" s="44"/>
      <c r="U30" s="50"/>
      <c r="V30" s="44"/>
      <c r="W30" s="51"/>
      <c r="X30" s="44"/>
      <c r="Y30" s="44"/>
      <c r="Z30" s="44"/>
      <c r="AA30" s="44"/>
      <c r="AB30" s="44"/>
      <c r="AC30" s="44"/>
      <c r="AD30" s="44"/>
      <c r="AE30" s="44"/>
      <c r="AF30" s="44"/>
      <c r="AG30" s="44"/>
      <c r="AH30" s="44"/>
      <c r="AI30" s="44"/>
      <c r="AJ30" s="44"/>
      <c r="AK30" s="44"/>
      <c r="AL30" s="44"/>
      <c r="AM30" s="44"/>
      <c r="AN30" s="44"/>
      <c r="AO30" s="44"/>
      <c r="AP30" s="44"/>
      <c r="AQ30" s="44"/>
      <c r="AR30" s="44"/>
      <c r="AS30" s="44"/>
    </row>
    <row r="31" spans="1:45">
      <c r="A31" s="40"/>
      <c r="B31" s="41"/>
      <c r="C31" s="41"/>
      <c r="D31" s="42"/>
      <c r="E31" s="42"/>
      <c r="F31" s="42"/>
      <c r="G31" s="42"/>
      <c r="H31" s="42"/>
      <c r="I31" s="42"/>
      <c r="J31" s="42"/>
      <c r="K31" s="42"/>
      <c r="L31" s="43"/>
      <c r="M31" s="43"/>
      <c r="N31" s="44"/>
      <c r="O31" s="138"/>
      <c r="P31" s="46"/>
      <c r="Q31" s="44"/>
      <c r="R31" s="44"/>
      <c r="S31" s="44"/>
      <c r="T31" s="44"/>
      <c r="U31" s="50"/>
      <c r="V31" s="44"/>
      <c r="W31" s="51"/>
      <c r="X31" s="44"/>
      <c r="Y31" s="44"/>
      <c r="Z31" s="44"/>
      <c r="AA31" s="44"/>
      <c r="AB31" s="44"/>
      <c r="AC31" s="44"/>
      <c r="AD31" s="44"/>
      <c r="AE31" s="44"/>
      <c r="AF31" s="44"/>
      <c r="AG31" s="44"/>
      <c r="AH31" s="44"/>
      <c r="AI31" s="44"/>
      <c r="AJ31" s="44"/>
      <c r="AK31" s="44"/>
      <c r="AL31" s="44"/>
      <c r="AM31" s="44"/>
      <c r="AN31" s="44"/>
      <c r="AO31" s="44"/>
      <c r="AP31" s="44"/>
      <c r="AQ31" s="44"/>
      <c r="AR31" s="44"/>
      <c r="AS31" s="44"/>
    </row>
    <row r="32" spans="1:45">
      <c r="A32" s="40"/>
      <c r="B32" s="41"/>
      <c r="C32" s="41"/>
      <c r="D32" s="42"/>
      <c r="E32" s="42"/>
      <c r="F32" s="42"/>
      <c r="G32" s="42"/>
      <c r="H32" s="42"/>
      <c r="I32" s="42"/>
      <c r="J32" s="42"/>
      <c r="K32" s="42"/>
      <c r="L32" s="43"/>
      <c r="M32" s="43"/>
      <c r="N32" s="44"/>
      <c r="O32" s="138"/>
      <c r="P32" s="46"/>
      <c r="Q32" s="44"/>
      <c r="R32" s="44"/>
      <c r="S32" s="44"/>
      <c r="T32" s="44"/>
      <c r="U32" s="50"/>
      <c r="V32" s="44"/>
      <c r="W32" s="51"/>
      <c r="X32" s="44"/>
      <c r="Y32" s="44"/>
      <c r="Z32" s="44"/>
      <c r="AA32" s="44"/>
      <c r="AB32" s="44"/>
      <c r="AC32" s="44"/>
      <c r="AD32" s="44"/>
      <c r="AE32" s="44"/>
      <c r="AF32" s="44"/>
      <c r="AG32" s="44"/>
      <c r="AH32" s="44"/>
      <c r="AI32" s="44"/>
      <c r="AJ32" s="44"/>
      <c r="AK32" s="44"/>
      <c r="AL32" s="44"/>
      <c r="AM32" s="44"/>
      <c r="AN32" s="44"/>
      <c r="AO32" s="44"/>
      <c r="AP32" s="44"/>
      <c r="AQ32" s="44"/>
      <c r="AR32" s="44"/>
      <c r="AS32" s="44"/>
    </row>
    <row r="33" spans="1:45">
      <c r="A33" s="40"/>
      <c r="B33" s="41"/>
      <c r="C33" s="41"/>
      <c r="D33" s="42"/>
      <c r="E33" s="42"/>
      <c r="F33" s="42"/>
      <c r="G33" s="42"/>
      <c r="H33" s="42"/>
      <c r="I33" s="42"/>
      <c r="J33" s="42"/>
      <c r="K33" s="42"/>
      <c r="L33" s="43"/>
      <c r="M33" s="43"/>
      <c r="N33" s="44"/>
      <c r="O33" s="138"/>
      <c r="P33" s="46"/>
      <c r="Q33" s="44"/>
      <c r="R33" s="44"/>
      <c r="S33" s="44"/>
      <c r="T33" s="44"/>
      <c r="U33" s="50"/>
      <c r="V33" s="44"/>
      <c r="W33" s="51"/>
      <c r="X33" s="44"/>
      <c r="Y33" s="44"/>
      <c r="Z33" s="44"/>
      <c r="AA33" s="44"/>
      <c r="AB33" s="44"/>
      <c r="AC33" s="44"/>
      <c r="AD33" s="44"/>
      <c r="AE33" s="44"/>
      <c r="AF33" s="44"/>
      <c r="AG33" s="44"/>
      <c r="AH33" s="44"/>
      <c r="AI33" s="44"/>
      <c r="AJ33" s="44"/>
      <c r="AK33" s="44"/>
      <c r="AL33" s="44"/>
      <c r="AM33" s="44"/>
      <c r="AN33" s="44"/>
      <c r="AO33" s="44"/>
      <c r="AP33" s="44"/>
      <c r="AQ33" s="44"/>
      <c r="AR33" s="44"/>
      <c r="AS33" s="44"/>
    </row>
    <row r="34" spans="1:45">
      <c r="A34" s="40"/>
      <c r="B34" s="41"/>
      <c r="C34" s="41"/>
      <c r="D34" s="42"/>
      <c r="E34" s="42"/>
      <c r="F34" s="42"/>
      <c r="G34" s="42"/>
      <c r="H34" s="42"/>
      <c r="I34" s="42"/>
      <c r="J34" s="42"/>
      <c r="K34" s="42"/>
      <c r="L34" s="43"/>
      <c r="M34" s="43"/>
      <c r="N34" s="44"/>
      <c r="O34" s="138"/>
      <c r="P34" s="46"/>
      <c r="Q34" s="44"/>
      <c r="R34" s="44"/>
      <c r="S34" s="44"/>
      <c r="T34" s="44"/>
      <c r="U34" s="50"/>
      <c r="V34" s="44"/>
      <c r="W34" s="51"/>
      <c r="X34" s="44"/>
      <c r="Y34" s="44"/>
      <c r="Z34" s="44"/>
      <c r="AA34" s="44"/>
      <c r="AB34" s="44"/>
      <c r="AC34" s="44"/>
      <c r="AD34" s="44"/>
      <c r="AE34" s="44"/>
      <c r="AF34" s="44"/>
      <c r="AG34" s="44"/>
      <c r="AH34" s="44"/>
      <c r="AI34" s="44"/>
      <c r="AJ34" s="44"/>
      <c r="AK34" s="44"/>
      <c r="AL34" s="44"/>
      <c r="AM34" s="44"/>
      <c r="AN34" s="44"/>
      <c r="AO34" s="44"/>
      <c r="AP34" s="44"/>
      <c r="AQ34" s="44"/>
      <c r="AR34" s="44"/>
      <c r="AS34" s="44"/>
    </row>
    <row r="35" spans="1:45">
      <c r="A35" s="40"/>
      <c r="B35" s="41"/>
      <c r="C35" s="41"/>
      <c r="D35" s="42"/>
      <c r="E35" s="42"/>
      <c r="F35" s="42"/>
      <c r="G35" s="42"/>
      <c r="H35" s="42"/>
      <c r="I35" s="42"/>
      <c r="J35" s="42"/>
      <c r="K35" s="42"/>
      <c r="L35" s="43"/>
      <c r="M35" s="43"/>
      <c r="N35" s="44"/>
      <c r="O35" s="138"/>
      <c r="P35" s="46"/>
      <c r="Q35" s="44"/>
      <c r="R35" s="44"/>
      <c r="S35" s="44"/>
      <c r="T35" s="44"/>
      <c r="U35" s="50"/>
      <c r="V35" s="44"/>
      <c r="W35" s="51"/>
      <c r="X35" s="44"/>
      <c r="Y35" s="44"/>
      <c r="Z35" s="44"/>
      <c r="AA35" s="44"/>
      <c r="AB35" s="44"/>
      <c r="AC35" s="44"/>
      <c r="AD35" s="44"/>
      <c r="AE35" s="44"/>
      <c r="AF35" s="44"/>
      <c r="AG35" s="44"/>
      <c r="AH35" s="44"/>
      <c r="AI35" s="44"/>
      <c r="AJ35" s="44"/>
      <c r="AK35" s="44"/>
      <c r="AL35" s="44"/>
      <c r="AM35" s="44"/>
      <c r="AN35" s="44"/>
      <c r="AO35" s="44"/>
      <c r="AP35" s="44"/>
      <c r="AQ35" s="44"/>
      <c r="AR35" s="44"/>
      <c r="AS35" s="44"/>
    </row>
    <row r="36" spans="1:45">
      <c r="A36" s="40"/>
      <c r="B36" s="41"/>
      <c r="C36" s="41"/>
      <c r="D36" s="42"/>
      <c r="E36" s="42"/>
      <c r="F36" s="42"/>
      <c r="G36" s="42"/>
      <c r="H36" s="42"/>
      <c r="I36" s="42"/>
      <c r="J36" s="42"/>
      <c r="K36" s="42"/>
      <c r="L36" s="43"/>
      <c r="M36" s="43"/>
      <c r="N36" s="44"/>
      <c r="O36" s="138"/>
      <c r="P36" s="46"/>
      <c r="Q36" s="44"/>
      <c r="R36" s="44"/>
      <c r="S36" s="44"/>
      <c r="T36" s="44"/>
      <c r="U36" s="50"/>
      <c r="V36" s="44"/>
      <c r="W36" s="51"/>
      <c r="X36" s="44"/>
      <c r="Y36" s="44"/>
      <c r="Z36" s="44"/>
      <c r="AA36" s="44"/>
      <c r="AB36" s="44"/>
      <c r="AC36" s="44"/>
      <c r="AD36" s="44"/>
      <c r="AE36" s="44"/>
      <c r="AF36" s="44"/>
      <c r="AG36" s="44"/>
      <c r="AH36" s="44"/>
      <c r="AI36" s="44"/>
      <c r="AJ36" s="44"/>
      <c r="AK36" s="44"/>
      <c r="AL36" s="44"/>
      <c r="AM36" s="44"/>
      <c r="AN36" s="44"/>
      <c r="AO36" s="44"/>
      <c r="AP36" s="44"/>
      <c r="AQ36" s="44"/>
      <c r="AR36" s="44"/>
      <c r="AS36" s="44"/>
    </row>
    <row r="37" spans="1:45">
      <c r="A37" s="40"/>
      <c r="B37" s="41"/>
      <c r="C37" s="41"/>
      <c r="D37" s="42"/>
      <c r="E37" s="42"/>
      <c r="F37" s="42"/>
      <c r="G37" s="42"/>
      <c r="H37" s="42"/>
      <c r="I37" s="42"/>
      <c r="J37" s="42"/>
      <c r="K37" s="42"/>
      <c r="L37" s="43"/>
      <c r="M37" s="43"/>
      <c r="N37" s="44"/>
      <c r="O37" s="138"/>
      <c r="P37" s="46"/>
      <c r="Q37" s="44"/>
      <c r="R37" s="44"/>
      <c r="S37" s="44"/>
      <c r="T37" s="44"/>
      <c r="U37" s="50"/>
      <c r="V37" s="44"/>
      <c r="W37" s="51"/>
      <c r="X37" s="44"/>
      <c r="Y37" s="44"/>
      <c r="Z37" s="44"/>
      <c r="AA37" s="44"/>
      <c r="AB37" s="44"/>
      <c r="AC37" s="44"/>
      <c r="AD37" s="44"/>
      <c r="AE37" s="44"/>
      <c r="AF37" s="44"/>
      <c r="AG37" s="44"/>
      <c r="AH37" s="44"/>
      <c r="AI37" s="44"/>
      <c r="AJ37" s="44"/>
      <c r="AK37" s="44"/>
      <c r="AL37" s="44"/>
      <c r="AM37" s="44"/>
      <c r="AN37" s="44"/>
      <c r="AO37" s="44"/>
      <c r="AP37" s="44"/>
      <c r="AQ37" s="44"/>
      <c r="AR37" s="44"/>
      <c r="AS37" s="44"/>
    </row>
    <row r="38" spans="1:45">
      <c r="A38" s="40"/>
      <c r="B38" s="41"/>
      <c r="C38" s="41"/>
      <c r="D38" s="42"/>
      <c r="E38" s="42"/>
      <c r="F38" s="42"/>
      <c r="G38" s="42"/>
      <c r="H38" s="42"/>
      <c r="I38" s="42"/>
      <c r="J38" s="42"/>
      <c r="K38" s="42"/>
      <c r="L38" s="43"/>
      <c r="M38" s="43"/>
      <c r="N38" s="44"/>
      <c r="O38" s="138"/>
      <c r="P38" s="46"/>
      <c r="Q38" s="44"/>
      <c r="R38" s="44"/>
      <c r="S38" s="44"/>
      <c r="T38" s="44"/>
      <c r="U38" s="50"/>
      <c r="V38" s="44"/>
      <c r="W38" s="51"/>
      <c r="X38" s="44"/>
      <c r="Y38" s="44"/>
      <c r="Z38" s="44"/>
      <c r="AA38" s="44"/>
      <c r="AB38" s="44"/>
      <c r="AC38" s="44"/>
      <c r="AD38" s="44"/>
      <c r="AE38" s="44"/>
      <c r="AF38" s="44"/>
      <c r="AG38" s="44"/>
      <c r="AH38" s="44"/>
      <c r="AI38" s="44"/>
      <c r="AJ38" s="44"/>
      <c r="AK38" s="44"/>
      <c r="AL38" s="44"/>
      <c r="AM38" s="44"/>
      <c r="AN38" s="44"/>
      <c r="AO38" s="44"/>
      <c r="AP38" s="44"/>
      <c r="AQ38" s="44"/>
      <c r="AR38" s="44"/>
      <c r="AS38" s="44"/>
    </row>
    <row r="39" spans="1:45">
      <c r="A39" s="40"/>
      <c r="B39" s="41"/>
      <c r="C39" s="41"/>
      <c r="D39" s="42"/>
      <c r="E39" s="42"/>
      <c r="F39" s="42"/>
      <c r="G39" s="42"/>
      <c r="H39" s="42"/>
      <c r="I39" s="42"/>
      <c r="J39" s="42"/>
      <c r="K39" s="42"/>
      <c r="L39" s="43"/>
      <c r="M39" s="43"/>
      <c r="N39" s="44"/>
      <c r="O39" s="138"/>
      <c r="P39" s="46"/>
      <c r="Q39" s="44"/>
      <c r="R39" s="44"/>
      <c r="S39" s="44"/>
      <c r="T39" s="44"/>
      <c r="U39" s="50"/>
      <c r="V39" s="44"/>
      <c r="W39" s="51"/>
      <c r="X39" s="44"/>
      <c r="Y39" s="44"/>
      <c r="Z39" s="44"/>
      <c r="AA39" s="44"/>
      <c r="AB39" s="44"/>
      <c r="AC39" s="44"/>
      <c r="AD39" s="44"/>
      <c r="AE39" s="44"/>
      <c r="AF39" s="44"/>
      <c r="AG39" s="44"/>
      <c r="AH39" s="44"/>
      <c r="AI39" s="44"/>
      <c r="AJ39" s="44"/>
      <c r="AK39" s="44"/>
      <c r="AL39" s="44"/>
      <c r="AM39" s="44"/>
      <c r="AN39" s="44"/>
      <c r="AO39" s="44"/>
      <c r="AP39" s="44"/>
      <c r="AQ39" s="44"/>
      <c r="AR39" s="44"/>
      <c r="AS39" s="44"/>
    </row>
    <row r="40" spans="1:45">
      <c r="A40" s="40"/>
      <c r="B40" s="41"/>
      <c r="C40" s="41"/>
      <c r="D40" s="42"/>
      <c r="E40" s="42"/>
      <c r="F40" s="42"/>
      <c r="G40" s="42"/>
      <c r="H40" s="42"/>
      <c r="I40" s="42"/>
      <c r="J40" s="42"/>
      <c r="K40" s="42"/>
      <c r="L40" s="43"/>
      <c r="M40" s="43"/>
      <c r="N40" s="44"/>
      <c r="O40" s="138"/>
      <c r="P40" s="46"/>
      <c r="Q40" s="44"/>
      <c r="R40" s="44"/>
      <c r="S40" s="44"/>
      <c r="T40" s="44"/>
      <c r="U40" s="50"/>
      <c r="V40" s="44"/>
      <c r="W40" s="51"/>
      <c r="X40" s="44"/>
      <c r="Y40" s="44"/>
      <c r="Z40" s="44"/>
      <c r="AA40" s="44"/>
      <c r="AB40" s="44"/>
      <c r="AC40" s="44"/>
      <c r="AD40" s="44"/>
      <c r="AE40" s="44"/>
      <c r="AF40" s="44"/>
      <c r="AG40" s="44"/>
      <c r="AH40" s="44"/>
      <c r="AI40" s="44"/>
      <c r="AJ40" s="44"/>
      <c r="AK40" s="44"/>
      <c r="AL40" s="44"/>
      <c r="AM40" s="44"/>
      <c r="AN40" s="44"/>
      <c r="AO40" s="44"/>
      <c r="AP40" s="44"/>
      <c r="AQ40" s="44"/>
      <c r="AR40" s="44"/>
      <c r="AS40" s="44"/>
    </row>
    <row r="41" spans="1:45">
      <c r="A41" s="40"/>
      <c r="B41" s="41"/>
      <c r="C41" s="41"/>
      <c r="D41" s="42"/>
      <c r="E41" s="42"/>
      <c r="F41" s="42"/>
      <c r="G41" s="42"/>
      <c r="H41" s="42"/>
      <c r="I41" s="42"/>
      <c r="J41" s="42"/>
      <c r="K41" s="42"/>
      <c r="L41" s="43"/>
      <c r="M41" s="43"/>
      <c r="N41" s="44"/>
      <c r="O41" s="138"/>
      <c r="P41" s="46"/>
      <c r="Q41" s="44"/>
      <c r="R41" s="44"/>
      <c r="S41" s="44"/>
      <c r="T41" s="44"/>
      <c r="U41" s="50"/>
      <c r="V41" s="44"/>
      <c r="W41" s="51"/>
      <c r="X41" s="44"/>
      <c r="Y41" s="44"/>
      <c r="Z41" s="44"/>
      <c r="AA41" s="44"/>
      <c r="AB41" s="44"/>
      <c r="AC41" s="44"/>
      <c r="AD41" s="44"/>
      <c r="AE41" s="44"/>
      <c r="AF41" s="44"/>
      <c r="AG41" s="44"/>
      <c r="AH41" s="44"/>
      <c r="AI41" s="44"/>
      <c r="AJ41" s="44"/>
      <c r="AK41" s="44"/>
      <c r="AL41" s="44"/>
      <c r="AM41" s="44"/>
      <c r="AN41" s="44"/>
      <c r="AO41" s="44"/>
      <c r="AP41" s="44"/>
      <c r="AQ41" s="44"/>
      <c r="AR41" s="44"/>
      <c r="AS41" s="44"/>
    </row>
    <row r="42" spans="1:45">
      <c r="A42" s="40"/>
      <c r="B42" s="41"/>
      <c r="C42" s="41"/>
      <c r="D42" s="42"/>
      <c r="E42" s="42"/>
      <c r="F42" s="42"/>
      <c r="G42" s="42"/>
      <c r="H42" s="42"/>
      <c r="I42" s="42"/>
      <c r="J42" s="42"/>
      <c r="K42" s="42"/>
      <c r="L42" s="43"/>
      <c r="M42" s="43"/>
      <c r="N42" s="44"/>
      <c r="O42" s="138"/>
      <c r="P42" s="46"/>
      <c r="Q42" s="44"/>
      <c r="R42" s="44"/>
      <c r="S42" s="44"/>
      <c r="T42" s="44"/>
      <c r="U42" s="50"/>
      <c r="V42" s="44"/>
      <c r="W42" s="51"/>
      <c r="X42" s="44"/>
      <c r="Y42" s="44"/>
      <c r="Z42" s="44"/>
      <c r="AA42" s="44"/>
      <c r="AB42" s="44"/>
      <c r="AC42" s="44"/>
      <c r="AD42" s="44"/>
      <c r="AE42" s="44"/>
      <c r="AF42" s="44"/>
      <c r="AG42" s="44"/>
      <c r="AH42" s="44"/>
      <c r="AI42" s="44"/>
      <c r="AJ42" s="44"/>
      <c r="AK42" s="44"/>
      <c r="AL42" s="44"/>
      <c r="AM42" s="44"/>
      <c r="AN42" s="44"/>
      <c r="AO42" s="44"/>
      <c r="AP42" s="44"/>
      <c r="AQ42" s="44"/>
      <c r="AR42" s="44"/>
      <c r="AS42" s="44"/>
    </row>
    <row r="43" spans="1:45">
      <c r="A43" s="40"/>
      <c r="B43" s="41"/>
      <c r="C43" s="41"/>
      <c r="D43" s="42"/>
      <c r="E43" s="42"/>
      <c r="F43" s="42"/>
      <c r="G43" s="42"/>
      <c r="H43" s="42"/>
      <c r="I43" s="42"/>
      <c r="J43" s="42"/>
      <c r="K43" s="42"/>
      <c r="L43" s="43"/>
      <c r="M43" s="43"/>
      <c r="N43" s="44"/>
      <c r="O43" s="138"/>
      <c r="P43" s="46"/>
      <c r="Q43" s="44"/>
      <c r="R43" s="44"/>
      <c r="S43" s="44"/>
      <c r="T43" s="44"/>
      <c r="U43" s="50"/>
      <c r="V43" s="44"/>
      <c r="W43" s="51"/>
      <c r="X43" s="44"/>
      <c r="Y43" s="44"/>
      <c r="Z43" s="44"/>
      <c r="AA43" s="44"/>
      <c r="AB43" s="44"/>
      <c r="AC43" s="44"/>
      <c r="AD43" s="44"/>
      <c r="AE43" s="44"/>
      <c r="AF43" s="44"/>
      <c r="AG43" s="44"/>
      <c r="AH43" s="44"/>
      <c r="AI43" s="44"/>
      <c r="AJ43" s="44"/>
      <c r="AK43" s="44"/>
      <c r="AL43" s="44"/>
      <c r="AM43" s="44"/>
      <c r="AN43" s="44"/>
      <c r="AO43" s="44"/>
      <c r="AP43" s="44"/>
      <c r="AQ43" s="44"/>
      <c r="AR43" s="44"/>
      <c r="AS43" s="44"/>
    </row>
    <row r="44" spans="1:45">
      <c r="A44" s="40"/>
      <c r="B44" s="41"/>
      <c r="C44" s="41"/>
      <c r="D44" s="42"/>
      <c r="E44" s="42"/>
      <c r="F44" s="42"/>
      <c r="G44" s="42"/>
      <c r="H44" s="42"/>
      <c r="I44" s="42"/>
      <c r="J44" s="42"/>
      <c r="K44" s="42"/>
      <c r="L44" s="43"/>
      <c r="M44" s="43"/>
      <c r="N44" s="44"/>
      <c r="O44" s="138"/>
      <c r="P44" s="46"/>
      <c r="Q44" s="44"/>
      <c r="R44" s="44"/>
      <c r="S44" s="44"/>
      <c r="T44" s="44"/>
      <c r="U44" s="50"/>
      <c r="V44" s="44"/>
      <c r="W44" s="51"/>
      <c r="X44" s="44"/>
      <c r="Y44" s="44"/>
      <c r="Z44" s="44"/>
      <c r="AA44" s="44"/>
      <c r="AB44" s="44"/>
      <c r="AC44" s="44"/>
      <c r="AD44" s="44"/>
      <c r="AE44" s="44"/>
      <c r="AF44" s="44"/>
      <c r="AG44" s="44"/>
      <c r="AH44" s="44"/>
      <c r="AI44" s="44"/>
      <c r="AJ44" s="44"/>
      <c r="AK44" s="44"/>
      <c r="AL44" s="44"/>
      <c r="AM44" s="44"/>
      <c r="AN44" s="44"/>
      <c r="AO44" s="44"/>
      <c r="AP44" s="44"/>
      <c r="AQ44" s="44"/>
      <c r="AR44" s="44"/>
      <c r="AS44" s="44"/>
    </row>
    <row r="45" spans="1:45">
      <c r="A45" s="40"/>
      <c r="B45" s="41"/>
      <c r="C45" s="41"/>
      <c r="D45" s="42"/>
      <c r="E45" s="42"/>
      <c r="F45" s="42"/>
      <c r="G45" s="42"/>
      <c r="H45" s="42"/>
      <c r="I45" s="42"/>
      <c r="J45" s="42"/>
      <c r="K45" s="42"/>
      <c r="L45" s="43"/>
      <c r="M45" s="43"/>
      <c r="N45" s="44"/>
      <c r="O45" s="138"/>
      <c r="P45" s="46"/>
      <c r="Q45" s="44"/>
      <c r="R45" s="44"/>
      <c r="S45" s="44"/>
      <c r="T45" s="44"/>
      <c r="U45" s="50"/>
      <c r="V45" s="44"/>
      <c r="W45" s="51"/>
      <c r="X45" s="44"/>
      <c r="Y45" s="44"/>
      <c r="Z45" s="44"/>
      <c r="AA45" s="44"/>
      <c r="AB45" s="44"/>
      <c r="AC45" s="44"/>
      <c r="AD45" s="44"/>
      <c r="AE45" s="44"/>
      <c r="AF45" s="44"/>
      <c r="AG45" s="44"/>
      <c r="AH45" s="44"/>
      <c r="AI45" s="44"/>
      <c r="AJ45" s="44"/>
      <c r="AK45" s="44"/>
      <c r="AL45" s="44"/>
      <c r="AM45" s="44"/>
      <c r="AN45" s="44"/>
      <c r="AO45" s="44"/>
      <c r="AP45" s="44"/>
      <c r="AQ45" s="44"/>
      <c r="AR45" s="44"/>
      <c r="AS45" s="44"/>
    </row>
    <row r="46" spans="1:45">
      <c r="A46" s="40"/>
      <c r="B46" s="41"/>
      <c r="C46" s="41"/>
      <c r="D46" s="42"/>
      <c r="E46" s="42"/>
      <c r="F46" s="42"/>
      <c r="G46" s="42"/>
      <c r="H46" s="42"/>
      <c r="I46" s="42"/>
      <c r="J46" s="42"/>
      <c r="K46" s="42"/>
      <c r="L46" s="43"/>
      <c r="M46" s="43"/>
      <c r="N46" s="44"/>
      <c r="O46" s="138"/>
      <c r="P46" s="46"/>
      <c r="Q46" s="44"/>
      <c r="R46" s="44"/>
      <c r="S46" s="44"/>
      <c r="T46" s="44"/>
      <c r="U46" s="50"/>
      <c r="V46" s="44"/>
      <c r="W46" s="51"/>
      <c r="X46" s="44"/>
      <c r="Y46" s="44"/>
      <c r="Z46" s="44"/>
      <c r="AA46" s="44"/>
      <c r="AB46" s="44"/>
      <c r="AC46" s="44"/>
      <c r="AD46" s="44"/>
      <c r="AE46" s="44"/>
      <c r="AF46" s="44"/>
      <c r="AG46" s="44"/>
      <c r="AH46" s="44"/>
      <c r="AI46" s="44"/>
      <c r="AJ46" s="44"/>
      <c r="AK46" s="44"/>
      <c r="AL46" s="44"/>
      <c r="AM46" s="44"/>
      <c r="AN46" s="44"/>
      <c r="AO46" s="44"/>
      <c r="AP46" s="44"/>
      <c r="AQ46" s="44"/>
      <c r="AR46" s="44"/>
      <c r="AS46" s="44"/>
    </row>
    <row r="47" spans="1:45">
      <c r="A47" s="40"/>
      <c r="B47" s="41"/>
      <c r="C47" s="41"/>
      <c r="D47" s="42"/>
      <c r="E47" s="42"/>
      <c r="F47" s="42"/>
      <c r="G47" s="42"/>
      <c r="H47" s="42"/>
      <c r="I47" s="42"/>
      <c r="J47" s="42"/>
      <c r="K47" s="42"/>
      <c r="L47" s="43"/>
      <c r="M47" s="43"/>
      <c r="N47" s="44"/>
      <c r="O47" s="138"/>
      <c r="P47" s="46"/>
      <c r="Q47" s="44"/>
      <c r="R47" s="44"/>
      <c r="S47" s="44"/>
      <c r="T47" s="44"/>
      <c r="U47" s="50"/>
      <c r="V47" s="44"/>
      <c r="W47" s="51"/>
      <c r="X47" s="44"/>
      <c r="Y47" s="44"/>
      <c r="Z47" s="44"/>
      <c r="AA47" s="44"/>
      <c r="AB47" s="44"/>
      <c r="AC47" s="44"/>
      <c r="AD47" s="44"/>
      <c r="AE47" s="44"/>
      <c r="AF47" s="44"/>
      <c r="AG47" s="44"/>
      <c r="AH47" s="44"/>
      <c r="AI47" s="44"/>
      <c r="AJ47" s="44"/>
      <c r="AK47" s="44"/>
      <c r="AL47" s="44"/>
      <c r="AM47" s="44"/>
      <c r="AN47" s="44"/>
      <c r="AO47" s="44"/>
      <c r="AP47" s="44"/>
      <c r="AQ47" s="44"/>
      <c r="AR47" s="44"/>
      <c r="AS47" s="44"/>
    </row>
    <row r="48" spans="1:45">
      <c r="A48" s="40"/>
      <c r="B48" s="41"/>
      <c r="C48" s="41"/>
      <c r="D48" s="42"/>
      <c r="E48" s="42"/>
      <c r="F48" s="42"/>
      <c r="G48" s="42"/>
      <c r="H48" s="42"/>
      <c r="I48" s="42"/>
      <c r="J48" s="42"/>
      <c r="K48" s="42"/>
      <c r="L48" s="43"/>
      <c r="M48" s="43"/>
      <c r="N48" s="44"/>
      <c r="O48" s="138"/>
      <c r="P48" s="46"/>
      <c r="Q48" s="44"/>
      <c r="R48" s="44"/>
      <c r="S48" s="44"/>
      <c r="T48" s="44"/>
      <c r="U48" s="50"/>
      <c r="V48" s="44"/>
      <c r="W48" s="51"/>
      <c r="X48" s="44"/>
      <c r="Y48" s="44"/>
      <c r="Z48" s="44"/>
      <c r="AA48" s="44"/>
      <c r="AB48" s="44"/>
      <c r="AC48" s="44"/>
      <c r="AD48" s="44"/>
      <c r="AE48" s="44"/>
      <c r="AF48" s="44"/>
      <c r="AG48" s="44"/>
      <c r="AH48" s="44"/>
      <c r="AI48" s="44"/>
      <c r="AJ48" s="44"/>
      <c r="AK48" s="44"/>
      <c r="AL48" s="44"/>
      <c r="AM48" s="44"/>
      <c r="AN48" s="44"/>
      <c r="AO48" s="44"/>
      <c r="AP48" s="44"/>
      <c r="AQ48" s="44"/>
      <c r="AR48" s="44"/>
      <c r="AS48" s="44"/>
    </row>
    <row r="49" spans="1:45">
      <c r="A49" s="40"/>
      <c r="B49" s="41"/>
      <c r="C49" s="41"/>
      <c r="D49" s="42"/>
      <c r="E49" s="42"/>
      <c r="F49" s="42"/>
      <c r="G49" s="42"/>
      <c r="H49" s="42"/>
      <c r="I49" s="42"/>
      <c r="J49" s="42"/>
      <c r="K49" s="42"/>
      <c r="L49" s="43"/>
      <c r="M49" s="43"/>
      <c r="N49" s="44"/>
      <c r="O49" s="138"/>
      <c r="P49" s="46"/>
      <c r="Q49" s="44"/>
      <c r="R49" s="44"/>
      <c r="S49" s="44"/>
      <c r="T49" s="44"/>
      <c r="U49" s="50"/>
      <c r="V49" s="44"/>
      <c r="W49" s="51"/>
      <c r="X49" s="44"/>
      <c r="Y49" s="44"/>
      <c r="Z49" s="44"/>
      <c r="AA49" s="44"/>
      <c r="AB49" s="44"/>
      <c r="AC49" s="44"/>
      <c r="AD49" s="44"/>
      <c r="AE49" s="44"/>
      <c r="AF49" s="44"/>
      <c r="AG49" s="44"/>
      <c r="AH49" s="44"/>
      <c r="AI49" s="44"/>
      <c r="AJ49" s="44"/>
      <c r="AK49" s="44"/>
      <c r="AL49" s="44"/>
      <c r="AM49" s="44"/>
      <c r="AN49" s="44"/>
      <c r="AO49" s="44"/>
      <c r="AP49" s="44"/>
      <c r="AQ49" s="44"/>
      <c r="AR49" s="44"/>
      <c r="AS49" s="44"/>
    </row>
    <row r="50" spans="1:45">
      <c r="A50" s="40"/>
      <c r="B50" s="41"/>
      <c r="C50" s="41"/>
      <c r="D50" s="42"/>
      <c r="E50" s="42"/>
      <c r="F50" s="42"/>
      <c r="G50" s="42"/>
      <c r="H50" s="42"/>
      <c r="I50" s="42"/>
      <c r="J50" s="42"/>
      <c r="K50" s="42"/>
      <c r="L50" s="43"/>
      <c r="M50" s="43"/>
      <c r="N50" s="44"/>
      <c r="O50" s="138"/>
      <c r="P50" s="46"/>
      <c r="Q50" s="44"/>
      <c r="R50" s="44"/>
      <c r="S50" s="44"/>
      <c r="T50" s="44"/>
      <c r="U50" s="50"/>
      <c r="V50" s="44"/>
      <c r="W50" s="51"/>
      <c r="X50" s="44"/>
      <c r="Y50" s="44"/>
      <c r="Z50" s="44"/>
      <c r="AA50" s="44"/>
      <c r="AB50" s="44"/>
      <c r="AC50" s="44"/>
      <c r="AD50" s="44"/>
      <c r="AE50" s="44"/>
      <c r="AF50" s="44"/>
      <c r="AG50" s="44"/>
      <c r="AH50" s="44"/>
      <c r="AI50" s="44"/>
      <c r="AJ50" s="44"/>
      <c r="AK50" s="44"/>
      <c r="AL50" s="44"/>
      <c r="AM50" s="44"/>
      <c r="AN50" s="44"/>
      <c r="AO50" s="44"/>
      <c r="AP50" s="44"/>
      <c r="AQ50" s="44"/>
      <c r="AR50" s="44"/>
      <c r="AS50" s="44"/>
    </row>
    <row r="51" spans="1:45">
      <c r="A51" s="40"/>
      <c r="B51" s="41"/>
      <c r="C51" s="41"/>
      <c r="D51" s="42"/>
      <c r="E51" s="42"/>
      <c r="F51" s="42"/>
      <c r="G51" s="42"/>
      <c r="H51" s="42"/>
      <c r="I51" s="42"/>
      <c r="J51" s="42"/>
      <c r="K51" s="42"/>
      <c r="L51" s="43"/>
      <c r="M51" s="43"/>
      <c r="N51" s="44"/>
      <c r="O51" s="138"/>
      <c r="P51" s="46"/>
      <c r="Q51" s="44"/>
      <c r="R51" s="44"/>
      <c r="S51" s="44"/>
      <c r="T51" s="44"/>
      <c r="U51" s="50"/>
      <c r="V51" s="44"/>
      <c r="W51" s="51"/>
      <c r="X51" s="44"/>
      <c r="Y51" s="44"/>
      <c r="Z51" s="44"/>
      <c r="AA51" s="44"/>
      <c r="AB51" s="44"/>
      <c r="AC51" s="44"/>
      <c r="AD51" s="44"/>
      <c r="AE51" s="44"/>
      <c r="AF51" s="44"/>
      <c r="AG51" s="44"/>
      <c r="AH51" s="44"/>
      <c r="AI51" s="44"/>
      <c r="AJ51" s="44"/>
      <c r="AK51" s="44"/>
      <c r="AL51" s="44"/>
      <c r="AM51" s="44"/>
      <c r="AN51" s="44"/>
      <c r="AO51" s="44"/>
      <c r="AP51" s="44"/>
      <c r="AQ51" s="44"/>
      <c r="AR51" s="44"/>
      <c r="AS51" s="44"/>
    </row>
    <row r="52" spans="1:45">
      <c r="A52" s="40"/>
      <c r="B52" s="41"/>
      <c r="C52" s="41"/>
      <c r="D52" s="42"/>
      <c r="E52" s="42"/>
      <c r="F52" s="42"/>
      <c r="G52" s="42"/>
      <c r="H52" s="42"/>
      <c r="I52" s="42"/>
      <c r="J52" s="42"/>
      <c r="K52" s="42"/>
      <c r="L52" s="43"/>
      <c r="M52" s="43"/>
      <c r="N52" s="44"/>
      <c r="O52" s="138"/>
      <c r="P52" s="46"/>
      <c r="Q52" s="44"/>
      <c r="R52" s="44"/>
      <c r="S52" s="44"/>
      <c r="T52" s="44"/>
      <c r="U52" s="50"/>
      <c r="V52" s="44"/>
      <c r="W52" s="51"/>
      <c r="X52" s="44"/>
      <c r="Y52" s="44"/>
      <c r="Z52" s="44"/>
      <c r="AA52" s="44"/>
      <c r="AB52" s="44"/>
      <c r="AC52" s="44"/>
      <c r="AD52" s="44"/>
      <c r="AE52" s="44"/>
      <c r="AF52" s="44"/>
      <c r="AG52" s="44"/>
      <c r="AH52" s="44"/>
      <c r="AI52" s="44"/>
      <c r="AJ52" s="44"/>
      <c r="AK52" s="44"/>
      <c r="AL52" s="44"/>
      <c r="AM52" s="44"/>
      <c r="AN52" s="44"/>
      <c r="AO52" s="44"/>
      <c r="AP52" s="44"/>
      <c r="AQ52" s="44"/>
      <c r="AR52" s="44"/>
      <c r="AS52" s="44"/>
    </row>
    <row r="53" spans="1:45">
      <c r="A53" s="40"/>
      <c r="B53" s="41"/>
      <c r="C53" s="41"/>
      <c r="D53" s="42"/>
      <c r="E53" s="42"/>
      <c r="F53" s="42"/>
      <c r="G53" s="42"/>
      <c r="H53" s="42"/>
      <c r="I53" s="42"/>
      <c r="J53" s="42"/>
      <c r="K53" s="42"/>
      <c r="L53" s="43"/>
      <c r="M53" s="43"/>
      <c r="N53" s="44"/>
      <c r="O53" s="138"/>
      <c r="P53" s="46"/>
      <c r="Q53" s="44"/>
      <c r="R53" s="44"/>
      <c r="S53" s="44"/>
      <c r="T53" s="44"/>
      <c r="U53" s="50"/>
      <c r="V53" s="44"/>
      <c r="W53" s="51"/>
      <c r="X53" s="44"/>
      <c r="Y53" s="44"/>
      <c r="Z53" s="44"/>
      <c r="AA53" s="44"/>
      <c r="AB53" s="44"/>
      <c r="AC53" s="44"/>
      <c r="AD53" s="44"/>
      <c r="AE53" s="44"/>
      <c r="AF53" s="44"/>
      <c r="AG53" s="44"/>
      <c r="AH53" s="44"/>
      <c r="AI53" s="44"/>
      <c r="AJ53" s="44"/>
      <c r="AK53" s="44"/>
      <c r="AL53" s="44"/>
      <c r="AM53" s="44"/>
      <c r="AN53" s="44"/>
      <c r="AO53" s="44"/>
      <c r="AP53" s="44"/>
      <c r="AQ53" s="44"/>
      <c r="AR53" s="44"/>
      <c r="AS53" s="44"/>
    </row>
    <row r="54" spans="1:45">
      <c r="A54" s="40"/>
      <c r="B54" s="41"/>
      <c r="C54" s="41"/>
      <c r="D54" s="42"/>
      <c r="E54" s="42"/>
      <c r="F54" s="42"/>
      <c r="G54" s="42"/>
      <c r="H54" s="42"/>
      <c r="I54" s="42"/>
      <c r="J54" s="42"/>
      <c r="K54" s="42"/>
      <c r="L54" s="43"/>
      <c r="M54" s="43"/>
      <c r="N54" s="44"/>
      <c r="O54" s="138"/>
      <c r="P54" s="46"/>
      <c r="Q54" s="44"/>
      <c r="R54" s="44"/>
      <c r="S54" s="44"/>
      <c r="T54" s="44"/>
      <c r="U54" s="50"/>
      <c r="V54" s="44"/>
      <c r="W54" s="51"/>
      <c r="X54" s="44"/>
      <c r="Y54" s="44"/>
      <c r="Z54" s="44"/>
      <c r="AA54" s="44"/>
      <c r="AB54" s="44"/>
      <c r="AC54" s="44"/>
      <c r="AD54" s="44"/>
      <c r="AE54" s="44"/>
      <c r="AF54" s="44"/>
      <c r="AG54" s="44"/>
      <c r="AH54" s="44"/>
      <c r="AI54" s="44"/>
      <c r="AJ54" s="44"/>
      <c r="AK54" s="44"/>
      <c r="AL54" s="44"/>
      <c r="AM54" s="44"/>
      <c r="AN54" s="44"/>
      <c r="AO54" s="44"/>
      <c r="AP54" s="44"/>
      <c r="AQ54" s="44"/>
      <c r="AR54" s="44"/>
      <c r="AS54" s="44"/>
    </row>
    <row r="55" spans="1:45">
      <c r="A55" s="40"/>
      <c r="B55" s="41"/>
      <c r="C55" s="41"/>
      <c r="D55" s="42"/>
      <c r="E55" s="42"/>
      <c r="F55" s="42"/>
      <c r="G55" s="42"/>
      <c r="H55" s="42"/>
      <c r="I55" s="42"/>
      <c r="J55" s="42"/>
      <c r="K55" s="42"/>
      <c r="L55" s="43"/>
      <c r="M55" s="43"/>
      <c r="N55" s="44"/>
      <c r="O55" s="138"/>
      <c r="P55" s="46"/>
      <c r="Q55" s="44"/>
      <c r="R55" s="44"/>
      <c r="S55" s="44"/>
      <c r="T55" s="44"/>
      <c r="U55" s="50"/>
      <c r="V55" s="44"/>
      <c r="W55" s="51"/>
      <c r="X55" s="44"/>
      <c r="Y55" s="44"/>
      <c r="Z55" s="44"/>
      <c r="AA55" s="44"/>
      <c r="AB55" s="44"/>
      <c r="AC55" s="44"/>
      <c r="AD55" s="44"/>
      <c r="AE55" s="44"/>
      <c r="AF55" s="44"/>
      <c r="AG55" s="44"/>
      <c r="AH55" s="44"/>
      <c r="AI55" s="44"/>
      <c r="AJ55" s="44"/>
      <c r="AK55" s="44"/>
      <c r="AL55" s="44"/>
      <c r="AM55" s="44"/>
      <c r="AN55" s="44"/>
      <c r="AO55" s="44"/>
      <c r="AP55" s="44"/>
      <c r="AQ55" s="44"/>
      <c r="AR55" s="44"/>
      <c r="AS55" s="44"/>
    </row>
    <row r="56" spans="1:45">
      <c r="A56" s="40"/>
      <c r="B56" s="41"/>
      <c r="C56" s="41"/>
      <c r="D56" s="42"/>
      <c r="E56" s="42"/>
      <c r="F56" s="42"/>
      <c r="G56" s="42"/>
      <c r="H56" s="42"/>
      <c r="I56" s="42"/>
      <c r="J56" s="42"/>
      <c r="K56" s="42"/>
      <c r="L56" s="43"/>
      <c r="M56" s="43"/>
      <c r="N56" s="44"/>
      <c r="O56" s="138"/>
      <c r="P56" s="46"/>
      <c r="Q56" s="44"/>
      <c r="R56" s="44"/>
      <c r="S56" s="44"/>
      <c r="T56" s="44"/>
      <c r="U56" s="50"/>
      <c r="V56" s="44"/>
      <c r="W56" s="51"/>
      <c r="X56" s="44"/>
      <c r="Y56" s="44"/>
      <c r="Z56" s="44"/>
      <c r="AA56" s="44"/>
      <c r="AB56" s="44"/>
      <c r="AC56" s="44"/>
      <c r="AD56" s="44"/>
      <c r="AE56" s="44"/>
      <c r="AF56" s="44"/>
      <c r="AG56" s="44"/>
      <c r="AH56" s="44"/>
      <c r="AI56" s="44"/>
      <c r="AJ56" s="44"/>
      <c r="AK56" s="44"/>
      <c r="AL56" s="44"/>
      <c r="AM56" s="44"/>
      <c r="AN56" s="44"/>
      <c r="AO56" s="44"/>
      <c r="AP56" s="44"/>
      <c r="AQ56" s="44"/>
      <c r="AR56" s="44"/>
      <c r="AS56" s="44"/>
    </row>
    <row r="57" spans="1:45">
      <c r="A57" s="40"/>
      <c r="B57" s="41"/>
      <c r="C57" s="41"/>
      <c r="D57" s="42"/>
      <c r="E57" s="42"/>
      <c r="F57" s="42"/>
      <c r="G57" s="42"/>
      <c r="H57" s="42"/>
      <c r="I57" s="42"/>
      <c r="J57" s="42"/>
      <c r="K57" s="42"/>
      <c r="L57" s="43"/>
      <c r="M57" s="43"/>
      <c r="N57" s="44"/>
      <c r="O57" s="138"/>
      <c r="P57" s="46"/>
      <c r="Q57" s="44"/>
      <c r="R57" s="44"/>
      <c r="S57" s="44"/>
      <c r="T57" s="44"/>
      <c r="U57" s="50"/>
      <c r="V57" s="44"/>
      <c r="W57" s="51"/>
      <c r="X57" s="44"/>
      <c r="Y57" s="44"/>
      <c r="Z57" s="44"/>
      <c r="AA57" s="44"/>
      <c r="AB57" s="44"/>
      <c r="AC57" s="44"/>
      <c r="AD57" s="44"/>
      <c r="AE57" s="44"/>
      <c r="AF57" s="44"/>
      <c r="AG57" s="44"/>
      <c r="AH57" s="44"/>
      <c r="AI57" s="44"/>
      <c r="AJ57" s="44"/>
      <c r="AK57" s="44"/>
      <c r="AL57" s="44"/>
      <c r="AM57" s="44"/>
      <c r="AN57" s="44"/>
      <c r="AO57" s="44"/>
      <c r="AP57" s="44"/>
      <c r="AQ57" s="44"/>
      <c r="AR57" s="44"/>
      <c r="AS57" s="44"/>
    </row>
    <row r="58" spans="1:45">
      <c r="A58" s="40"/>
      <c r="B58" s="41"/>
      <c r="C58" s="41"/>
      <c r="D58" s="42"/>
      <c r="E58" s="42"/>
      <c r="F58" s="42"/>
      <c r="G58" s="42"/>
      <c r="H58" s="42"/>
      <c r="I58" s="42"/>
      <c r="J58" s="42"/>
      <c r="K58" s="42"/>
      <c r="L58" s="43"/>
      <c r="M58" s="43"/>
      <c r="N58" s="44"/>
      <c r="O58" s="138"/>
      <c r="P58" s="46"/>
      <c r="Q58" s="44"/>
      <c r="R58" s="44"/>
      <c r="S58" s="44"/>
      <c r="T58" s="44"/>
      <c r="U58" s="50"/>
      <c r="V58" s="44"/>
      <c r="W58" s="51"/>
      <c r="X58" s="44"/>
      <c r="Y58" s="44"/>
      <c r="Z58" s="44"/>
      <c r="AA58" s="44"/>
      <c r="AB58" s="44"/>
      <c r="AC58" s="44"/>
      <c r="AD58" s="44"/>
      <c r="AE58" s="44"/>
      <c r="AF58" s="44"/>
      <c r="AG58" s="44"/>
      <c r="AH58" s="44"/>
      <c r="AI58" s="44"/>
      <c r="AJ58" s="44"/>
      <c r="AK58" s="44"/>
      <c r="AL58" s="44"/>
      <c r="AM58" s="44"/>
      <c r="AN58" s="44"/>
      <c r="AO58" s="44"/>
      <c r="AP58" s="44"/>
      <c r="AQ58" s="44"/>
      <c r="AR58" s="44"/>
      <c r="AS58" s="44"/>
    </row>
    <row r="59" spans="1:45">
      <c r="A59" s="40"/>
      <c r="B59" s="41"/>
      <c r="C59" s="41"/>
      <c r="D59" s="42"/>
      <c r="E59" s="42"/>
      <c r="F59" s="42"/>
      <c r="G59" s="42"/>
      <c r="H59" s="42"/>
      <c r="I59" s="42"/>
      <c r="J59" s="42"/>
      <c r="K59" s="42"/>
      <c r="L59" s="43"/>
      <c r="M59" s="43"/>
      <c r="N59" s="44"/>
      <c r="O59" s="138"/>
      <c r="P59" s="46"/>
      <c r="Q59" s="44"/>
      <c r="R59" s="44"/>
      <c r="S59" s="44"/>
      <c r="T59" s="44"/>
      <c r="U59" s="50"/>
      <c r="V59" s="44"/>
      <c r="W59" s="51"/>
      <c r="X59" s="44"/>
      <c r="Y59" s="44"/>
      <c r="Z59" s="44"/>
      <c r="AA59" s="44"/>
      <c r="AB59" s="44"/>
      <c r="AC59" s="44"/>
      <c r="AD59" s="44"/>
      <c r="AE59" s="44"/>
      <c r="AF59" s="44"/>
      <c r="AG59" s="44"/>
      <c r="AH59" s="44"/>
      <c r="AI59" s="44"/>
      <c r="AJ59" s="44"/>
      <c r="AK59" s="44"/>
      <c r="AL59" s="44"/>
      <c r="AM59" s="44"/>
      <c r="AN59" s="44"/>
      <c r="AO59" s="44"/>
      <c r="AP59" s="44"/>
      <c r="AQ59" s="44"/>
      <c r="AR59" s="44"/>
      <c r="AS59" s="44"/>
    </row>
    <row r="60" spans="1:45">
      <c r="A60" s="40"/>
      <c r="B60" s="41"/>
      <c r="C60" s="41"/>
      <c r="D60" s="42"/>
      <c r="E60" s="42"/>
      <c r="F60" s="42"/>
      <c r="G60" s="42"/>
      <c r="H60" s="42"/>
      <c r="I60" s="42"/>
      <c r="J60" s="42"/>
      <c r="K60" s="42"/>
      <c r="L60" s="43"/>
      <c r="M60" s="43"/>
      <c r="N60" s="44"/>
      <c r="O60" s="138"/>
      <c r="P60" s="46"/>
      <c r="Q60" s="44"/>
      <c r="R60" s="44"/>
      <c r="S60" s="44"/>
      <c r="T60" s="44"/>
      <c r="U60" s="50"/>
      <c r="V60" s="44"/>
      <c r="W60" s="51"/>
      <c r="X60" s="44"/>
      <c r="Y60" s="44"/>
      <c r="Z60" s="44"/>
      <c r="AA60" s="44"/>
      <c r="AB60" s="44"/>
      <c r="AC60" s="44"/>
      <c r="AD60" s="44"/>
      <c r="AE60" s="44"/>
      <c r="AF60" s="44"/>
      <c r="AG60" s="44"/>
      <c r="AH60" s="44"/>
      <c r="AI60" s="44"/>
      <c r="AJ60" s="44"/>
      <c r="AK60" s="44"/>
      <c r="AL60" s="44"/>
      <c r="AM60" s="44"/>
      <c r="AN60" s="44"/>
      <c r="AO60" s="44"/>
      <c r="AP60" s="44"/>
      <c r="AQ60" s="44"/>
      <c r="AR60" s="44"/>
      <c r="AS60" s="44"/>
    </row>
    <row r="61" spans="1:45">
      <c r="A61" s="40"/>
      <c r="B61" s="41"/>
      <c r="C61" s="41"/>
      <c r="D61" s="42"/>
      <c r="E61" s="42"/>
      <c r="F61" s="42"/>
      <c r="G61" s="42"/>
      <c r="H61" s="42"/>
      <c r="I61" s="42"/>
      <c r="J61" s="42"/>
      <c r="K61" s="42"/>
      <c r="L61" s="43"/>
      <c r="M61" s="43"/>
      <c r="N61" s="44"/>
      <c r="O61" s="138"/>
      <c r="P61" s="46"/>
      <c r="Q61" s="44"/>
      <c r="R61" s="44"/>
      <c r="S61" s="44"/>
      <c r="T61" s="44"/>
      <c r="U61" s="50"/>
      <c r="V61" s="44"/>
      <c r="W61" s="51"/>
      <c r="X61" s="44"/>
      <c r="Y61" s="44"/>
      <c r="Z61" s="44"/>
      <c r="AA61" s="44"/>
      <c r="AB61" s="44"/>
      <c r="AC61" s="44"/>
      <c r="AD61" s="44"/>
      <c r="AE61" s="44"/>
      <c r="AF61" s="44"/>
      <c r="AG61" s="44"/>
      <c r="AH61" s="44"/>
      <c r="AI61" s="44"/>
      <c r="AJ61" s="44"/>
      <c r="AK61" s="44"/>
      <c r="AL61" s="44"/>
      <c r="AM61" s="44"/>
      <c r="AN61" s="44"/>
      <c r="AO61" s="44"/>
      <c r="AP61" s="44"/>
      <c r="AQ61" s="44"/>
      <c r="AR61" s="44"/>
      <c r="AS61" s="44"/>
    </row>
    <row r="62" spans="1:45">
      <c r="A62" s="40"/>
      <c r="B62" s="41"/>
      <c r="C62" s="41"/>
      <c r="D62" s="42"/>
      <c r="E62" s="42"/>
      <c r="F62" s="42"/>
      <c r="G62" s="42"/>
      <c r="H62" s="42"/>
      <c r="I62" s="42"/>
      <c r="J62" s="42"/>
      <c r="K62" s="42"/>
      <c r="L62" s="43"/>
      <c r="M62" s="43"/>
      <c r="N62" s="44"/>
      <c r="O62" s="138"/>
      <c r="P62" s="46"/>
      <c r="Q62" s="44"/>
      <c r="R62" s="44"/>
      <c r="S62" s="44"/>
      <c r="T62" s="44"/>
      <c r="U62" s="50"/>
      <c r="V62" s="44"/>
      <c r="W62" s="51"/>
      <c r="X62" s="44"/>
      <c r="Y62" s="44"/>
      <c r="Z62" s="44"/>
      <c r="AA62" s="44"/>
      <c r="AB62" s="44"/>
      <c r="AC62" s="44"/>
      <c r="AD62" s="44"/>
      <c r="AE62" s="44"/>
      <c r="AF62" s="44"/>
      <c r="AG62" s="44"/>
      <c r="AH62" s="44"/>
      <c r="AI62" s="44"/>
      <c r="AJ62" s="44"/>
      <c r="AK62" s="44"/>
      <c r="AL62" s="44"/>
      <c r="AM62" s="44"/>
      <c r="AN62" s="44"/>
      <c r="AO62" s="44"/>
      <c r="AP62" s="44"/>
      <c r="AQ62" s="44"/>
      <c r="AR62" s="44"/>
      <c r="AS62" s="44"/>
    </row>
    <row r="63" spans="1:45">
      <c r="A63" s="40"/>
      <c r="B63" s="41"/>
      <c r="C63" s="41"/>
      <c r="D63" s="42"/>
      <c r="E63" s="42"/>
      <c r="F63" s="42"/>
      <c r="G63" s="42"/>
      <c r="H63" s="42"/>
      <c r="I63" s="42"/>
      <c r="J63" s="42"/>
      <c r="K63" s="42"/>
      <c r="L63" s="43"/>
      <c r="M63" s="43"/>
      <c r="N63" s="44"/>
      <c r="O63" s="138"/>
      <c r="P63" s="46"/>
      <c r="Q63" s="44"/>
      <c r="R63" s="44"/>
      <c r="S63" s="44"/>
      <c r="T63" s="44"/>
      <c r="U63" s="50"/>
      <c r="V63" s="44"/>
      <c r="W63" s="51"/>
      <c r="X63" s="44"/>
      <c r="Y63" s="44"/>
      <c r="Z63" s="44"/>
      <c r="AA63" s="44"/>
      <c r="AB63" s="44"/>
      <c r="AC63" s="44"/>
      <c r="AD63" s="44"/>
      <c r="AE63" s="44"/>
      <c r="AF63" s="44"/>
      <c r="AG63" s="44"/>
      <c r="AH63" s="44"/>
      <c r="AI63" s="44"/>
      <c r="AJ63" s="44"/>
      <c r="AK63" s="44"/>
      <c r="AL63" s="44"/>
      <c r="AM63" s="44"/>
      <c r="AN63" s="44"/>
      <c r="AO63" s="44"/>
      <c r="AP63" s="44"/>
      <c r="AQ63" s="44"/>
      <c r="AR63" s="44"/>
      <c r="AS63" s="44"/>
    </row>
    <row r="64" spans="1:45">
      <c r="A64" s="40"/>
      <c r="B64" s="41"/>
      <c r="C64" s="41"/>
      <c r="D64" s="42"/>
      <c r="E64" s="42"/>
      <c r="F64" s="42"/>
      <c r="G64" s="42"/>
      <c r="H64" s="42"/>
      <c r="I64" s="42"/>
      <c r="J64" s="42"/>
      <c r="K64" s="42"/>
      <c r="L64" s="43"/>
      <c r="M64" s="43"/>
      <c r="N64" s="44"/>
      <c r="O64" s="138"/>
      <c r="P64" s="46"/>
      <c r="Q64" s="44"/>
      <c r="R64" s="44"/>
      <c r="S64" s="44"/>
      <c r="T64" s="44"/>
      <c r="U64" s="50"/>
      <c r="V64" s="44"/>
      <c r="W64" s="51"/>
      <c r="X64" s="44"/>
      <c r="Y64" s="44"/>
      <c r="Z64" s="44"/>
      <c r="AA64" s="44"/>
      <c r="AB64" s="44"/>
      <c r="AC64" s="44"/>
      <c r="AD64" s="44"/>
      <c r="AE64" s="44"/>
      <c r="AF64" s="44"/>
      <c r="AG64" s="44"/>
      <c r="AH64" s="44"/>
      <c r="AI64" s="44"/>
      <c r="AJ64" s="44"/>
      <c r="AK64" s="44"/>
      <c r="AL64" s="44"/>
      <c r="AM64" s="44"/>
      <c r="AN64" s="44"/>
      <c r="AO64" s="44"/>
      <c r="AP64" s="44"/>
      <c r="AQ64" s="44"/>
      <c r="AR64" s="44"/>
      <c r="AS64" s="44"/>
    </row>
    <row r="65" spans="1:45">
      <c r="A65" s="40"/>
      <c r="B65" s="41"/>
      <c r="C65" s="41"/>
      <c r="D65" s="42"/>
      <c r="E65" s="42"/>
      <c r="F65" s="42"/>
      <c r="G65" s="42"/>
      <c r="H65" s="42"/>
      <c r="I65" s="42"/>
      <c r="J65" s="42"/>
      <c r="K65" s="42"/>
      <c r="L65" s="43"/>
      <c r="M65" s="43"/>
      <c r="N65" s="44"/>
      <c r="O65" s="138"/>
      <c r="P65" s="46"/>
      <c r="Q65" s="44"/>
      <c r="R65" s="44"/>
      <c r="S65" s="44"/>
      <c r="T65" s="44"/>
      <c r="U65" s="50"/>
      <c r="V65" s="44"/>
      <c r="W65" s="51"/>
      <c r="X65" s="44"/>
      <c r="Y65" s="44"/>
      <c r="Z65" s="44"/>
      <c r="AA65" s="44"/>
      <c r="AB65" s="44"/>
      <c r="AC65" s="44"/>
      <c r="AD65" s="44"/>
      <c r="AE65" s="44"/>
      <c r="AF65" s="44"/>
      <c r="AG65" s="44"/>
      <c r="AH65" s="44"/>
      <c r="AI65" s="44"/>
      <c r="AJ65" s="44"/>
      <c r="AK65" s="44"/>
      <c r="AL65" s="44"/>
      <c r="AM65" s="44"/>
      <c r="AN65" s="44"/>
      <c r="AO65" s="44"/>
      <c r="AP65" s="44"/>
      <c r="AQ65" s="44"/>
      <c r="AR65" s="44"/>
      <c r="AS65" s="44"/>
    </row>
    <row r="66" spans="1:45">
      <c r="A66" s="40"/>
      <c r="B66" s="41"/>
      <c r="C66" s="41"/>
      <c r="D66" s="42"/>
      <c r="E66" s="42"/>
      <c r="F66" s="42"/>
      <c r="G66" s="42"/>
      <c r="H66" s="42"/>
      <c r="I66" s="42"/>
      <c r="J66" s="42"/>
      <c r="K66" s="42"/>
      <c r="L66" s="43"/>
      <c r="M66" s="43"/>
      <c r="N66" s="44"/>
      <c r="O66" s="138"/>
      <c r="P66" s="46"/>
      <c r="Q66" s="44"/>
      <c r="R66" s="44"/>
      <c r="S66" s="44"/>
      <c r="T66" s="44"/>
      <c r="U66" s="50"/>
      <c r="V66" s="44"/>
      <c r="W66" s="51"/>
      <c r="X66" s="44"/>
      <c r="Y66" s="44"/>
      <c r="Z66" s="44"/>
      <c r="AA66" s="44"/>
      <c r="AB66" s="44"/>
      <c r="AC66" s="44"/>
      <c r="AD66" s="44"/>
      <c r="AE66" s="44"/>
      <c r="AF66" s="44"/>
      <c r="AG66" s="44"/>
      <c r="AH66" s="44"/>
      <c r="AI66" s="44"/>
      <c r="AJ66" s="44"/>
      <c r="AK66" s="44"/>
      <c r="AL66" s="44"/>
      <c r="AM66" s="44"/>
      <c r="AN66" s="44"/>
      <c r="AO66" s="44"/>
      <c r="AP66" s="44"/>
      <c r="AQ66" s="44"/>
      <c r="AR66" s="44"/>
      <c r="AS66" s="44"/>
    </row>
    <row r="67" spans="1:45">
      <c r="A67" s="40"/>
      <c r="B67" s="41"/>
      <c r="C67" s="41"/>
      <c r="D67" s="42"/>
      <c r="E67" s="42"/>
      <c r="F67" s="42"/>
      <c r="G67" s="42"/>
      <c r="H67" s="42"/>
      <c r="I67" s="42"/>
      <c r="J67" s="42"/>
      <c r="K67" s="42"/>
      <c r="L67" s="43"/>
      <c r="M67" s="43"/>
      <c r="N67" s="44"/>
      <c r="O67" s="138"/>
      <c r="P67" s="46"/>
      <c r="Q67" s="44"/>
      <c r="R67" s="44"/>
      <c r="S67" s="44"/>
      <c r="T67" s="44"/>
      <c r="U67" s="50"/>
      <c r="V67" s="44"/>
      <c r="W67" s="51"/>
      <c r="X67" s="44"/>
      <c r="Y67" s="44"/>
      <c r="Z67" s="44"/>
      <c r="AA67" s="44"/>
      <c r="AB67" s="44"/>
      <c r="AC67" s="44"/>
      <c r="AD67" s="44"/>
      <c r="AE67" s="44"/>
      <c r="AF67" s="44"/>
      <c r="AG67" s="44"/>
      <c r="AH67" s="44"/>
      <c r="AI67" s="44"/>
      <c r="AJ67" s="44"/>
      <c r="AK67" s="44"/>
      <c r="AL67" s="44"/>
      <c r="AM67" s="44"/>
      <c r="AN67" s="44"/>
      <c r="AO67" s="44"/>
      <c r="AP67" s="44"/>
      <c r="AQ67" s="44"/>
      <c r="AR67" s="44"/>
      <c r="AS67" s="44"/>
    </row>
    <row r="68" spans="1:45">
      <c r="A68" s="40"/>
      <c r="B68" s="41"/>
      <c r="C68" s="41"/>
      <c r="D68" s="42"/>
      <c r="E68" s="42"/>
      <c r="F68" s="42"/>
      <c r="G68" s="42"/>
      <c r="H68" s="42"/>
      <c r="I68" s="42"/>
      <c r="J68" s="42"/>
      <c r="K68" s="42"/>
      <c r="L68" s="43"/>
      <c r="M68" s="43"/>
      <c r="N68" s="44"/>
      <c r="O68" s="138"/>
      <c r="P68" s="46"/>
      <c r="Q68" s="44"/>
      <c r="R68" s="44"/>
      <c r="S68" s="44"/>
      <c r="T68" s="44"/>
      <c r="U68" s="50"/>
      <c r="V68" s="44"/>
      <c r="W68" s="51"/>
      <c r="X68" s="44"/>
      <c r="Y68" s="44"/>
      <c r="Z68" s="44"/>
      <c r="AA68" s="44"/>
      <c r="AB68" s="44"/>
      <c r="AC68" s="44"/>
      <c r="AD68" s="44"/>
      <c r="AE68" s="44"/>
      <c r="AF68" s="44"/>
      <c r="AG68" s="44"/>
      <c r="AH68" s="44"/>
      <c r="AI68" s="44"/>
      <c r="AJ68" s="44"/>
      <c r="AK68" s="44"/>
      <c r="AL68" s="44"/>
      <c r="AM68" s="44"/>
      <c r="AN68" s="44"/>
      <c r="AO68" s="44"/>
      <c r="AP68" s="44"/>
      <c r="AQ68" s="44"/>
      <c r="AR68" s="44"/>
      <c r="AS68" s="44"/>
    </row>
    <row r="69" spans="1:45">
      <c r="A69" s="40"/>
      <c r="B69" s="41"/>
      <c r="C69" s="41"/>
      <c r="D69" s="42"/>
      <c r="E69" s="42"/>
      <c r="F69" s="42"/>
      <c r="G69" s="42"/>
      <c r="H69" s="42"/>
      <c r="I69" s="42"/>
      <c r="J69" s="42"/>
      <c r="K69" s="42"/>
      <c r="L69" s="43"/>
      <c r="M69" s="43"/>
      <c r="N69" s="44"/>
      <c r="O69" s="138"/>
      <c r="P69" s="46"/>
      <c r="Q69" s="44"/>
      <c r="R69" s="44"/>
      <c r="S69" s="44"/>
      <c r="T69" s="44"/>
      <c r="U69" s="50"/>
      <c r="V69" s="44"/>
      <c r="W69" s="51"/>
      <c r="X69" s="44"/>
      <c r="Y69" s="44"/>
      <c r="Z69" s="44"/>
      <c r="AA69" s="44"/>
      <c r="AB69" s="44"/>
      <c r="AC69" s="44"/>
      <c r="AD69" s="44"/>
      <c r="AE69" s="44"/>
      <c r="AF69" s="44"/>
      <c r="AG69" s="44"/>
      <c r="AH69" s="44"/>
      <c r="AI69" s="44"/>
      <c r="AJ69" s="44"/>
      <c r="AK69" s="44"/>
      <c r="AL69" s="44"/>
      <c r="AM69" s="44"/>
      <c r="AN69" s="44"/>
      <c r="AO69" s="44"/>
      <c r="AP69" s="44"/>
      <c r="AQ69" s="44"/>
      <c r="AR69" s="44"/>
      <c r="AS69" s="44"/>
    </row>
    <row r="70" spans="1:45">
      <c r="A70" s="40"/>
      <c r="B70" s="41"/>
      <c r="C70" s="41"/>
      <c r="D70" s="42"/>
      <c r="E70" s="42"/>
      <c r="F70" s="42"/>
      <c r="G70" s="42"/>
      <c r="H70" s="42"/>
      <c r="I70" s="42"/>
      <c r="J70" s="42"/>
      <c r="K70" s="42"/>
      <c r="L70" s="43"/>
      <c r="M70" s="43"/>
      <c r="N70" s="44"/>
      <c r="O70" s="138"/>
      <c r="P70" s="46"/>
      <c r="Q70" s="44"/>
      <c r="R70" s="44"/>
      <c r="S70" s="44"/>
      <c r="T70" s="44"/>
      <c r="U70" s="50"/>
      <c r="V70" s="44"/>
      <c r="W70" s="51"/>
      <c r="X70" s="44"/>
      <c r="Y70" s="44"/>
      <c r="Z70" s="44"/>
      <c r="AA70" s="44"/>
      <c r="AB70" s="44"/>
      <c r="AC70" s="44"/>
      <c r="AD70" s="44"/>
      <c r="AE70" s="44"/>
      <c r="AF70" s="44"/>
      <c r="AG70" s="44"/>
      <c r="AH70" s="44"/>
      <c r="AI70" s="44"/>
      <c r="AJ70" s="44"/>
      <c r="AK70" s="44"/>
      <c r="AL70" s="44"/>
      <c r="AM70" s="44"/>
      <c r="AN70" s="44"/>
      <c r="AO70" s="44"/>
      <c r="AP70" s="44"/>
      <c r="AQ70" s="44"/>
      <c r="AR70" s="44"/>
      <c r="AS70" s="44"/>
    </row>
    <row r="71" spans="1:45">
      <c r="A71" s="40"/>
      <c r="B71" s="41"/>
      <c r="C71" s="41"/>
      <c r="D71" s="42"/>
      <c r="E71" s="42"/>
      <c r="F71" s="42"/>
      <c r="G71" s="42"/>
      <c r="H71" s="42"/>
      <c r="I71" s="42"/>
      <c r="J71" s="42"/>
      <c r="K71" s="42"/>
      <c r="L71" s="43"/>
      <c r="M71" s="43"/>
      <c r="N71" s="44"/>
      <c r="O71" s="138"/>
      <c r="P71" s="46"/>
      <c r="Q71" s="44"/>
      <c r="R71" s="44"/>
      <c r="S71" s="44"/>
      <c r="T71" s="44"/>
      <c r="U71" s="50"/>
      <c r="V71" s="44"/>
      <c r="W71" s="51"/>
      <c r="X71" s="44"/>
      <c r="Y71" s="44"/>
      <c r="Z71" s="44"/>
      <c r="AA71" s="44"/>
      <c r="AB71" s="44"/>
      <c r="AC71" s="44"/>
      <c r="AD71" s="44"/>
      <c r="AE71" s="44"/>
      <c r="AF71" s="44"/>
      <c r="AG71" s="44"/>
      <c r="AH71" s="44"/>
      <c r="AI71" s="44"/>
      <c r="AJ71" s="44"/>
      <c r="AK71" s="44"/>
      <c r="AL71" s="44"/>
      <c r="AM71" s="44"/>
      <c r="AN71" s="44"/>
      <c r="AO71" s="44"/>
      <c r="AP71" s="44"/>
      <c r="AQ71" s="44"/>
      <c r="AR71" s="44"/>
      <c r="AS71" s="44"/>
    </row>
    <row r="72" spans="1:45">
      <c r="A72" s="40"/>
      <c r="B72" s="41"/>
      <c r="C72" s="41"/>
      <c r="D72" s="42"/>
      <c r="E72" s="42"/>
      <c r="F72" s="42"/>
      <c r="G72" s="42"/>
      <c r="H72" s="42"/>
      <c r="I72" s="42"/>
      <c r="J72" s="42"/>
      <c r="K72" s="42"/>
      <c r="L72" s="43"/>
      <c r="M72" s="43"/>
      <c r="N72" s="44"/>
      <c r="O72" s="138"/>
      <c r="P72" s="46"/>
      <c r="Q72" s="44"/>
      <c r="R72" s="44"/>
      <c r="S72" s="44"/>
      <c r="T72" s="44"/>
      <c r="U72" s="50"/>
      <c r="V72" s="44"/>
      <c r="W72" s="51"/>
      <c r="X72" s="44"/>
      <c r="Y72" s="44"/>
      <c r="Z72" s="44"/>
      <c r="AA72" s="44"/>
      <c r="AB72" s="44"/>
      <c r="AC72" s="44"/>
      <c r="AD72" s="44"/>
      <c r="AE72" s="44"/>
      <c r="AF72" s="44"/>
      <c r="AG72" s="44"/>
      <c r="AH72" s="44"/>
      <c r="AI72" s="44"/>
      <c r="AJ72" s="44"/>
      <c r="AK72" s="44"/>
      <c r="AL72" s="44"/>
      <c r="AM72" s="44"/>
      <c r="AN72" s="44"/>
      <c r="AO72" s="44"/>
      <c r="AP72" s="44"/>
      <c r="AQ72" s="44"/>
      <c r="AR72" s="44"/>
      <c r="AS72" s="44"/>
    </row>
    <row r="73" spans="1:45">
      <c r="A73" s="40"/>
      <c r="B73" s="41"/>
      <c r="C73" s="41"/>
      <c r="D73" s="42"/>
      <c r="E73" s="42"/>
      <c r="F73" s="42"/>
      <c r="G73" s="42"/>
      <c r="H73" s="42"/>
      <c r="I73" s="42"/>
      <c r="J73" s="42"/>
      <c r="K73" s="42"/>
      <c r="L73" s="43"/>
      <c r="M73" s="43"/>
      <c r="N73" s="44"/>
      <c r="O73" s="138"/>
      <c r="P73" s="46"/>
      <c r="Q73" s="44"/>
      <c r="R73" s="44"/>
      <c r="S73" s="44"/>
      <c r="T73" s="44"/>
      <c r="U73" s="50"/>
      <c r="V73" s="44"/>
      <c r="W73" s="51"/>
      <c r="X73" s="44"/>
      <c r="Y73" s="44"/>
      <c r="Z73" s="44"/>
      <c r="AA73" s="44"/>
      <c r="AB73" s="44"/>
      <c r="AC73" s="44"/>
      <c r="AD73" s="44"/>
      <c r="AE73" s="44"/>
      <c r="AF73" s="44"/>
      <c r="AG73" s="44"/>
      <c r="AH73" s="44"/>
      <c r="AI73" s="44"/>
      <c r="AJ73" s="44"/>
      <c r="AK73" s="44"/>
      <c r="AL73" s="44"/>
      <c r="AM73" s="44"/>
      <c r="AN73" s="44"/>
      <c r="AO73" s="44"/>
      <c r="AP73" s="44"/>
      <c r="AQ73" s="44"/>
      <c r="AR73" s="44"/>
      <c r="AS73" s="44"/>
    </row>
    <row r="74" spans="1:45">
      <c r="A74" s="40"/>
      <c r="B74" s="41"/>
      <c r="C74" s="41"/>
      <c r="D74" s="42"/>
      <c r="E74" s="42"/>
      <c r="F74" s="42"/>
      <c r="G74" s="42"/>
      <c r="H74" s="42"/>
      <c r="I74" s="42"/>
      <c r="J74" s="42"/>
      <c r="K74" s="42"/>
      <c r="L74" s="43"/>
      <c r="M74" s="43"/>
      <c r="N74" s="44"/>
      <c r="O74" s="138"/>
      <c r="P74" s="46"/>
      <c r="Q74" s="44"/>
      <c r="R74" s="44"/>
      <c r="S74" s="44"/>
      <c r="T74" s="44"/>
      <c r="U74" s="50"/>
      <c r="V74" s="44"/>
      <c r="W74" s="51"/>
      <c r="X74" s="44"/>
      <c r="Y74" s="44"/>
      <c r="Z74" s="44"/>
      <c r="AA74" s="44"/>
      <c r="AB74" s="44"/>
      <c r="AC74" s="44"/>
      <c r="AD74" s="44"/>
      <c r="AE74" s="44"/>
      <c r="AF74" s="44"/>
      <c r="AG74" s="44"/>
      <c r="AH74" s="44"/>
      <c r="AI74" s="44"/>
      <c r="AJ74" s="44"/>
      <c r="AK74" s="44"/>
      <c r="AL74" s="44"/>
      <c r="AM74" s="44"/>
      <c r="AN74" s="44"/>
      <c r="AO74" s="44"/>
      <c r="AP74" s="44"/>
      <c r="AQ74" s="44"/>
      <c r="AR74" s="44"/>
      <c r="AS74" s="44"/>
    </row>
    <row r="75" spans="1:45">
      <c r="A75" s="40"/>
      <c r="B75" s="41"/>
      <c r="C75" s="41"/>
      <c r="D75" s="42"/>
      <c r="E75" s="42"/>
      <c r="F75" s="42"/>
      <c r="G75" s="42"/>
      <c r="H75" s="42"/>
      <c r="I75" s="42"/>
      <c r="J75" s="42"/>
      <c r="K75" s="42"/>
      <c r="L75" s="43"/>
      <c r="M75" s="43"/>
      <c r="N75" s="44"/>
      <c r="O75" s="138"/>
      <c r="P75" s="46"/>
      <c r="Q75" s="44"/>
      <c r="R75" s="44"/>
      <c r="S75" s="44"/>
      <c r="T75" s="44"/>
      <c r="U75" s="50"/>
      <c r="V75" s="44"/>
      <c r="W75" s="51"/>
      <c r="X75" s="44"/>
      <c r="Y75" s="44"/>
      <c r="Z75" s="44"/>
      <c r="AA75" s="44"/>
      <c r="AB75" s="44"/>
      <c r="AC75" s="44"/>
      <c r="AD75" s="44"/>
      <c r="AE75" s="44"/>
      <c r="AF75" s="44"/>
      <c r="AG75" s="44"/>
      <c r="AH75" s="44"/>
      <c r="AI75" s="44"/>
      <c r="AJ75" s="44"/>
      <c r="AK75" s="44"/>
      <c r="AL75" s="44"/>
      <c r="AM75" s="44"/>
      <c r="AN75" s="44"/>
      <c r="AO75" s="44"/>
      <c r="AP75" s="44"/>
      <c r="AQ75" s="44"/>
      <c r="AR75" s="44"/>
      <c r="AS75" s="44"/>
    </row>
    <row r="76" spans="1:45">
      <c r="A76" s="40"/>
      <c r="B76" s="41"/>
      <c r="C76" s="41"/>
      <c r="D76" s="42"/>
      <c r="E76" s="42"/>
      <c r="F76" s="42"/>
      <c r="G76" s="42"/>
      <c r="H76" s="42"/>
      <c r="I76" s="42"/>
      <c r="J76" s="42"/>
      <c r="K76" s="42"/>
      <c r="L76" s="43"/>
      <c r="M76" s="43"/>
      <c r="N76" s="44"/>
      <c r="O76" s="138"/>
      <c r="P76" s="46"/>
      <c r="Q76" s="44"/>
      <c r="R76" s="44"/>
      <c r="S76" s="44"/>
      <c r="T76" s="44"/>
      <c r="U76" s="50"/>
      <c r="V76" s="44"/>
      <c r="W76" s="51"/>
      <c r="X76" s="44"/>
      <c r="Y76" s="44"/>
      <c r="Z76" s="44"/>
      <c r="AA76" s="44"/>
      <c r="AB76" s="44"/>
      <c r="AC76" s="44"/>
      <c r="AD76" s="44"/>
      <c r="AE76" s="44"/>
      <c r="AF76" s="44"/>
      <c r="AG76" s="44"/>
      <c r="AH76" s="44"/>
      <c r="AI76" s="44"/>
      <c r="AJ76" s="44"/>
      <c r="AK76" s="44"/>
      <c r="AL76" s="44"/>
      <c r="AM76" s="44"/>
      <c r="AN76" s="44"/>
      <c r="AO76" s="44"/>
      <c r="AP76" s="44"/>
      <c r="AQ76" s="44"/>
      <c r="AR76" s="44"/>
      <c r="AS76" s="44"/>
    </row>
    <row r="77" spans="1:45">
      <c r="A77" s="40"/>
      <c r="B77" s="41"/>
      <c r="C77" s="41"/>
      <c r="D77" s="42"/>
      <c r="E77" s="42"/>
      <c r="F77" s="42"/>
      <c r="G77" s="42"/>
      <c r="H77" s="42"/>
      <c r="I77" s="42"/>
      <c r="J77" s="42"/>
      <c r="K77" s="42"/>
      <c r="L77" s="43"/>
      <c r="M77" s="43"/>
      <c r="N77" s="44"/>
      <c r="O77" s="138"/>
      <c r="P77" s="46"/>
      <c r="Q77" s="44"/>
      <c r="R77" s="44"/>
      <c r="S77" s="44"/>
      <c r="T77" s="44"/>
      <c r="U77" s="50"/>
      <c r="V77" s="44"/>
      <c r="W77" s="51"/>
      <c r="X77" s="44"/>
      <c r="Y77" s="44"/>
      <c r="Z77" s="44"/>
      <c r="AA77" s="44"/>
      <c r="AB77" s="44"/>
      <c r="AC77" s="44"/>
      <c r="AD77" s="44"/>
      <c r="AE77" s="44"/>
      <c r="AF77" s="44"/>
      <c r="AG77" s="44"/>
      <c r="AH77" s="44"/>
      <c r="AI77" s="44"/>
      <c r="AJ77" s="44"/>
      <c r="AK77" s="44"/>
      <c r="AL77" s="44"/>
      <c r="AM77" s="44"/>
      <c r="AN77" s="44"/>
      <c r="AO77" s="44"/>
      <c r="AP77" s="44"/>
      <c r="AQ77" s="44"/>
      <c r="AR77" s="44"/>
      <c r="AS77" s="44"/>
    </row>
    <row r="78" spans="1:45">
      <c r="A78" s="40"/>
      <c r="B78" s="41"/>
      <c r="C78" s="41"/>
      <c r="D78" s="42"/>
      <c r="E78" s="42"/>
      <c r="F78" s="42"/>
      <c r="G78" s="42"/>
      <c r="H78" s="42"/>
      <c r="I78" s="42"/>
      <c r="J78" s="42"/>
      <c r="K78" s="42"/>
      <c r="L78" s="43"/>
      <c r="M78" s="43"/>
      <c r="N78" s="44"/>
      <c r="O78" s="138"/>
      <c r="P78" s="46"/>
      <c r="Q78" s="44"/>
      <c r="R78" s="44"/>
      <c r="S78" s="44"/>
      <c r="T78" s="44"/>
      <c r="U78" s="50"/>
      <c r="V78" s="44"/>
      <c r="W78" s="51"/>
      <c r="X78" s="44"/>
      <c r="Y78" s="44"/>
      <c r="Z78" s="44"/>
      <c r="AA78" s="44"/>
      <c r="AB78" s="44"/>
      <c r="AC78" s="44"/>
      <c r="AD78" s="44"/>
      <c r="AE78" s="44"/>
      <c r="AF78" s="44"/>
      <c r="AG78" s="44"/>
      <c r="AH78" s="44"/>
      <c r="AI78" s="44"/>
      <c r="AJ78" s="44"/>
      <c r="AK78" s="44"/>
      <c r="AL78" s="44"/>
      <c r="AM78" s="44"/>
      <c r="AN78" s="44"/>
      <c r="AO78" s="44"/>
      <c r="AP78" s="44"/>
      <c r="AQ78" s="44"/>
      <c r="AR78" s="44"/>
      <c r="AS78" s="44"/>
    </row>
    <row r="79" spans="1:45">
      <c r="A79" s="40"/>
      <c r="B79" s="41"/>
      <c r="C79" s="41"/>
      <c r="D79" s="42"/>
      <c r="E79" s="42"/>
      <c r="F79" s="42"/>
      <c r="G79" s="42"/>
      <c r="H79" s="42"/>
      <c r="I79" s="42"/>
      <c r="J79" s="42"/>
      <c r="K79" s="42"/>
      <c r="L79" s="43"/>
      <c r="M79" s="43"/>
      <c r="N79" s="44"/>
      <c r="O79" s="138"/>
      <c r="P79" s="46"/>
      <c r="Q79" s="44"/>
      <c r="R79" s="44"/>
      <c r="S79" s="44"/>
      <c r="T79" s="44"/>
      <c r="U79" s="50"/>
      <c r="V79" s="44"/>
      <c r="W79" s="51"/>
      <c r="X79" s="44"/>
      <c r="Y79" s="44"/>
      <c r="Z79" s="44"/>
      <c r="AA79" s="44"/>
      <c r="AB79" s="44"/>
      <c r="AC79" s="44"/>
      <c r="AD79" s="44"/>
      <c r="AE79" s="44"/>
      <c r="AF79" s="44"/>
      <c r="AG79" s="44"/>
      <c r="AH79" s="44"/>
      <c r="AI79" s="44"/>
      <c r="AJ79" s="44"/>
      <c r="AK79" s="44"/>
      <c r="AL79" s="44"/>
      <c r="AM79" s="44"/>
      <c r="AN79" s="44"/>
      <c r="AO79" s="44"/>
      <c r="AP79" s="44"/>
      <c r="AQ79" s="44"/>
      <c r="AR79" s="44"/>
      <c r="AS79" s="44"/>
    </row>
    <row r="80" spans="1:45">
      <c r="A80" s="40"/>
      <c r="B80" s="41"/>
      <c r="C80" s="41"/>
      <c r="D80" s="42"/>
      <c r="E80" s="42"/>
      <c r="F80" s="42"/>
      <c r="G80" s="42"/>
      <c r="H80" s="42"/>
      <c r="I80" s="42"/>
      <c r="J80" s="42"/>
      <c r="K80" s="42"/>
      <c r="L80" s="43"/>
      <c r="M80" s="43"/>
      <c r="N80" s="44"/>
      <c r="O80" s="138"/>
      <c r="P80" s="46"/>
      <c r="Q80" s="44"/>
      <c r="R80" s="44"/>
      <c r="S80" s="44"/>
      <c r="T80" s="44"/>
      <c r="U80" s="50"/>
      <c r="V80" s="44"/>
      <c r="W80" s="51"/>
      <c r="X80" s="44"/>
      <c r="Y80" s="44"/>
      <c r="Z80" s="44"/>
      <c r="AA80" s="44"/>
      <c r="AB80" s="44"/>
      <c r="AC80" s="44"/>
      <c r="AD80" s="44"/>
      <c r="AE80" s="44"/>
      <c r="AF80" s="44"/>
      <c r="AG80" s="44"/>
      <c r="AH80" s="44"/>
      <c r="AI80" s="44"/>
      <c r="AJ80" s="44"/>
      <c r="AK80" s="44"/>
      <c r="AL80" s="44"/>
      <c r="AM80" s="44"/>
      <c r="AN80" s="44"/>
      <c r="AO80" s="44"/>
      <c r="AP80" s="44"/>
      <c r="AQ80" s="44"/>
      <c r="AR80" s="44"/>
      <c r="AS80" s="44"/>
    </row>
    <row r="81" spans="1:45">
      <c r="A81" s="40"/>
      <c r="B81" s="41"/>
      <c r="C81" s="41"/>
      <c r="D81" s="42"/>
      <c r="E81" s="42"/>
      <c r="F81" s="42"/>
      <c r="G81" s="42"/>
      <c r="H81" s="42"/>
      <c r="I81" s="42"/>
      <c r="J81" s="42"/>
      <c r="K81" s="42"/>
      <c r="L81" s="43"/>
      <c r="M81" s="43"/>
      <c r="N81" s="44"/>
      <c r="O81" s="138"/>
      <c r="P81" s="46"/>
      <c r="Q81" s="44"/>
      <c r="R81" s="44"/>
      <c r="S81" s="44"/>
      <c r="T81" s="44"/>
      <c r="U81" s="50"/>
      <c r="V81" s="44"/>
      <c r="W81" s="51"/>
      <c r="X81" s="44"/>
      <c r="Y81" s="44"/>
      <c r="Z81" s="44"/>
      <c r="AA81" s="44"/>
      <c r="AB81" s="44"/>
      <c r="AC81" s="44"/>
      <c r="AD81" s="44"/>
      <c r="AE81" s="44"/>
      <c r="AF81" s="44"/>
      <c r="AG81" s="44"/>
      <c r="AH81" s="44"/>
      <c r="AI81" s="44"/>
      <c r="AJ81" s="44"/>
      <c r="AK81" s="44"/>
      <c r="AL81" s="44"/>
      <c r="AM81" s="44"/>
      <c r="AN81" s="44"/>
      <c r="AO81" s="44"/>
      <c r="AP81" s="44"/>
      <c r="AQ81" s="44"/>
      <c r="AR81" s="44"/>
      <c r="AS81" s="44"/>
    </row>
    <row r="82" spans="1:45">
      <c r="A82" s="40"/>
      <c r="B82" s="41"/>
      <c r="C82" s="41"/>
      <c r="D82" s="42"/>
      <c r="E82" s="42"/>
      <c r="F82" s="42"/>
      <c r="G82" s="42"/>
      <c r="H82" s="42"/>
      <c r="I82" s="42"/>
      <c r="J82" s="42"/>
      <c r="K82" s="42"/>
      <c r="L82" s="43"/>
      <c r="M82" s="43"/>
      <c r="N82" s="44"/>
      <c r="O82" s="138"/>
      <c r="P82" s="46"/>
      <c r="Q82" s="44"/>
      <c r="R82" s="44"/>
      <c r="S82" s="44"/>
      <c r="T82" s="44"/>
      <c r="U82" s="50"/>
      <c r="V82" s="44"/>
      <c r="W82" s="51"/>
      <c r="X82" s="44"/>
      <c r="Y82" s="44"/>
      <c r="Z82" s="44"/>
      <c r="AA82" s="44"/>
      <c r="AB82" s="44"/>
      <c r="AC82" s="44"/>
      <c r="AD82" s="44"/>
      <c r="AE82" s="44"/>
      <c r="AF82" s="44"/>
      <c r="AG82" s="44"/>
      <c r="AH82" s="44"/>
      <c r="AI82" s="44"/>
      <c r="AJ82" s="44"/>
      <c r="AK82" s="44"/>
      <c r="AL82" s="44"/>
      <c r="AM82" s="44"/>
      <c r="AN82" s="44"/>
      <c r="AO82" s="44"/>
      <c r="AP82" s="44"/>
      <c r="AQ82" s="44"/>
      <c r="AR82" s="44"/>
      <c r="AS82" s="44"/>
    </row>
    <row r="83" spans="1:45">
      <c r="A83" s="40"/>
      <c r="B83" s="41"/>
      <c r="C83" s="41"/>
      <c r="D83" s="42"/>
      <c r="E83" s="42"/>
      <c r="F83" s="42"/>
      <c r="G83" s="42"/>
      <c r="H83" s="42"/>
      <c r="I83" s="42"/>
      <c r="J83" s="42"/>
      <c r="K83" s="42"/>
      <c r="L83" s="43"/>
      <c r="M83" s="43"/>
      <c r="N83" s="44"/>
      <c r="O83" s="138"/>
      <c r="P83" s="46"/>
      <c r="Q83" s="44"/>
      <c r="R83" s="44"/>
      <c r="S83" s="44"/>
      <c r="T83" s="44"/>
      <c r="U83" s="50"/>
      <c r="V83" s="44"/>
      <c r="W83" s="51"/>
      <c r="X83" s="44"/>
      <c r="Y83" s="44"/>
      <c r="Z83" s="44"/>
      <c r="AA83" s="44"/>
      <c r="AB83" s="44"/>
      <c r="AC83" s="44"/>
      <c r="AD83" s="44"/>
      <c r="AE83" s="44"/>
      <c r="AF83" s="44"/>
      <c r="AG83" s="44"/>
      <c r="AH83" s="44"/>
      <c r="AI83" s="44"/>
      <c r="AJ83" s="44"/>
      <c r="AK83" s="44"/>
      <c r="AL83" s="44"/>
      <c r="AM83" s="44"/>
      <c r="AN83" s="44"/>
      <c r="AO83" s="44"/>
      <c r="AP83" s="44"/>
      <c r="AQ83" s="44"/>
      <c r="AR83" s="44"/>
      <c r="AS83" s="44"/>
    </row>
    <row r="84" spans="1:45">
      <c r="A84" s="40"/>
      <c r="B84" s="41"/>
      <c r="C84" s="41"/>
      <c r="D84" s="42"/>
      <c r="E84" s="42"/>
      <c r="F84" s="42"/>
      <c r="G84" s="42"/>
      <c r="H84" s="42"/>
      <c r="I84" s="42"/>
      <c r="J84" s="42"/>
      <c r="K84" s="42"/>
      <c r="L84" s="43"/>
      <c r="M84" s="43"/>
      <c r="N84" s="44"/>
      <c r="O84" s="138"/>
      <c r="P84" s="46"/>
      <c r="Q84" s="44"/>
      <c r="R84" s="44"/>
      <c r="S84" s="44"/>
      <c r="T84" s="44"/>
      <c r="U84" s="50"/>
      <c r="V84" s="44"/>
      <c r="W84" s="51"/>
      <c r="X84" s="44"/>
      <c r="Y84" s="44"/>
      <c r="Z84" s="44"/>
      <c r="AA84" s="44"/>
      <c r="AB84" s="44"/>
      <c r="AC84" s="44"/>
      <c r="AD84" s="44"/>
      <c r="AE84" s="44"/>
      <c r="AF84" s="44"/>
      <c r="AG84" s="44"/>
      <c r="AH84" s="44"/>
      <c r="AI84" s="44"/>
      <c r="AJ84" s="44"/>
      <c r="AK84" s="44"/>
      <c r="AL84" s="44"/>
      <c r="AM84" s="44"/>
      <c r="AN84" s="44"/>
      <c r="AO84" s="44"/>
      <c r="AP84" s="44"/>
      <c r="AQ84" s="44"/>
      <c r="AR84" s="44"/>
      <c r="AS84" s="44"/>
    </row>
    <row r="85" spans="1:45">
      <c r="A85" s="40"/>
      <c r="B85" s="41"/>
      <c r="C85" s="41"/>
      <c r="D85" s="42"/>
      <c r="E85" s="42"/>
      <c r="F85" s="42"/>
      <c r="G85" s="42"/>
      <c r="H85" s="42"/>
      <c r="I85" s="42"/>
      <c r="J85" s="42"/>
      <c r="K85" s="42"/>
      <c r="L85" s="43"/>
      <c r="M85" s="43"/>
      <c r="N85" s="44"/>
      <c r="O85" s="138"/>
      <c r="P85" s="46"/>
      <c r="Q85" s="44"/>
      <c r="R85" s="44"/>
      <c r="S85" s="44"/>
      <c r="T85" s="44"/>
      <c r="U85" s="50"/>
      <c r="V85" s="44"/>
      <c r="W85" s="51"/>
      <c r="X85" s="44"/>
      <c r="Y85" s="44"/>
      <c r="Z85" s="44"/>
      <c r="AA85" s="44"/>
      <c r="AB85" s="44"/>
      <c r="AC85" s="44"/>
      <c r="AD85" s="44"/>
      <c r="AE85" s="44"/>
      <c r="AF85" s="44"/>
      <c r="AG85" s="44"/>
      <c r="AH85" s="44"/>
      <c r="AI85" s="44"/>
      <c r="AJ85" s="44"/>
      <c r="AK85" s="44"/>
      <c r="AL85" s="44"/>
      <c r="AM85" s="44"/>
      <c r="AN85" s="44"/>
      <c r="AO85" s="44"/>
      <c r="AP85" s="44"/>
      <c r="AQ85" s="44"/>
      <c r="AR85" s="44"/>
      <c r="AS85" s="44"/>
    </row>
    <row r="86" spans="1:45">
      <c r="A86" s="40"/>
      <c r="B86" s="41"/>
      <c r="C86" s="41"/>
      <c r="D86" s="42"/>
      <c r="E86" s="42"/>
      <c r="F86" s="42"/>
      <c r="G86" s="42"/>
      <c r="H86" s="42"/>
      <c r="I86" s="42"/>
      <c r="J86" s="42"/>
      <c r="K86" s="42"/>
      <c r="L86" s="43"/>
      <c r="M86" s="43"/>
      <c r="N86" s="44"/>
      <c r="O86" s="138"/>
      <c r="P86" s="46"/>
      <c r="Q86" s="44"/>
      <c r="R86" s="44"/>
      <c r="S86" s="44"/>
      <c r="T86" s="44"/>
      <c r="U86" s="50"/>
      <c r="V86" s="44"/>
      <c r="W86" s="51"/>
      <c r="X86" s="44"/>
      <c r="Y86" s="44"/>
      <c r="Z86" s="44"/>
      <c r="AA86" s="44"/>
      <c r="AB86" s="44"/>
      <c r="AC86" s="44"/>
      <c r="AD86" s="44"/>
      <c r="AE86" s="44"/>
      <c r="AF86" s="44"/>
      <c r="AG86" s="44"/>
      <c r="AH86" s="44"/>
      <c r="AI86" s="44"/>
      <c r="AJ86" s="44"/>
      <c r="AK86" s="44"/>
      <c r="AL86" s="44"/>
      <c r="AM86" s="44"/>
      <c r="AN86" s="44"/>
      <c r="AO86" s="44"/>
      <c r="AP86" s="44"/>
      <c r="AQ86" s="44"/>
      <c r="AR86" s="44"/>
      <c r="AS86" s="44"/>
    </row>
    <row r="87" spans="1:45">
      <c r="A87" s="40"/>
      <c r="B87" s="41"/>
      <c r="C87" s="41"/>
      <c r="D87" s="42"/>
      <c r="E87" s="42"/>
      <c r="F87" s="42"/>
      <c r="G87" s="42"/>
      <c r="H87" s="42"/>
      <c r="I87" s="42"/>
      <c r="J87" s="42"/>
      <c r="K87" s="42"/>
      <c r="L87" s="43"/>
      <c r="M87" s="43"/>
      <c r="N87" s="44"/>
      <c r="O87" s="138"/>
      <c r="P87" s="46"/>
      <c r="Q87" s="44"/>
      <c r="R87" s="44"/>
      <c r="S87" s="44"/>
      <c r="T87" s="44"/>
      <c r="U87" s="50"/>
      <c r="V87" s="44"/>
      <c r="W87" s="51"/>
      <c r="X87" s="44"/>
      <c r="Y87" s="44"/>
      <c r="Z87" s="44"/>
      <c r="AA87" s="44"/>
      <c r="AB87" s="44"/>
      <c r="AC87" s="44"/>
      <c r="AD87" s="44"/>
      <c r="AE87" s="44"/>
      <c r="AF87" s="44"/>
      <c r="AG87" s="44"/>
      <c r="AH87" s="44"/>
      <c r="AI87" s="44"/>
      <c r="AJ87" s="44"/>
      <c r="AK87" s="44"/>
      <c r="AL87" s="44"/>
      <c r="AM87" s="44"/>
      <c r="AN87" s="44"/>
      <c r="AO87" s="44"/>
      <c r="AP87" s="44"/>
      <c r="AQ87" s="44"/>
      <c r="AR87" s="44"/>
      <c r="AS87" s="44"/>
    </row>
    <row r="88" spans="1:45">
      <c r="A88" s="40"/>
      <c r="B88" s="41"/>
      <c r="C88" s="41"/>
      <c r="D88" s="42"/>
      <c r="E88" s="42"/>
      <c r="F88" s="42"/>
      <c r="G88" s="42"/>
      <c r="H88" s="42"/>
      <c r="I88" s="42"/>
      <c r="J88" s="42"/>
      <c r="K88" s="42"/>
      <c r="L88" s="43"/>
      <c r="M88" s="43"/>
      <c r="N88" s="44"/>
      <c r="O88" s="138"/>
      <c r="P88" s="46"/>
      <c r="Q88" s="44"/>
      <c r="R88" s="44"/>
      <c r="S88" s="44"/>
      <c r="T88" s="44"/>
      <c r="U88" s="50"/>
      <c r="V88" s="44"/>
      <c r="W88" s="51"/>
      <c r="X88" s="44"/>
      <c r="Y88" s="44"/>
      <c r="Z88" s="44"/>
      <c r="AA88" s="44"/>
      <c r="AB88" s="44"/>
      <c r="AC88" s="44"/>
      <c r="AD88" s="44"/>
      <c r="AE88" s="44"/>
      <c r="AF88" s="44"/>
      <c r="AG88" s="44"/>
      <c r="AH88" s="44"/>
      <c r="AI88" s="44"/>
      <c r="AJ88" s="44"/>
      <c r="AK88" s="44"/>
      <c r="AL88" s="44"/>
      <c r="AM88" s="44"/>
      <c r="AN88" s="44"/>
      <c r="AO88" s="44"/>
      <c r="AP88" s="44"/>
      <c r="AQ88" s="44"/>
      <c r="AR88" s="44"/>
      <c r="AS88" s="44"/>
    </row>
    <row r="89" spans="1:45">
      <c r="A89" s="40"/>
      <c r="B89" s="41"/>
      <c r="C89" s="41"/>
      <c r="D89" s="42"/>
      <c r="E89" s="42"/>
      <c r="F89" s="42"/>
      <c r="G89" s="42"/>
      <c r="H89" s="42"/>
      <c r="I89" s="42"/>
      <c r="J89" s="42"/>
      <c r="K89" s="42"/>
      <c r="L89" s="43"/>
      <c r="M89" s="43"/>
      <c r="N89" s="44"/>
      <c r="O89" s="138"/>
      <c r="P89" s="46"/>
      <c r="Q89" s="44"/>
      <c r="R89" s="44"/>
      <c r="S89" s="44"/>
      <c r="T89" s="44"/>
      <c r="U89" s="50"/>
      <c r="V89" s="44"/>
      <c r="W89" s="51"/>
      <c r="X89" s="44"/>
      <c r="Y89" s="44"/>
      <c r="Z89" s="44"/>
      <c r="AA89" s="44"/>
      <c r="AB89" s="44"/>
      <c r="AC89" s="44"/>
      <c r="AD89" s="44"/>
      <c r="AE89" s="44"/>
      <c r="AF89" s="44"/>
      <c r="AG89" s="44"/>
      <c r="AH89" s="44"/>
      <c r="AI89" s="44"/>
      <c r="AJ89" s="44"/>
      <c r="AK89" s="44"/>
      <c r="AL89" s="44"/>
      <c r="AM89" s="44"/>
      <c r="AN89" s="44"/>
      <c r="AO89" s="44"/>
      <c r="AP89" s="44"/>
      <c r="AQ89" s="44"/>
      <c r="AR89" s="44"/>
      <c r="AS89" s="44"/>
    </row>
    <row r="90" spans="1:45">
      <c r="A90" s="40"/>
      <c r="B90" s="41"/>
      <c r="C90" s="41"/>
      <c r="D90" s="42"/>
      <c r="E90" s="42"/>
      <c r="F90" s="42"/>
      <c r="G90" s="42"/>
      <c r="H90" s="42"/>
      <c r="I90" s="42"/>
      <c r="J90" s="42"/>
      <c r="K90" s="42"/>
      <c r="L90" s="43"/>
      <c r="M90" s="43"/>
      <c r="N90" s="44"/>
      <c r="O90" s="138"/>
      <c r="P90" s="46"/>
      <c r="Q90" s="44"/>
      <c r="R90" s="44"/>
      <c r="S90" s="44"/>
      <c r="T90" s="44"/>
      <c r="U90" s="50"/>
      <c r="V90" s="44"/>
      <c r="W90" s="51"/>
      <c r="X90" s="44"/>
      <c r="Y90" s="44"/>
      <c r="Z90" s="44"/>
      <c r="AA90" s="44"/>
      <c r="AB90" s="44"/>
      <c r="AC90" s="44"/>
      <c r="AD90" s="44"/>
      <c r="AE90" s="44"/>
      <c r="AF90" s="44"/>
      <c r="AG90" s="44"/>
      <c r="AH90" s="44"/>
      <c r="AI90" s="44"/>
      <c r="AJ90" s="44"/>
      <c r="AK90" s="44"/>
      <c r="AL90" s="44"/>
      <c r="AM90" s="44"/>
      <c r="AN90" s="44"/>
      <c r="AO90" s="44"/>
      <c r="AP90" s="44"/>
      <c r="AQ90" s="44"/>
      <c r="AR90" s="44"/>
      <c r="AS90" s="44"/>
    </row>
    <row r="91" spans="1:45">
      <c r="A91" s="40"/>
      <c r="B91" s="41"/>
      <c r="C91" s="41"/>
      <c r="D91" s="42"/>
      <c r="E91" s="42"/>
      <c r="F91" s="42"/>
      <c r="G91" s="42"/>
      <c r="H91" s="42"/>
      <c r="I91" s="42"/>
      <c r="J91" s="42"/>
      <c r="K91" s="42"/>
      <c r="L91" s="43"/>
      <c r="M91" s="43"/>
      <c r="N91" s="44"/>
      <c r="O91" s="138"/>
      <c r="P91" s="46"/>
      <c r="Q91" s="44"/>
      <c r="R91" s="44"/>
      <c r="S91" s="44"/>
      <c r="T91" s="44"/>
      <c r="U91" s="50"/>
      <c r="V91" s="44"/>
      <c r="W91" s="51"/>
      <c r="X91" s="44"/>
      <c r="Y91" s="44"/>
      <c r="Z91" s="44"/>
      <c r="AA91" s="44"/>
      <c r="AB91" s="44"/>
      <c r="AC91" s="44"/>
      <c r="AD91" s="44"/>
      <c r="AE91" s="44"/>
      <c r="AF91" s="44"/>
      <c r="AG91" s="44"/>
      <c r="AH91" s="44"/>
      <c r="AI91" s="44"/>
      <c r="AJ91" s="44"/>
      <c r="AK91" s="44"/>
      <c r="AL91" s="44"/>
      <c r="AM91" s="44"/>
      <c r="AN91" s="44"/>
      <c r="AO91" s="44"/>
      <c r="AP91" s="44"/>
      <c r="AQ91" s="44"/>
      <c r="AR91" s="44"/>
      <c r="AS91" s="44"/>
    </row>
    <row r="92" spans="1:45">
      <c r="A92" s="40"/>
      <c r="B92" s="41"/>
      <c r="C92" s="41"/>
      <c r="D92" s="42"/>
      <c r="E92" s="42"/>
      <c r="F92" s="42"/>
      <c r="G92" s="42"/>
      <c r="H92" s="42"/>
      <c r="I92" s="42"/>
      <c r="J92" s="42"/>
      <c r="K92" s="42"/>
      <c r="L92" s="43"/>
      <c r="M92" s="43"/>
      <c r="N92" s="44"/>
      <c r="O92" s="138"/>
      <c r="P92" s="46"/>
      <c r="Q92" s="44"/>
      <c r="R92" s="44"/>
      <c r="S92" s="44"/>
      <c r="T92" s="44"/>
      <c r="U92" s="50"/>
      <c r="V92" s="44"/>
      <c r="W92" s="51"/>
      <c r="X92" s="44"/>
      <c r="Y92" s="44"/>
      <c r="Z92" s="44"/>
      <c r="AA92" s="44"/>
      <c r="AB92" s="44"/>
      <c r="AC92" s="44"/>
      <c r="AD92" s="44"/>
      <c r="AE92" s="44"/>
      <c r="AF92" s="44"/>
      <c r="AG92" s="44"/>
      <c r="AH92" s="44"/>
      <c r="AI92" s="44"/>
      <c r="AJ92" s="44"/>
      <c r="AK92" s="44"/>
      <c r="AL92" s="44"/>
      <c r="AM92" s="44"/>
      <c r="AN92" s="44"/>
      <c r="AO92" s="44"/>
      <c r="AP92" s="44"/>
      <c r="AQ92" s="44"/>
      <c r="AR92" s="44"/>
      <c r="AS92" s="44"/>
    </row>
    <row r="93" spans="1:45">
      <c r="A93" s="40"/>
      <c r="B93" s="41"/>
      <c r="C93" s="41"/>
      <c r="D93" s="42"/>
      <c r="E93" s="42"/>
      <c r="F93" s="42"/>
      <c r="G93" s="42"/>
      <c r="H93" s="42"/>
      <c r="I93" s="42"/>
      <c r="J93" s="42"/>
      <c r="K93" s="42"/>
      <c r="L93" s="43"/>
      <c r="M93" s="43"/>
      <c r="N93" s="44"/>
      <c r="O93" s="138"/>
      <c r="P93" s="46"/>
      <c r="Q93" s="44"/>
      <c r="R93" s="44"/>
      <c r="S93" s="44"/>
      <c r="T93" s="44"/>
      <c r="U93" s="50"/>
      <c r="V93" s="44"/>
      <c r="W93" s="51"/>
      <c r="X93" s="44"/>
      <c r="Y93" s="44"/>
      <c r="Z93" s="44"/>
      <c r="AA93" s="44"/>
      <c r="AB93" s="44"/>
      <c r="AC93" s="44"/>
      <c r="AD93" s="44"/>
      <c r="AE93" s="44"/>
      <c r="AF93" s="44"/>
      <c r="AG93" s="44"/>
      <c r="AH93" s="44"/>
      <c r="AI93" s="44"/>
      <c r="AJ93" s="44"/>
      <c r="AK93" s="44"/>
      <c r="AL93" s="44"/>
      <c r="AM93" s="44"/>
      <c r="AN93" s="44"/>
      <c r="AO93" s="44"/>
      <c r="AP93" s="44"/>
      <c r="AQ93" s="44"/>
      <c r="AR93" s="44"/>
      <c r="AS93" s="44"/>
    </row>
    <row r="94" spans="1:45">
      <c r="A94" s="40"/>
      <c r="B94" s="41"/>
      <c r="C94" s="41"/>
      <c r="D94" s="42"/>
      <c r="E94" s="42"/>
      <c r="F94" s="42"/>
      <c r="G94" s="42"/>
      <c r="H94" s="42"/>
      <c r="I94" s="42"/>
      <c r="J94" s="42"/>
      <c r="K94" s="42"/>
      <c r="L94" s="43"/>
      <c r="M94" s="43"/>
      <c r="N94" s="44"/>
      <c r="O94" s="138"/>
      <c r="P94" s="46"/>
      <c r="Q94" s="44"/>
      <c r="R94" s="44"/>
      <c r="S94" s="44"/>
      <c r="T94" s="44"/>
      <c r="U94" s="50"/>
      <c r="V94" s="44"/>
      <c r="W94" s="51"/>
      <c r="X94" s="44"/>
      <c r="Y94" s="44"/>
      <c r="Z94" s="44"/>
      <c r="AA94" s="44"/>
      <c r="AB94" s="44"/>
      <c r="AC94" s="44"/>
      <c r="AD94" s="44"/>
      <c r="AE94" s="44"/>
      <c r="AF94" s="44"/>
      <c r="AG94" s="44"/>
      <c r="AH94" s="44"/>
      <c r="AI94" s="44"/>
      <c r="AJ94" s="44"/>
      <c r="AK94" s="44"/>
      <c r="AL94" s="44"/>
      <c r="AM94" s="44"/>
      <c r="AN94" s="44"/>
      <c r="AO94" s="44"/>
      <c r="AP94" s="44"/>
      <c r="AQ94" s="44"/>
      <c r="AR94" s="44"/>
      <c r="AS94" s="44"/>
    </row>
    <row r="95" spans="1:45">
      <c r="A95" s="40"/>
      <c r="B95" s="41"/>
      <c r="C95" s="41"/>
      <c r="D95" s="42"/>
      <c r="E95" s="42"/>
      <c r="F95" s="42"/>
      <c r="G95" s="42"/>
      <c r="H95" s="42"/>
      <c r="I95" s="42"/>
      <c r="J95" s="42"/>
      <c r="K95" s="42"/>
      <c r="L95" s="43"/>
      <c r="M95" s="43"/>
      <c r="N95" s="44"/>
      <c r="O95" s="138"/>
      <c r="P95" s="46"/>
      <c r="Q95" s="44"/>
      <c r="R95" s="44"/>
      <c r="S95" s="44"/>
      <c r="T95" s="44"/>
      <c r="U95" s="50"/>
      <c r="V95" s="44"/>
      <c r="W95" s="51"/>
      <c r="X95" s="44"/>
      <c r="Y95" s="44"/>
      <c r="Z95" s="44"/>
      <c r="AA95" s="44"/>
      <c r="AB95" s="44"/>
      <c r="AC95" s="44"/>
      <c r="AD95" s="44"/>
      <c r="AE95" s="44"/>
      <c r="AF95" s="44"/>
      <c r="AG95" s="44"/>
      <c r="AH95" s="44"/>
      <c r="AI95" s="44"/>
      <c r="AJ95" s="44"/>
      <c r="AK95" s="44"/>
      <c r="AL95" s="44"/>
      <c r="AM95" s="44"/>
      <c r="AN95" s="44"/>
      <c r="AO95" s="44"/>
      <c r="AP95" s="44"/>
      <c r="AQ95" s="44"/>
      <c r="AR95" s="44"/>
      <c r="AS95" s="44"/>
    </row>
    <row r="96" spans="1:45">
      <c r="A96" s="40"/>
      <c r="B96" s="41"/>
      <c r="C96" s="41"/>
      <c r="D96" s="42"/>
      <c r="E96" s="42"/>
      <c r="F96" s="42"/>
      <c r="G96" s="42"/>
      <c r="H96" s="42"/>
      <c r="I96" s="42"/>
      <c r="J96" s="42"/>
      <c r="K96" s="42"/>
      <c r="L96" s="43"/>
      <c r="M96" s="43"/>
      <c r="N96" s="44"/>
      <c r="O96" s="138"/>
      <c r="P96" s="46"/>
      <c r="Q96" s="44"/>
      <c r="R96" s="44"/>
      <c r="S96" s="44"/>
      <c r="T96" s="44"/>
      <c r="U96" s="50"/>
      <c r="V96" s="44"/>
      <c r="W96" s="51"/>
      <c r="X96" s="44"/>
      <c r="Y96" s="44"/>
      <c r="Z96" s="44"/>
      <c r="AA96" s="44"/>
      <c r="AB96" s="44"/>
      <c r="AC96" s="44"/>
      <c r="AD96" s="44"/>
      <c r="AE96" s="44"/>
      <c r="AF96" s="44"/>
      <c r="AG96" s="44"/>
      <c r="AH96" s="44"/>
      <c r="AI96" s="44"/>
      <c r="AJ96" s="44"/>
      <c r="AK96" s="44"/>
      <c r="AL96" s="44"/>
      <c r="AM96" s="44"/>
      <c r="AN96" s="44"/>
      <c r="AO96" s="44"/>
      <c r="AP96" s="44"/>
      <c r="AQ96" s="44"/>
      <c r="AR96" s="44"/>
      <c r="AS96" s="44"/>
    </row>
    <row r="97" spans="1:45">
      <c r="A97" s="40"/>
      <c r="B97" s="41"/>
      <c r="C97" s="41"/>
      <c r="D97" s="42"/>
      <c r="E97" s="42"/>
      <c r="F97" s="42"/>
      <c r="G97" s="42"/>
      <c r="H97" s="42"/>
      <c r="I97" s="42"/>
      <c r="J97" s="42"/>
      <c r="K97" s="42"/>
      <c r="L97" s="43"/>
      <c r="M97" s="43"/>
      <c r="N97" s="44"/>
      <c r="O97" s="138"/>
      <c r="P97" s="46"/>
      <c r="Q97" s="44"/>
      <c r="R97" s="44"/>
      <c r="S97" s="44"/>
      <c r="T97" s="44"/>
      <c r="U97" s="50"/>
      <c r="V97" s="44"/>
      <c r="W97" s="51"/>
      <c r="X97" s="44"/>
      <c r="Y97" s="44"/>
      <c r="Z97" s="44"/>
      <c r="AA97" s="44"/>
      <c r="AB97" s="44"/>
      <c r="AC97" s="44"/>
      <c r="AD97" s="44"/>
      <c r="AE97" s="44"/>
      <c r="AF97" s="44"/>
      <c r="AG97" s="44"/>
      <c r="AH97" s="44"/>
      <c r="AI97" s="44"/>
      <c r="AJ97" s="44"/>
      <c r="AK97" s="44"/>
      <c r="AL97" s="44"/>
      <c r="AM97" s="44"/>
      <c r="AN97" s="44"/>
      <c r="AO97" s="44"/>
      <c r="AP97" s="44"/>
      <c r="AQ97" s="44"/>
      <c r="AR97" s="44"/>
      <c r="AS97" s="44"/>
    </row>
    <row r="98" spans="1:45">
      <c r="A98" s="40"/>
      <c r="B98" s="41"/>
      <c r="C98" s="41"/>
      <c r="D98" s="42"/>
      <c r="E98" s="42"/>
      <c r="F98" s="42"/>
      <c r="G98" s="42"/>
      <c r="H98" s="42"/>
      <c r="I98" s="42"/>
      <c r="J98" s="42"/>
      <c r="K98" s="42"/>
      <c r="L98" s="43"/>
      <c r="M98" s="43"/>
      <c r="N98" s="44"/>
      <c r="O98" s="138"/>
      <c r="P98" s="46"/>
      <c r="Q98" s="44"/>
      <c r="R98" s="44"/>
      <c r="S98" s="44"/>
      <c r="T98" s="44"/>
      <c r="U98" s="50"/>
      <c r="V98" s="44"/>
      <c r="W98" s="51"/>
      <c r="X98" s="44"/>
      <c r="Y98" s="44"/>
      <c r="Z98" s="44"/>
      <c r="AA98" s="44"/>
      <c r="AB98" s="44"/>
      <c r="AC98" s="44"/>
      <c r="AD98" s="44"/>
      <c r="AE98" s="44"/>
      <c r="AF98" s="44"/>
      <c r="AG98" s="44"/>
      <c r="AH98" s="44"/>
      <c r="AI98" s="44"/>
      <c r="AJ98" s="44"/>
      <c r="AK98" s="44"/>
      <c r="AL98" s="44"/>
      <c r="AM98" s="44"/>
      <c r="AN98" s="44"/>
      <c r="AO98" s="44"/>
      <c r="AP98" s="44"/>
      <c r="AQ98" s="44"/>
      <c r="AR98" s="44"/>
      <c r="AS98" s="44"/>
    </row>
    <row r="99" spans="1:45">
      <c r="A99" s="40"/>
      <c r="B99" s="41"/>
      <c r="C99" s="41"/>
      <c r="D99" s="42"/>
      <c r="E99" s="42"/>
      <c r="F99" s="42"/>
      <c r="G99" s="42"/>
      <c r="H99" s="42"/>
      <c r="I99" s="42"/>
      <c r="J99" s="42"/>
      <c r="K99" s="42"/>
      <c r="L99" s="43"/>
      <c r="M99" s="43"/>
      <c r="N99" s="44"/>
      <c r="O99" s="138"/>
      <c r="P99" s="46"/>
      <c r="Q99" s="44"/>
      <c r="R99" s="44"/>
      <c r="S99" s="44"/>
      <c r="T99" s="44"/>
      <c r="U99" s="50"/>
      <c r="V99" s="44"/>
      <c r="W99" s="51"/>
      <c r="X99" s="44"/>
      <c r="Y99" s="44"/>
      <c r="Z99" s="44"/>
      <c r="AA99" s="44"/>
      <c r="AB99" s="44"/>
      <c r="AC99" s="44"/>
      <c r="AD99" s="44"/>
      <c r="AE99" s="44"/>
      <c r="AF99" s="44"/>
      <c r="AG99" s="44"/>
      <c r="AH99" s="44"/>
      <c r="AI99" s="44"/>
      <c r="AJ99" s="44"/>
      <c r="AK99" s="44"/>
      <c r="AL99" s="44"/>
      <c r="AM99" s="44"/>
      <c r="AN99" s="44"/>
      <c r="AO99" s="44"/>
      <c r="AP99" s="44"/>
      <c r="AQ99" s="44"/>
      <c r="AR99" s="44"/>
      <c r="AS99" s="44"/>
    </row>
    <row r="100" spans="1:45">
      <c r="A100" s="40"/>
      <c r="B100" s="41"/>
      <c r="C100" s="41"/>
      <c r="D100" s="42"/>
      <c r="E100" s="42"/>
      <c r="F100" s="42"/>
      <c r="G100" s="42"/>
      <c r="H100" s="42"/>
      <c r="I100" s="42"/>
      <c r="J100" s="42"/>
      <c r="K100" s="42"/>
      <c r="L100" s="43"/>
      <c r="M100" s="43"/>
      <c r="N100" s="44"/>
      <c r="O100" s="138"/>
      <c r="P100" s="46"/>
      <c r="Q100" s="44"/>
      <c r="R100" s="44"/>
      <c r="S100" s="44"/>
      <c r="T100" s="44"/>
      <c r="U100" s="50"/>
      <c r="V100" s="44"/>
      <c r="W100" s="51"/>
      <c r="X100" s="44"/>
      <c r="Y100" s="44"/>
      <c r="Z100" s="44"/>
      <c r="AA100" s="44"/>
      <c r="AB100" s="44"/>
      <c r="AC100" s="44"/>
      <c r="AD100" s="44"/>
      <c r="AE100" s="44"/>
      <c r="AF100" s="44"/>
      <c r="AG100" s="44"/>
      <c r="AH100" s="44"/>
      <c r="AI100" s="44"/>
      <c r="AJ100" s="44"/>
      <c r="AK100" s="44"/>
      <c r="AL100" s="44"/>
      <c r="AM100" s="44"/>
      <c r="AN100" s="44"/>
      <c r="AO100" s="44"/>
      <c r="AP100" s="44"/>
      <c r="AQ100" s="44"/>
      <c r="AR100" s="44"/>
      <c r="AS100" s="44"/>
    </row>
    <row r="101" spans="1:45">
      <c r="A101" s="41"/>
      <c r="B101" s="41"/>
      <c r="C101" s="41"/>
      <c r="D101" s="42"/>
      <c r="E101" s="42"/>
      <c r="F101" s="42"/>
      <c r="G101" s="42"/>
      <c r="H101" s="42"/>
      <c r="I101" s="42"/>
      <c r="J101" s="42"/>
      <c r="K101" s="42"/>
      <c r="L101" s="43"/>
      <c r="M101" s="43"/>
      <c r="N101" s="44"/>
      <c r="O101" s="139"/>
      <c r="P101" s="46"/>
      <c r="Q101" s="44"/>
      <c r="R101" s="44"/>
      <c r="S101" s="44"/>
      <c r="T101" s="44"/>
      <c r="U101" s="50"/>
      <c r="V101" s="44"/>
      <c r="W101" s="51"/>
      <c r="X101" s="44"/>
      <c r="Y101" s="44"/>
      <c r="Z101" s="44"/>
      <c r="AA101" s="44"/>
      <c r="AB101" s="44"/>
      <c r="AC101" s="44"/>
      <c r="AD101" s="44"/>
      <c r="AE101" s="44"/>
      <c r="AF101" s="44"/>
      <c r="AG101" s="44"/>
      <c r="AH101" s="44"/>
      <c r="AI101" s="44"/>
      <c r="AJ101" s="44"/>
      <c r="AK101" s="44"/>
      <c r="AL101" s="44"/>
      <c r="AM101" s="44"/>
      <c r="AN101" s="44"/>
      <c r="AO101" s="44"/>
      <c r="AP101" s="44"/>
      <c r="AQ101" s="44"/>
      <c r="AR101" s="44"/>
      <c r="AS101" s="44"/>
    </row>
    <row r="102" spans="1:45">
      <c r="A102" s="41"/>
      <c r="B102" s="41"/>
      <c r="C102" s="41"/>
      <c r="D102" s="42"/>
      <c r="E102" s="42"/>
      <c r="F102" s="42"/>
      <c r="G102" s="42"/>
      <c r="H102" s="42"/>
      <c r="I102" s="42"/>
      <c r="J102" s="42"/>
      <c r="K102" s="42"/>
      <c r="L102" s="43"/>
      <c r="M102" s="43"/>
      <c r="N102" s="44"/>
      <c r="O102" s="139"/>
      <c r="P102" s="46"/>
      <c r="Q102" s="44"/>
      <c r="R102" s="44"/>
      <c r="S102" s="44"/>
      <c r="T102" s="44"/>
      <c r="U102" s="50"/>
      <c r="V102" s="44"/>
      <c r="W102" s="51"/>
      <c r="X102" s="44"/>
      <c r="Y102" s="44"/>
      <c r="Z102" s="44"/>
      <c r="AA102" s="44"/>
      <c r="AB102" s="44"/>
      <c r="AC102" s="44"/>
      <c r="AD102" s="44"/>
      <c r="AE102" s="44"/>
      <c r="AF102" s="44"/>
      <c r="AG102" s="44"/>
      <c r="AH102" s="44"/>
      <c r="AI102" s="44"/>
      <c r="AJ102" s="44"/>
      <c r="AK102" s="44"/>
      <c r="AL102" s="44"/>
      <c r="AM102" s="44"/>
      <c r="AN102" s="44"/>
      <c r="AO102" s="44"/>
      <c r="AP102" s="44"/>
      <c r="AQ102" s="44"/>
      <c r="AR102" s="44"/>
      <c r="AS102" s="44"/>
    </row>
    <row r="103" spans="1:45">
      <c r="A103" s="41"/>
      <c r="B103" s="41"/>
      <c r="C103" s="41"/>
      <c r="D103" s="42"/>
      <c r="E103" s="42"/>
      <c r="F103" s="42"/>
      <c r="G103" s="42"/>
      <c r="H103" s="42"/>
      <c r="I103" s="42"/>
      <c r="J103" s="42"/>
      <c r="K103" s="42"/>
      <c r="L103" s="43"/>
      <c r="M103" s="43"/>
      <c r="N103" s="44"/>
      <c r="O103" s="139"/>
      <c r="P103" s="46"/>
      <c r="Q103" s="44"/>
      <c r="R103" s="44"/>
      <c r="S103" s="44"/>
      <c r="T103" s="44"/>
      <c r="U103" s="50"/>
      <c r="V103" s="44"/>
      <c r="W103" s="51"/>
      <c r="X103" s="44"/>
      <c r="Y103" s="44"/>
      <c r="Z103" s="44"/>
      <c r="AA103" s="44"/>
      <c r="AB103" s="44"/>
      <c r="AC103" s="44"/>
      <c r="AD103" s="44"/>
      <c r="AE103" s="44"/>
      <c r="AF103" s="44"/>
      <c r="AG103" s="44"/>
      <c r="AH103" s="44"/>
      <c r="AI103" s="44"/>
      <c r="AJ103" s="44"/>
      <c r="AK103" s="44"/>
      <c r="AL103" s="44"/>
      <c r="AM103" s="44"/>
      <c r="AN103" s="44"/>
      <c r="AO103" s="44"/>
      <c r="AP103" s="44"/>
      <c r="AQ103" s="44"/>
      <c r="AR103" s="44"/>
      <c r="AS103" s="44"/>
    </row>
    <row r="104" spans="1:45">
      <c r="A104" s="41"/>
      <c r="B104" s="41"/>
      <c r="C104" s="41"/>
      <c r="D104" s="42"/>
      <c r="E104" s="42"/>
      <c r="F104" s="42"/>
      <c r="G104" s="42"/>
      <c r="H104" s="42"/>
      <c r="I104" s="42"/>
      <c r="J104" s="42"/>
      <c r="K104" s="42"/>
      <c r="L104" s="43"/>
      <c r="M104" s="43"/>
      <c r="N104" s="44"/>
      <c r="O104" s="139"/>
      <c r="P104" s="46"/>
      <c r="Q104" s="44"/>
      <c r="R104" s="44"/>
      <c r="S104" s="44"/>
      <c r="T104" s="44"/>
      <c r="U104" s="50"/>
      <c r="V104" s="44"/>
      <c r="W104" s="51"/>
      <c r="X104" s="44"/>
      <c r="Y104" s="44"/>
      <c r="Z104" s="44"/>
      <c r="AA104" s="44"/>
      <c r="AB104" s="44"/>
      <c r="AC104" s="44"/>
      <c r="AD104" s="44"/>
      <c r="AE104" s="44"/>
      <c r="AF104" s="44"/>
      <c r="AG104" s="44"/>
      <c r="AH104" s="44"/>
      <c r="AI104" s="44"/>
      <c r="AJ104" s="44"/>
      <c r="AK104" s="44"/>
      <c r="AL104" s="44"/>
      <c r="AM104" s="44"/>
      <c r="AN104" s="44"/>
      <c r="AO104" s="44"/>
      <c r="AP104" s="44"/>
      <c r="AQ104" s="44"/>
      <c r="AR104" s="44"/>
      <c r="AS104" s="44"/>
    </row>
    <row r="105" spans="1:45">
      <c r="A105" s="41"/>
      <c r="B105" s="41"/>
      <c r="C105" s="41"/>
      <c r="D105" s="42"/>
      <c r="E105" s="42"/>
      <c r="F105" s="42"/>
      <c r="G105" s="42"/>
      <c r="H105" s="42"/>
      <c r="I105" s="42"/>
      <c r="J105" s="42"/>
      <c r="K105" s="42"/>
      <c r="L105" s="43"/>
      <c r="M105" s="43"/>
      <c r="N105" s="44"/>
      <c r="O105" s="139"/>
      <c r="P105" s="46"/>
      <c r="Q105" s="44"/>
      <c r="R105" s="44"/>
      <c r="S105" s="44"/>
      <c r="T105" s="44"/>
      <c r="U105" s="50"/>
      <c r="V105" s="44"/>
      <c r="W105" s="51"/>
      <c r="X105" s="44"/>
      <c r="Y105" s="44"/>
      <c r="Z105" s="44"/>
      <c r="AA105" s="44"/>
      <c r="AB105" s="44"/>
      <c r="AC105" s="44"/>
      <c r="AD105" s="44"/>
      <c r="AE105" s="44"/>
      <c r="AF105" s="44"/>
      <c r="AG105" s="44"/>
      <c r="AH105" s="44"/>
      <c r="AI105" s="44"/>
      <c r="AJ105" s="44"/>
      <c r="AK105" s="44"/>
      <c r="AL105" s="44"/>
      <c r="AM105" s="44"/>
      <c r="AN105" s="44"/>
      <c r="AO105" s="44"/>
      <c r="AP105" s="44"/>
      <c r="AQ105" s="44"/>
      <c r="AR105" s="44"/>
      <c r="AS105" s="44"/>
    </row>
    <row r="106" spans="1:45">
      <c r="A106" s="41"/>
      <c r="B106" s="41"/>
      <c r="C106" s="41"/>
      <c r="D106" s="42"/>
      <c r="E106" s="42"/>
      <c r="F106" s="42"/>
      <c r="G106" s="42"/>
      <c r="H106" s="42"/>
      <c r="I106" s="42"/>
      <c r="J106" s="42"/>
      <c r="K106" s="42"/>
      <c r="L106" s="43"/>
      <c r="M106" s="43"/>
      <c r="N106" s="44"/>
      <c r="O106" s="139"/>
      <c r="P106" s="46"/>
      <c r="Q106" s="44"/>
      <c r="R106" s="44"/>
      <c r="S106" s="44"/>
      <c r="T106" s="44"/>
      <c r="U106" s="50"/>
      <c r="V106" s="44"/>
      <c r="W106" s="51"/>
      <c r="X106" s="44"/>
      <c r="Y106" s="44"/>
      <c r="Z106" s="44"/>
      <c r="AA106" s="44"/>
      <c r="AB106" s="44"/>
      <c r="AC106" s="44"/>
      <c r="AD106" s="44"/>
      <c r="AE106" s="44"/>
      <c r="AF106" s="44"/>
      <c r="AG106" s="44"/>
      <c r="AH106" s="44"/>
      <c r="AI106" s="44"/>
      <c r="AJ106" s="44"/>
      <c r="AK106" s="44"/>
      <c r="AL106" s="44"/>
      <c r="AM106" s="44"/>
      <c r="AN106" s="44"/>
      <c r="AO106" s="44"/>
      <c r="AP106" s="44"/>
      <c r="AQ106" s="44"/>
      <c r="AR106" s="44"/>
      <c r="AS106" s="44"/>
    </row>
    <row r="107" spans="1:45">
      <c r="A107" s="41"/>
      <c r="B107" s="41"/>
      <c r="C107" s="41"/>
      <c r="D107" s="42"/>
      <c r="E107" s="42"/>
      <c r="F107" s="42"/>
      <c r="G107" s="42"/>
      <c r="H107" s="42"/>
      <c r="I107" s="42"/>
      <c r="J107" s="42"/>
      <c r="K107" s="42"/>
      <c r="L107" s="43"/>
      <c r="M107" s="43"/>
      <c r="N107" s="44"/>
      <c r="O107" s="139"/>
      <c r="P107" s="46"/>
      <c r="Q107" s="44"/>
      <c r="R107" s="44"/>
      <c r="S107" s="44"/>
      <c r="T107" s="44"/>
      <c r="U107" s="50"/>
      <c r="V107" s="44"/>
      <c r="W107" s="51"/>
      <c r="X107" s="44"/>
      <c r="Y107" s="44"/>
      <c r="Z107" s="44"/>
      <c r="AA107" s="44"/>
      <c r="AB107" s="44"/>
      <c r="AC107" s="44"/>
      <c r="AD107" s="44"/>
      <c r="AE107" s="44"/>
      <c r="AF107" s="44"/>
      <c r="AG107" s="44"/>
      <c r="AH107" s="44"/>
      <c r="AI107" s="44"/>
      <c r="AJ107" s="44"/>
      <c r="AK107" s="44"/>
      <c r="AL107" s="44"/>
      <c r="AM107" s="44"/>
      <c r="AN107" s="44"/>
      <c r="AO107" s="44"/>
      <c r="AP107" s="44"/>
      <c r="AQ107" s="44"/>
      <c r="AR107" s="44"/>
      <c r="AS107" s="44"/>
    </row>
    <row r="108" spans="1:45">
      <c r="A108" s="41"/>
      <c r="B108" s="41"/>
      <c r="C108" s="41"/>
      <c r="D108" s="42"/>
      <c r="E108" s="42"/>
      <c r="F108" s="42"/>
      <c r="G108" s="42"/>
      <c r="H108" s="42"/>
      <c r="I108" s="42"/>
      <c r="J108" s="42"/>
      <c r="K108" s="42"/>
      <c r="L108" s="43"/>
      <c r="M108" s="43"/>
      <c r="N108" s="44"/>
      <c r="O108" s="139"/>
      <c r="P108" s="46"/>
      <c r="Q108" s="44"/>
      <c r="R108" s="44"/>
      <c r="S108" s="44"/>
      <c r="T108" s="44"/>
      <c r="U108" s="50"/>
      <c r="V108" s="44"/>
      <c r="W108" s="51"/>
      <c r="X108" s="44"/>
      <c r="Y108" s="44"/>
      <c r="Z108" s="44"/>
      <c r="AA108" s="44"/>
      <c r="AB108" s="44"/>
      <c r="AC108" s="44"/>
      <c r="AD108" s="44"/>
      <c r="AE108" s="44"/>
      <c r="AF108" s="44"/>
      <c r="AG108" s="44"/>
      <c r="AH108" s="44"/>
      <c r="AI108" s="44"/>
      <c r="AJ108" s="44"/>
      <c r="AK108" s="44"/>
      <c r="AL108" s="44"/>
      <c r="AM108" s="44"/>
      <c r="AN108" s="44"/>
      <c r="AO108" s="44"/>
      <c r="AP108" s="44"/>
      <c r="AQ108" s="44"/>
      <c r="AR108" s="44"/>
      <c r="AS108" s="44"/>
    </row>
    <row r="109" spans="1:45">
      <c r="A109" s="41"/>
      <c r="B109" s="41"/>
      <c r="C109" s="41"/>
      <c r="D109" s="42"/>
      <c r="E109" s="42"/>
      <c r="F109" s="42"/>
      <c r="G109" s="42"/>
      <c r="H109" s="42"/>
      <c r="I109" s="42"/>
      <c r="J109" s="42"/>
      <c r="K109" s="42"/>
      <c r="L109" s="43"/>
      <c r="M109" s="43"/>
      <c r="N109" s="44"/>
      <c r="O109" s="139"/>
      <c r="P109" s="46"/>
      <c r="Q109" s="44"/>
      <c r="R109" s="44"/>
      <c r="S109" s="44"/>
      <c r="T109" s="44"/>
      <c r="U109" s="50"/>
      <c r="V109" s="44"/>
      <c r="W109" s="51"/>
      <c r="X109" s="44"/>
      <c r="Y109" s="44"/>
      <c r="Z109" s="44"/>
      <c r="AA109" s="44"/>
      <c r="AB109" s="44"/>
      <c r="AC109" s="44"/>
      <c r="AD109" s="44"/>
      <c r="AE109" s="44"/>
      <c r="AF109" s="44"/>
      <c r="AG109" s="44"/>
      <c r="AH109" s="44"/>
      <c r="AI109" s="44"/>
      <c r="AJ109" s="44"/>
      <c r="AK109" s="44"/>
      <c r="AL109" s="44"/>
      <c r="AM109" s="44"/>
      <c r="AN109" s="44"/>
      <c r="AO109" s="44"/>
      <c r="AP109" s="44"/>
      <c r="AQ109" s="44"/>
      <c r="AR109" s="44"/>
      <c r="AS109" s="44"/>
    </row>
    <row r="110" spans="1:45">
      <c r="A110" s="41"/>
      <c r="B110" s="41"/>
      <c r="C110" s="41"/>
      <c r="D110" s="42"/>
      <c r="E110" s="42"/>
      <c r="F110" s="42"/>
      <c r="G110" s="42"/>
      <c r="H110" s="42"/>
      <c r="I110" s="42"/>
      <c r="J110" s="42"/>
      <c r="K110" s="42"/>
      <c r="L110" s="43"/>
      <c r="M110" s="43"/>
      <c r="N110" s="44"/>
      <c r="O110" s="139"/>
      <c r="P110" s="46"/>
      <c r="Q110" s="44"/>
      <c r="R110" s="44"/>
      <c r="S110" s="44"/>
      <c r="T110" s="44"/>
      <c r="U110" s="50"/>
      <c r="V110" s="44"/>
      <c r="W110" s="51"/>
      <c r="X110" s="44"/>
      <c r="Y110" s="44"/>
      <c r="Z110" s="44"/>
      <c r="AA110" s="44"/>
      <c r="AB110" s="44"/>
      <c r="AC110" s="44"/>
      <c r="AD110" s="44"/>
      <c r="AE110" s="44"/>
      <c r="AF110" s="44"/>
      <c r="AG110" s="44"/>
      <c r="AH110" s="44"/>
      <c r="AI110" s="44"/>
      <c r="AJ110" s="44"/>
      <c r="AK110" s="44"/>
      <c r="AL110" s="44"/>
      <c r="AM110" s="44"/>
      <c r="AN110" s="44"/>
      <c r="AO110" s="44"/>
      <c r="AP110" s="44"/>
      <c r="AQ110" s="44"/>
      <c r="AR110" s="44"/>
      <c r="AS110" s="44"/>
    </row>
    <row r="111" spans="1:45">
      <c r="A111" s="41"/>
      <c r="B111" s="41"/>
      <c r="C111" s="41"/>
      <c r="D111" s="42"/>
      <c r="E111" s="42"/>
      <c r="F111" s="42"/>
      <c r="G111" s="42"/>
      <c r="H111" s="42"/>
      <c r="I111" s="42"/>
      <c r="J111" s="42"/>
      <c r="K111" s="42"/>
      <c r="L111" s="43"/>
      <c r="M111" s="43"/>
      <c r="N111" s="44"/>
      <c r="O111" s="139"/>
      <c r="P111" s="46"/>
      <c r="Q111" s="44"/>
      <c r="R111" s="44"/>
      <c r="S111" s="44"/>
      <c r="T111" s="44"/>
      <c r="U111" s="50"/>
      <c r="V111" s="44"/>
      <c r="W111" s="51"/>
      <c r="X111" s="44"/>
      <c r="Y111" s="44"/>
      <c r="Z111" s="44"/>
      <c r="AA111" s="44"/>
      <c r="AB111" s="44"/>
      <c r="AC111" s="44"/>
      <c r="AD111" s="44"/>
      <c r="AE111" s="44"/>
      <c r="AF111" s="44"/>
      <c r="AG111" s="44"/>
      <c r="AH111" s="44"/>
      <c r="AI111" s="44"/>
      <c r="AJ111" s="44"/>
      <c r="AK111" s="44"/>
      <c r="AL111" s="44"/>
      <c r="AM111" s="44"/>
      <c r="AN111" s="44"/>
      <c r="AO111" s="44"/>
      <c r="AP111" s="44"/>
      <c r="AQ111" s="44"/>
      <c r="AR111" s="44"/>
      <c r="AS111" s="44"/>
    </row>
    <row r="112" spans="1:45">
      <c r="A112" s="41"/>
      <c r="B112" s="41"/>
      <c r="C112" s="41"/>
      <c r="D112" s="42"/>
      <c r="E112" s="42"/>
      <c r="F112" s="42"/>
      <c r="G112" s="42"/>
      <c r="H112" s="42"/>
      <c r="I112" s="42"/>
      <c r="J112" s="42"/>
      <c r="K112" s="42"/>
      <c r="L112" s="43"/>
      <c r="M112" s="43"/>
      <c r="N112" s="44"/>
      <c r="O112" s="139"/>
      <c r="P112" s="46"/>
      <c r="Q112" s="44"/>
      <c r="R112" s="44"/>
      <c r="S112" s="44"/>
      <c r="T112" s="44"/>
      <c r="U112" s="50"/>
      <c r="V112" s="44"/>
      <c r="W112" s="51"/>
      <c r="X112" s="44"/>
      <c r="Y112" s="44"/>
      <c r="Z112" s="44"/>
      <c r="AA112" s="44"/>
      <c r="AB112" s="44"/>
      <c r="AC112" s="44"/>
      <c r="AD112" s="44"/>
      <c r="AE112" s="44"/>
      <c r="AF112" s="44"/>
      <c r="AG112" s="44"/>
      <c r="AH112" s="44"/>
      <c r="AI112" s="44"/>
      <c r="AJ112" s="44"/>
      <c r="AK112" s="44"/>
      <c r="AL112" s="44"/>
      <c r="AM112" s="44"/>
      <c r="AN112" s="44"/>
      <c r="AO112" s="44"/>
      <c r="AP112" s="44"/>
      <c r="AQ112" s="44"/>
      <c r="AR112" s="44"/>
      <c r="AS112" s="44"/>
    </row>
    <row r="113" spans="1:45">
      <c r="A113" s="41"/>
      <c r="B113" s="41"/>
      <c r="C113" s="41"/>
      <c r="D113" s="42"/>
      <c r="E113" s="42"/>
      <c r="F113" s="42"/>
      <c r="G113" s="42"/>
      <c r="H113" s="42"/>
      <c r="I113" s="42"/>
      <c r="J113" s="42"/>
      <c r="K113" s="42"/>
      <c r="L113" s="43"/>
      <c r="M113" s="43"/>
      <c r="N113" s="44"/>
      <c r="O113" s="139"/>
      <c r="P113" s="46"/>
      <c r="Q113" s="44"/>
      <c r="R113" s="44"/>
      <c r="S113" s="44"/>
      <c r="T113" s="44"/>
      <c r="U113" s="50"/>
      <c r="V113" s="44"/>
      <c r="W113" s="51"/>
      <c r="X113" s="44"/>
      <c r="Y113" s="44"/>
      <c r="Z113" s="44"/>
      <c r="AA113" s="44"/>
      <c r="AB113" s="44"/>
      <c r="AC113" s="44"/>
      <c r="AD113" s="44"/>
      <c r="AE113" s="44"/>
      <c r="AF113" s="44"/>
      <c r="AG113" s="44"/>
      <c r="AH113" s="44"/>
      <c r="AI113" s="44"/>
      <c r="AJ113" s="44"/>
      <c r="AK113" s="44"/>
      <c r="AL113" s="44"/>
      <c r="AM113" s="44"/>
      <c r="AN113" s="44"/>
      <c r="AO113" s="44"/>
      <c r="AP113" s="44"/>
      <c r="AQ113" s="44"/>
      <c r="AR113" s="44"/>
      <c r="AS113" s="44"/>
    </row>
    <row r="114" spans="1:45">
      <c r="A114" s="41"/>
      <c r="B114" s="41"/>
      <c r="C114" s="41"/>
      <c r="D114" s="42"/>
      <c r="E114" s="42"/>
      <c r="F114" s="42"/>
      <c r="G114" s="42"/>
      <c r="H114" s="42"/>
      <c r="I114" s="42"/>
      <c r="J114" s="42"/>
      <c r="K114" s="42"/>
      <c r="L114" s="43"/>
      <c r="M114" s="43"/>
      <c r="N114" s="44"/>
      <c r="O114" s="139"/>
      <c r="P114" s="46"/>
      <c r="Q114" s="44"/>
      <c r="R114" s="44"/>
      <c r="S114" s="44"/>
      <c r="T114" s="44"/>
      <c r="U114" s="50"/>
      <c r="V114" s="44"/>
      <c r="W114" s="51"/>
      <c r="X114" s="44"/>
      <c r="Y114" s="44"/>
      <c r="Z114" s="44"/>
      <c r="AA114" s="44"/>
      <c r="AB114" s="44"/>
      <c r="AC114" s="44"/>
      <c r="AD114" s="44"/>
      <c r="AE114" s="44"/>
      <c r="AF114" s="44"/>
      <c r="AG114" s="44"/>
      <c r="AH114" s="44"/>
      <c r="AI114" s="44"/>
      <c r="AJ114" s="44"/>
      <c r="AK114" s="44"/>
      <c r="AL114" s="44"/>
      <c r="AM114" s="44"/>
      <c r="AN114" s="44"/>
      <c r="AO114" s="44"/>
      <c r="AP114" s="44"/>
      <c r="AQ114" s="44"/>
      <c r="AR114" s="44"/>
      <c r="AS114" s="44"/>
    </row>
    <row r="115" spans="1:45">
      <c r="A115" s="41"/>
      <c r="B115" s="41"/>
      <c r="C115" s="41"/>
      <c r="D115" s="42"/>
      <c r="E115" s="42"/>
      <c r="F115" s="42"/>
      <c r="G115" s="42"/>
      <c r="H115" s="42"/>
      <c r="I115" s="42"/>
      <c r="J115" s="42"/>
      <c r="K115" s="42"/>
      <c r="L115" s="43"/>
      <c r="M115" s="43"/>
      <c r="N115" s="44"/>
      <c r="O115" s="139"/>
      <c r="P115" s="46"/>
      <c r="Q115" s="44"/>
      <c r="R115" s="44"/>
      <c r="S115" s="44"/>
      <c r="T115" s="44"/>
      <c r="U115" s="50"/>
      <c r="V115" s="44"/>
      <c r="W115" s="51"/>
      <c r="X115" s="44"/>
      <c r="Y115" s="44"/>
      <c r="Z115" s="44"/>
      <c r="AA115" s="44"/>
      <c r="AB115" s="44"/>
      <c r="AC115" s="44"/>
      <c r="AD115" s="44"/>
      <c r="AE115" s="44"/>
      <c r="AF115" s="44"/>
      <c r="AG115" s="44"/>
      <c r="AH115" s="44"/>
      <c r="AI115" s="44"/>
      <c r="AJ115" s="44"/>
      <c r="AK115" s="44"/>
      <c r="AL115" s="44"/>
      <c r="AM115" s="44"/>
      <c r="AN115" s="44"/>
      <c r="AO115" s="44"/>
      <c r="AP115" s="44"/>
      <c r="AQ115" s="44"/>
      <c r="AR115" s="44"/>
      <c r="AS115" s="44"/>
    </row>
    <row r="116" spans="1:45">
      <c r="A116" s="41"/>
      <c r="B116" s="41"/>
      <c r="C116" s="41"/>
      <c r="D116" s="42"/>
      <c r="E116" s="42"/>
      <c r="F116" s="42"/>
      <c r="G116" s="42"/>
      <c r="H116" s="42"/>
      <c r="I116" s="42"/>
      <c r="J116" s="42"/>
      <c r="K116" s="42"/>
      <c r="L116" s="43"/>
      <c r="M116" s="43"/>
      <c r="N116" s="44"/>
      <c r="O116" s="139"/>
      <c r="P116" s="46"/>
      <c r="Q116" s="44"/>
      <c r="R116" s="44"/>
      <c r="S116" s="44"/>
      <c r="T116" s="44"/>
      <c r="U116" s="50"/>
      <c r="V116" s="44"/>
      <c r="W116" s="51"/>
      <c r="X116" s="44"/>
      <c r="Y116" s="44"/>
      <c r="Z116" s="44"/>
      <c r="AA116" s="44"/>
      <c r="AB116" s="44"/>
      <c r="AC116" s="44"/>
      <c r="AD116" s="44"/>
      <c r="AE116" s="44"/>
      <c r="AF116" s="44"/>
      <c r="AG116" s="44"/>
      <c r="AH116" s="44"/>
      <c r="AI116" s="44"/>
      <c r="AJ116" s="44"/>
      <c r="AK116" s="44"/>
      <c r="AL116" s="44"/>
      <c r="AM116" s="44"/>
      <c r="AN116" s="44"/>
      <c r="AO116" s="44"/>
      <c r="AP116" s="44"/>
      <c r="AQ116" s="44"/>
      <c r="AR116" s="44"/>
      <c r="AS116" s="44"/>
    </row>
    <row r="117" spans="1:45">
      <c r="A117" s="41"/>
      <c r="B117" s="41"/>
      <c r="C117" s="41"/>
      <c r="D117" s="42"/>
      <c r="E117" s="42"/>
      <c r="F117" s="42"/>
      <c r="G117" s="42"/>
      <c r="H117" s="42"/>
      <c r="I117" s="42"/>
      <c r="J117" s="42"/>
      <c r="K117" s="42"/>
      <c r="L117" s="43"/>
      <c r="M117" s="43"/>
      <c r="N117" s="44"/>
      <c r="O117" s="139"/>
      <c r="P117" s="46"/>
      <c r="Q117" s="44"/>
      <c r="R117" s="44"/>
      <c r="S117" s="44"/>
      <c r="T117" s="44"/>
      <c r="U117" s="50"/>
      <c r="V117" s="44"/>
      <c r="W117" s="51"/>
      <c r="X117" s="44"/>
      <c r="Y117" s="44"/>
      <c r="Z117" s="44"/>
      <c r="AA117" s="44"/>
      <c r="AB117" s="44"/>
      <c r="AC117" s="44"/>
      <c r="AD117" s="44"/>
      <c r="AE117" s="44"/>
      <c r="AF117" s="44"/>
      <c r="AG117" s="44"/>
      <c r="AH117" s="44"/>
      <c r="AI117" s="44"/>
      <c r="AJ117" s="44"/>
      <c r="AK117" s="44"/>
      <c r="AL117" s="44"/>
      <c r="AM117" s="44"/>
      <c r="AN117" s="44"/>
      <c r="AO117" s="44"/>
      <c r="AP117" s="44"/>
      <c r="AQ117" s="44"/>
      <c r="AR117" s="44"/>
      <c r="AS117" s="44"/>
    </row>
    <row r="118" spans="1:45">
      <c r="A118" s="41"/>
      <c r="B118" s="41"/>
      <c r="C118" s="41"/>
      <c r="D118" s="42"/>
      <c r="E118" s="42"/>
      <c r="F118" s="42"/>
      <c r="G118" s="42"/>
      <c r="H118" s="42"/>
      <c r="I118" s="42"/>
      <c r="J118" s="42"/>
      <c r="K118" s="42"/>
      <c r="L118" s="43"/>
      <c r="M118" s="43"/>
      <c r="N118" s="44"/>
      <c r="O118" s="139"/>
      <c r="P118" s="46"/>
      <c r="Q118" s="44"/>
      <c r="R118" s="44"/>
      <c r="S118" s="44"/>
      <c r="T118" s="44"/>
      <c r="U118" s="50"/>
      <c r="V118" s="44"/>
      <c r="W118" s="51"/>
      <c r="X118" s="44"/>
      <c r="Y118" s="44"/>
      <c r="Z118" s="44"/>
      <c r="AA118" s="44"/>
      <c r="AB118" s="44"/>
      <c r="AC118" s="44"/>
      <c r="AD118" s="44"/>
      <c r="AE118" s="44"/>
      <c r="AF118" s="44"/>
      <c r="AG118" s="44"/>
      <c r="AH118" s="44"/>
      <c r="AI118" s="44"/>
      <c r="AJ118" s="44"/>
      <c r="AK118" s="44"/>
      <c r="AL118" s="44"/>
      <c r="AM118" s="44"/>
      <c r="AN118" s="44"/>
      <c r="AO118" s="44"/>
      <c r="AP118" s="44"/>
      <c r="AQ118" s="44"/>
      <c r="AR118" s="44"/>
      <c r="AS118" s="44"/>
    </row>
    <row r="119" spans="1:45">
      <c r="A119" s="41"/>
      <c r="B119" s="41"/>
      <c r="C119" s="41"/>
      <c r="D119" s="42"/>
      <c r="E119" s="42"/>
      <c r="F119" s="42"/>
      <c r="G119" s="42"/>
      <c r="H119" s="42"/>
      <c r="I119" s="42"/>
      <c r="J119" s="42"/>
      <c r="K119" s="42"/>
      <c r="L119" s="43"/>
      <c r="M119" s="43"/>
      <c r="N119" s="44"/>
      <c r="O119" s="139"/>
      <c r="P119" s="46"/>
      <c r="Q119" s="44"/>
      <c r="R119" s="44"/>
      <c r="S119" s="44"/>
      <c r="T119" s="44"/>
      <c r="U119" s="50"/>
      <c r="V119" s="44"/>
      <c r="W119" s="51"/>
      <c r="X119" s="44"/>
      <c r="Y119" s="44"/>
      <c r="Z119" s="44"/>
      <c r="AA119" s="44"/>
      <c r="AB119" s="44"/>
      <c r="AC119" s="44"/>
      <c r="AD119" s="44"/>
      <c r="AE119" s="44"/>
      <c r="AF119" s="44"/>
      <c r="AG119" s="44"/>
      <c r="AH119" s="44"/>
      <c r="AI119" s="44"/>
      <c r="AJ119" s="44"/>
      <c r="AK119" s="44"/>
      <c r="AL119" s="44"/>
      <c r="AM119" s="44"/>
      <c r="AN119" s="44"/>
      <c r="AO119" s="44"/>
      <c r="AP119" s="44"/>
      <c r="AQ119" s="44"/>
      <c r="AR119" s="44"/>
      <c r="AS119" s="44"/>
    </row>
    <row r="120" spans="1:45">
      <c r="A120" s="41"/>
      <c r="B120" s="41"/>
      <c r="C120" s="41"/>
      <c r="D120" s="42"/>
      <c r="E120" s="42"/>
      <c r="F120" s="42"/>
      <c r="G120" s="42"/>
      <c r="H120" s="42"/>
      <c r="I120" s="42"/>
      <c r="J120" s="42"/>
      <c r="K120" s="42"/>
      <c r="L120" s="43"/>
      <c r="M120" s="43"/>
      <c r="N120" s="44"/>
      <c r="O120" s="139"/>
      <c r="P120" s="46"/>
      <c r="Q120" s="44"/>
      <c r="R120" s="44"/>
      <c r="S120" s="44"/>
      <c r="T120" s="44"/>
      <c r="U120" s="50"/>
      <c r="V120" s="44"/>
      <c r="W120" s="51"/>
      <c r="X120" s="44"/>
      <c r="Y120" s="44"/>
      <c r="Z120" s="44"/>
      <c r="AA120" s="44"/>
      <c r="AB120" s="44"/>
      <c r="AC120" s="44"/>
      <c r="AD120" s="44"/>
      <c r="AE120" s="44"/>
      <c r="AF120" s="44"/>
      <c r="AG120" s="44"/>
      <c r="AH120" s="44"/>
      <c r="AI120" s="44"/>
      <c r="AJ120" s="44"/>
      <c r="AK120" s="44"/>
      <c r="AL120" s="44"/>
      <c r="AM120" s="44"/>
      <c r="AN120" s="44"/>
      <c r="AO120" s="44"/>
      <c r="AP120" s="44"/>
      <c r="AQ120" s="44"/>
      <c r="AR120" s="44"/>
      <c r="AS120" s="44"/>
    </row>
    <row r="121" spans="1:45">
      <c r="A121" s="41"/>
      <c r="B121" s="41"/>
      <c r="C121" s="41"/>
      <c r="D121" s="42"/>
      <c r="E121" s="42"/>
      <c r="F121" s="42"/>
      <c r="G121" s="42"/>
      <c r="H121" s="42"/>
      <c r="I121" s="42"/>
      <c r="J121" s="42"/>
      <c r="K121" s="42"/>
      <c r="L121" s="43"/>
      <c r="M121" s="43"/>
      <c r="N121" s="44"/>
      <c r="O121" s="139"/>
      <c r="P121" s="46"/>
      <c r="Q121" s="44"/>
      <c r="R121" s="44"/>
      <c r="S121" s="44"/>
      <c r="T121" s="44"/>
      <c r="U121" s="50"/>
      <c r="V121" s="44"/>
      <c r="W121" s="51"/>
      <c r="X121" s="44"/>
      <c r="Y121" s="44"/>
      <c r="Z121" s="44"/>
      <c r="AA121" s="44"/>
      <c r="AB121" s="44"/>
      <c r="AC121" s="44"/>
      <c r="AD121" s="44"/>
      <c r="AE121" s="44"/>
      <c r="AF121" s="44"/>
      <c r="AG121" s="44"/>
      <c r="AH121" s="44"/>
      <c r="AI121" s="44"/>
      <c r="AJ121" s="44"/>
      <c r="AK121" s="44"/>
      <c r="AL121" s="44"/>
      <c r="AM121" s="44"/>
      <c r="AN121" s="44"/>
      <c r="AO121" s="44"/>
      <c r="AP121" s="44"/>
      <c r="AQ121" s="44"/>
      <c r="AR121" s="44"/>
      <c r="AS121" s="44"/>
    </row>
    <row r="122" spans="1:45">
      <c r="A122" s="41"/>
      <c r="B122" s="41"/>
      <c r="C122" s="41"/>
      <c r="D122" s="42"/>
      <c r="E122" s="42"/>
      <c r="F122" s="42"/>
      <c r="G122" s="42"/>
      <c r="H122" s="42"/>
      <c r="I122" s="42"/>
      <c r="J122" s="42"/>
      <c r="K122" s="42"/>
      <c r="L122" s="43"/>
      <c r="M122" s="43"/>
      <c r="N122" s="44"/>
      <c r="O122" s="139"/>
      <c r="P122" s="46"/>
      <c r="Q122" s="44"/>
      <c r="R122" s="44"/>
      <c r="S122" s="44"/>
      <c r="T122" s="44"/>
      <c r="U122" s="50"/>
      <c r="V122" s="44"/>
      <c r="W122" s="51"/>
      <c r="X122" s="44"/>
      <c r="Y122" s="44"/>
      <c r="Z122" s="44"/>
      <c r="AA122" s="44"/>
      <c r="AB122" s="44"/>
      <c r="AC122" s="44"/>
      <c r="AD122" s="44"/>
      <c r="AE122" s="44"/>
      <c r="AF122" s="44"/>
      <c r="AG122" s="44"/>
      <c r="AH122" s="44"/>
      <c r="AI122" s="44"/>
      <c r="AJ122" s="44"/>
      <c r="AK122" s="44"/>
      <c r="AL122" s="44"/>
      <c r="AM122" s="44"/>
      <c r="AN122" s="44"/>
      <c r="AO122" s="44"/>
      <c r="AP122" s="44"/>
      <c r="AQ122" s="44"/>
      <c r="AR122" s="44"/>
      <c r="AS122" s="44"/>
    </row>
    <row r="123" spans="1:45">
      <c r="A123" s="41"/>
      <c r="B123" s="41"/>
      <c r="C123" s="41"/>
      <c r="D123" s="42"/>
      <c r="E123" s="42"/>
      <c r="F123" s="42"/>
      <c r="G123" s="42"/>
      <c r="H123" s="42"/>
      <c r="I123" s="42"/>
      <c r="J123" s="42"/>
      <c r="K123" s="42"/>
      <c r="L123" s="43"/>
      <c r="M123" s="43"/>
      <c r="N123" s="44"/>
      <c r="O123" s="139"/>
      <c r="P123" s="46"/>
      <c r="Q123" s="44"/>
      <c r="R123" s="44"/>
      <c r="S123" s="44"/>
      <c r="T123" s="44"/>
      <c r="U123" s="50"/>
      <c r="V123" s="44"/>
      <c r="W123" s="51"/>
      <c r="X123" s="44"/>
      <c r="Y123" s="44"/>
      <c r="Z123" s="44"/>
      <c r="AA123" s="44"/>
      <c r="AB123" s="44"/>
      <c r="AC123" s="44"/>
      <c r="AD123" s="44"/>
      <c r="AE123" s="44"/>
      <c r="AF123" s="44"/>
      <c r="AG123" s="44"/>
      <c r="AH123" s="44"/>
      <c r="AI123" s="44"/>
      <c r="AJ123" s="44"/>
      <c r="AK123" s="44"/>
      <c r="AL123" s="44"/>
      <c r="AM123" s="44"/>
      <c r="AN123" s="44"/>
      <c r="AO123" s="44"/>
      <c r="AP123" s="44"/>
      <c r="AQ123" s="44"/>
      <c r="AR123" s="44"/>
      <c r="AS123" s="44"/>
    </row>
    <row r="124" spans="1:45">
      <c r="A124" s="41"/>
      <c r="B124" s="41"/>
      <c r="C124" s="41"/>
      <c r="D124" s="42"/>
      <c r="E124" s="42"/>
      <c r="F124" s="42"/>
      <c r="G124" s="42"/>
      <c r="H124" s="42"/>
      <c r="I124" s="42"/>
      <c r="J124" s="42"/>
      <c r="K124" s="42"/>
      <c r="L124" s="43"/>
      <c r="M124" s="43"/>
      <c r="N124" s="44"/>
      <c r="O124" s="139"/>
      <c r="P124" s="46"/>
      <c r="Q124" s="44"/>
      <c r="R124" s="44"/>
      <c r="S124" s="44"/>
      <c r="T124" s="44"/>
      <c r="U124" s="50"/>
      <c r="V124" s="44"/>
      <c r="W124" s="51"/>
      <c r="X124" s="44"/>
      <c r="Y124" s="44"/>
      <c r="Z124" s="44"/>
      <c r="AA124" s="44"/>
      <c r="AB124" s="44"/>
      <c r="AC124" s="44"/>
      <c r="AD124" s="44"/>
      <c r="AE124" s="44"/>
      <c r="AF124" s="44"/>
      <c r="AG124" s="44"/>
      <c r="AH124" s="44"/>
      <c r="AI124" s="44"/>
      <c r="AJ124" s="44"/>
      <c r="AK124" s="44"/>
      <c r="AL124" s="44"/>
      <c r="AM124" s="44"/>
      <c r="AN124" s="44"/>
      <c r="AO124" s="44"/>
      <c r="AP124" s="44"/>
      <c r="AQ124" s="44"/>
      <c r="AR124" s="44"/>
      <c r="AS124" s="44"/>
    </row>
    <row r="125" spans="1:45">
      <c r="A125" s="41"/>
      <c r="B125" s="41"/>
      <c r="C125" s="41"/>
      <c r="D125" s="42"/>
      <c r="E125" s="42"/>
      <c r="F125" s="42"/>
      <c r="G125" s="42"/>
      <c r="H125" s="42"/>
      <c r="I125" s="42"/>
      <c r="J125" s="42"/>
      <c r="K125" s="42"/>
      <c r="L125" s="43"/>
      <c r="M125" s="43"/>
      <c r="N125" s="44"/>
      <c r="O125" s="139"/>
      <c r="P125" s="46"/>
      <c r="Q125" s="44"/>
      <c r="R125" s="44"/>
      <c r="S125" s="44"/>
      <c r="T125" s="44"/>
      <c r="U125" s="50"/>
      <c r="V125" s="44"/>
      <c r="W125" s="51"/>
      <c r="X125" s="44"/>
      <c r="Y125" s="44"/>
      <c r="Z125" s="44"/>
      <c r="AA125" s="44"/>
      <c r="AB125" s="44"/>
      <c r="AC125" s="44"/>
      <c r="AD125" s="44"/>
      <c r="AE125" s="44"/>
      <c r="AF125" s="44"/>
      <c r="AG125" s="44"/>
      <c r="AH125" s="44"/>
      <c r="AI125" s="44"/>
      <c r="AJ125" s="44"/>
      <c r="AK125" s="44"/>
      <c r="AL125" s="44"/>
      <c r="AM125" s="44"/>
      <c r="AN125" s="44"/>
      <c r="AO125" s="44"/>
      <c r="AP125" s="44"/>
      <c r="AQ125" s="44"/>
      <c r="AR125" s="44"/>
      <c r="AS125" s="44"/>
    </row>
    <row r="126" spans="1:45">
      <c r="A126" s="41"/>
      <c r="B126" s="41"/>
      <c r="C126" s="41"/>
      <c r="D126" s="42"/>
      <c r="E126" s="42"/>
      <c r="F126" s="42"/>
      <c r="G126" s="42"/>
      <c r="H126" s="42"/>
      <c r="I126" s="42"/>
      <c r="J126" s="42"/>
      <c r="K126" s="42"/>
      <c r="L126" s="43"/>
      <c r="M126" s="43"/>
      <c r="N126" s="44"/>
      <c r="O126" s="139"/>
      <c r="P126" s="46"/>
      <c r="Q126" s="44"/>
      <c r="R126" s="44"/>
      <c r="S126" s="44"/>
      <c r="T126" s="44"/>
      <c r="U126" s="50"/>
      <c r="V126" s="44"/>
      <c r="W126" s="51"/>
      <c r="X126" s="44"/>
      <c r="Y126" s="44"/>
      <c r="Z126" s="44"/>
      <c r="AA126" s="44"/>
      <c r="AB126" s="44"/>
      <c r="AC126" s="44"/>
      <c r="AD126" s="44"/>
      <c r="AE126" s="44"/>
      <c r="AF126" s="44"/>
      <c r="AG126" s="44"/>
      <c r="AH126" s="44"/>
      <c r="AI126" s="44"/>
      <c r="AJ126" s="44"/>
      <c r="AK126" s="44"/>
      <c r="AL126" s="44"/>
      <c r="AM126" s="44"/>
      <c r="AN126" s="44"/>
      <c r="AO126" s="44"/>
      <c r="AP126" s="44"/>
      <c r="AQ126" s="44"/>
      <c r="AR126" s="44"/>
      <c r="AS126" s="44"/>
    </row>
    <row r="127" spans="1:45">
      <c r="A127" s="41"/>
      <c r="B127" s="41"/>
      <c r="C127" s="41"/>
      <c r="D127" s="42"/>
      <c r="E127" s="42"/>
      <c r="F127" s="42"/>
      <c r="G127" s="42"/>
      <c r="H127" s="42"/>
      <c r="I127" s="42"/>
      <c r="J127" s="42"/>
      <c r="K127" s="42"/>
      <c r="L127" s="43"/>
      <c r="M127" s="43"/>
      <c r="N127" s="44"/>
      <c r="O127" s="139"/>
      <c r="P127" s="46"/>
      <c r="Q127" s="44"/>
      <c r="R127" s="44"/>
      <c r="S127" s="44"/>
      <c r="T127" s="44"/>
      <c r="U127" s="50"/>
      <c r="V127" s="44"/>
      <c r="W127" s="51"/>
      <c r="X127" s="44"/>
      <c r="Y127" s="44"/>
      <c r="Z127" s="44"/>
      <c r="AA127" s="44"/>
      <c r="AB127" s="44"/>
      <c r="AC127" s="44"/>
      <c r="AD127" s="44"/>
      <c r="AE127" s="44"/>
      <c r="AF127" s="44"/>
      <c r="AG127" s="44"/>
      <c r="AH127" s="44"/>
      <c r="AI127" s="44"/>
      <c r="AJ127" s="44"/>
      <c r="AK127" s="44"/>
      <c r="AL127" s="44"/>
      <c r="AM127" s="44"/>
      <c r="AN127" s="44"/>
      <c r="AO127" s="44"/>
      <c r="AP127" s="44"/>
      <c r="AQ127" s="44"/>
      <c r="AR127" s="44"/>
      <c r="AS127" s="44"/>
    </row>
    <row r="128" spans="1:45">
      <c r="A128" s="41"/>
      <c r="B128" s="41"/>
      <c r="C128" s="41"/>
      <c r="D128" s="42"/>
      <c r="E128" s="42"/>
      <c r="F128" s="42"/>
      <c r="G128" s="42"/>
      <c r="H128" s="42"/>
      <c r="I128" s="42"/>
      <c r="J128" s="42"/>
      <c r="K128" s="42"/>
      <c r="L128" s="43"/>
      <c r="M128" s="43"/>
      <c r="N128" s="44"/>
      <c r="O128" s="139"/>
      <c r="P128" s="46"/>
      <c r="Q128" s="44"/>
      <c r="R128" s="44"/>
      <c r="S128" s="44"/>
      <c r="T128" s="44"/>
      <c r="U128" s="50"/>
      <c r="V128" s="44"/>
      <c r="W128" s="51"/>
      <c r="X128" s="44"/>
      <c r="Y128" s="44"/>
      <c r="Z128" s="44"/>
      <c r="AA128" s="44"/>
      <c r="AB128" s="44"/>
      <c r="AC128" s="44"/>
      <c r="AD128" s="44"/>
      <c r="AE128" s="44"/>
      <c r="AF128" s="44"/>
      <c r="AG128" s="44"/>
      <c r="AH128" s="44"/>
      <c r="AI128" s="44"/>
      <c r="AJ128" s="44"/>
      <c r="AK128" s="44"/>
      <c r="AL128" s="44"/>
      <c r="AM128" s="44"/>
      <c r="AN128" s="44"/>
      <c r="AO128" s="44"/>
      <c r="AP128" s="44"/>
      <c r="AQ128" s="44"/>
      <c r="AR128" s="44"/>
      <c r="AS128" s="44"/>
    </row>
    <row r="129" spans="1:45">
      <c r="A129" s="41"/>
      <c r="B129" s="41"/>
      <c r="C129" s="41"/>
      <c r="D129" s="42"/>
      <c r="E129" s="42"/>
      <c r="F129" s="42"/>
      <c r="G129" s="42"/>
      <c r="H129" s="42"/>
      <c r="I129" s="42"/>
      <c r="J129" s="42"/>
      <c r="K129" s="42"/>
      <c r="L129" s="43"/>
      <c r="M129" s="43"/>
      <c r="N129" s="44"/>
      <c r="O129" s="139"/>
      <c r="P129" s="46"/>
      <c r="Q129" s="44"/>
      <c r="R129" s="44"/>
      <c r="S129" s="44"/>
      <c r="T129" s="44"/>
      <c r="U129" s="50"/>
      <c r="V129" s="44"/>
      <c r="W129" s="51"/>
      <c r="X129" s="44"/>
      <c r="Y129" s="44"/>
      <c r="Z129" s="44"/>
      <c r="AA129" s="44"/>
      <c r="AB129" s="44"/>
      <c r="AC129" s="44"/>
      <c r="AD129" s="44"/>
      <c r="AE129" s="44"/>
      <c r="AF129" s="44"/>
      <c r="AG129" s="44"/>
      <c r="AH129" s="44"/>
      <c r="AI129" s="44"/>
      <c r="AJ129" s="44"/>
      <c r="AK129" s="44"/>
      <c r="AL129" s="44"/>
      <c r="AM129" s="44"/>
      <c r="AN129" s="44"/>
      <c r="AO129" s="44"/>
      <c r="AP129" s="44"/>
      <c r="AQ129" s="44"/>
      <c r="AR129" s="44"/>
      <c r="AS129" s="44"/>
    </row>
    <row r="130" spans="1:45">
      <c r="A130" s="41"/>
      <c r="B130" s="41"/>
      <c r="C130" s="41"/>
      <c r="D130" s="42"/>
      <c r="E130" s="42"/>
      <c r="F130" s="42"/>
      <c r="G130" s="42"/>
      <c r="H130" s="42"/>
      <c r="I130" s="42"/>
      <c r="J130" s="42"/>
      <c r="K130" s="42"/>
      <c r="L130" s="43"/>
      <c r="M130" s="43"/>
      <c r="N130" s="44"/>
      <c r="O130" s="139"/>
      <c r="P130" s="46"/>
      <c r="Q130" s="44"/>
      <c r="R130" s="44"/>
      <c r="S130" s="44"/>
      <c r="T130" s="44"/>
      <c r="U130" s="50"/>
      <c r="V130" s="44"/>
      <c r="W130" s="51"/>
      <c r="X130" s="44"/>
      <c r="Y130" s="44"/>
      <c r="Z130" s="44"/>
      <c r="AA130" s="44"/>
      <c r="AB130" s="44"/>
      <c r="AC130" s="44"/>
      <c r="AD130" s="44"/>
      <c r="AE130" s="44"/>
      <c r="AF130" s="44"/>
      <c r="AG130" s="44"/>
      <c r="AH130" s="44"/>
      <c r="AI130" s="44"/>
      <c r="AJ130" s="44"/>
      <c r="AK130" s="44"/>
      <c r="AL130" s="44"/>
      <c r="AM130" s="44"/>
      <c r="AN130" s="44"/>
      <c r="AO130" s="44"/>
      <c r="AP130" s="44"/>
      <c r="AQ130" s="44"/>
      <c r="AR130" s="44"/>
      <c r="AS130" s="44"/>
    </row>
    <row r="131" spans="1:45">
      <c r="A131" s="41"/>
      <c r="B131" s="41"/>
      <c r="C131" s="41"/>
      <c r="D131" s="42"/>
      <c r="E131" s="42"/>
      <c r="F131" s="42"/>
      <c r="G131" s="42"/>
      <c r="H131" s="42"/>
      <c r="I131" s="42"/>
      <c r="J131" s="42"/>
      <c r="K131" s="42"/>
      <c r="L131" s="43"/>
      <c r="M131" s="43"/>
      <c r="N131" s="44"/>
      <c r="O131" s="139"/>
      <c r="P131" s="46"/>
      <c r="Q131" s="44"/>
      <c r="R131" s="44"/>
      <c r="S131" s="44"/>
      <c r="T131" s="44"/>
      <c r="U131" s="50"/>
      <c r="V131" s="44"/>
      <c r="W131" s="51"/>
      <c r="X131" s="44"/>
      <c r="Y131" s="44"/>
      <c r="Z131" s="44"/>
      <c r="AA131" s="44"/>
      <c r="AB131" s="44"/>
      <c r="AC131" s="44"/>
      <c r="AD131" s="44"/>
      <c r="AE131" s="44"/>
      <c r="AF131" s="44"/>
      <c r="AG131" s="44"/>
      <c r="AH131" s="44"/>
      <c r="AI131" s="44"/>
      <c r="AJ131" s="44"/>
      <c r="AK131" s="44"/>
      <c r="AL131" s="44"/>
      <c r="AM131" s="44"/>
      <c r="AN131" s="44"/>
      <c r="AO131" s="44"/>
      <c r="AP131" s="44"/>
      <c r="AQ131" s="44"/>
      <c r="AR131" s="44"/>
      <c r="AS131" s="44"/>
    </row>
    <row r="132" spans="1:45">
      <c r="A132" s="41"/>
      <c r="B132" s="41"/>
      <c r="C132" s="41"/>
      <c r="D132" s="42"/>
      <c r="E132" s="42"/>
      <c r="F132" s="42"/>
      <c r="G132" s="42"/>
      <c r="H132" s="42"/>
      <c r="I132" s="42"/>
      <c r="J132" s="42"/>
      <c r="K132" s="42"/>
      <c r="L132" s="43"/>
      <c r="M132" s="43"/>
      <c r="N132" s="44"/>
      <c r="O132" s="139"/>
      <c r="P132" s="46"/>
      <c r="Q132" s="44"/>
      <c r="R132" s="44"/>
      <c r="S132" s="44"/>
      <c r="T132" s="44"/>
      <c r="U132" s="50"/>
      <c r="V132" s="44"/>
      <c r="W132" s="51"/>
      <c r="X132" s="44"/>
      <c r="Y132" s="44"/>
      <c r="Z132" s="44"/>
      <c r="AA132" s="44"/>
      <c r="AB132" s="44"/>
      <c r="AC132" s="44"/>
      <c r="AD132" s="44"/>
      <c r="AE132" s="44"/>
      <c r="AF132" s="44"/>
      <c r="AG132" s="44"/>
      <c r="AH132" s="44"/>
      <c r="AI132" s="44"/>
      <c r="AJ132" s="44"/>
      <c r="AK132" s="44"/>
      <c r="AL132" s="44"/>
      <c r="AM132" s="44"/>
      <c r="AN132" s="44"/>
      <c r="AO132" s="44"/>
      <c r="AP132" s="44"/>
      <c r="AQ132" s="44"/>
      <c r="AR132" s="44"/>
      <c r="AS132" s="44"/>
    </row>
    <row r="133" spans="1:45">
      <c r="A133" s="41"/>
      <c r="B133" s="41"/>
      <c r="C133" s="41"/>
      <c r="D133" s="42"/>
      <c r="E133" s="42"/>
      <c r="F133" s="42"/>
      <c r="G133" s="42"/>
      <c r="H133" s="42"/>
      <c r="I133" s="42"/>
      <c r="J133" s="42"/>
      <c r="K133" s="42"/>
      <c r="L133" s="43"/>
      <c r="M133" s="43"/>
      <c r="N133" s="44"/>
      <c r="O133" s="139"/>
      <c r="P133" s="46"/>
      <c r="Q133" s="44"/>
      <c r="R133" s="44"/>
      <c r="S133" s="44"/>
      <c r="T133" s="44"/>
      <c r="U133" s="50"/>
      <c r="V133" s="44"/>
      <c r="W133" s="51"/>
      <c r="X133" s="44"/>
      <c r="Y133" s="44"/>
      <c r="Z133" s="44"/>
      <c r="AA133" s="44"/>
      <c r="AB133" s="44"/>
      <c r="AC133" s="44"/>
      <c r="AD133" s="44"/>
      <c r="AE133" s="44"/>
      <c r="AF133" s="44"/>
      <c r="AG133" s="44"/>
      <c r="AH133" s="44"/>
      <c r="AI133" s="44"/>
      <c r="AJ133" s="44"/>
      <c r="AK133" s="44"/>
      <c r="AL133" s="44"/>
      <c r="AM133" s="44"/>
      <c r="AN133" s="44"/>
      <c r="AO133" s="44"/>
      <c r="AP133" s="44"/>
      <c r="AQ133" s="44"/>
      <c r="AR133" s="44"/>
      <c r="AS133" s="44"/>
    </row>
    <row r="134" spans="1:45">
      <c r="A134" s="41"/>
      <c r="B134" s="41"/>
      <c r="C134" s="41"/>
      <c r="D134" s="42"/>
      <c r="E134" s="42"/>
      <c r="F134" s="42"/>
      <c r="G134" s="42"/>
      <c r="H134" s="42"/>
      <c r="I134" s="42"/>
      <c r="J134" s="42"/>
      <c r="K134" s="42"/>
      <c r="L134" s="43"/>
      <c r="M134" s="43"/>
      <c r="N134" s="44"/>
      <c r="O134" s="139"/>
      <c r="P134" s="46"/>
      <c r="Q134" s="44"/>
      <c r="R134" s="44"/>
      <c r="S134" s="44"/>
      <c r="T134" s="44"/>
      <c r="U134" s="50"/>
      <c r="V134" s="44"/>
      <c r="W134" s="51"/>
      <c r="X134" s="44"/>
      <c r="Y134" s="44"/>
      <c r="Z134" s="44"/>
      <c r="AA134" s="44"/>
      <c r="AB134" s="44"/>
      <c r="AC134" s="44"/>
      <c r="AD134" s="44"/>
      <c r="AE134" s="44"/>
      <c r="AF134" s="44"/>
      <c r="AG134" s="44"/>
      <c r="AH134" s="44"/>
      <c r="AI134" s="44"/>
      <c r="AJ134" s="44"/>
      <c r="AK134" s="44"/>
      <c r="AL134" s="44"/>
      <c r="AM134" s="44"/>
      <c r="AN134" s="44"/>
      <c r="AO134" s="44"/>
      <c r="AP134" s="44"/>
      <c r="AQ134" s="44"/>
      <c r="AR134" s="44"/>
      <c r="AS134" s="44"/>
    </row>
    <row r="135" spans="1:45">
      <c r="A135" s="41"/>
      <c r="B135" s="41"/>
      <c r="C135" s="41"/>
      <c r="D135" s="42"/>
      <c r="E135" s="42"/>
      <c r="F135" s="42"/>
      <c r="G135" s="42"/>
      <c r="H135" s="42"/>
      <c r="I135" s="42"/>
      <c r="J135" s="42"/>
      <c r="K135" s="42"/>
      <c r="L135" s="43"/>
      <c r="M135" s="43"/>
      <c r="N135" s="44"/>
      <c r="O135" s="139"/>
      <c r="P135" s="46"/>
      <c r="Q135" s="44"/>
      <c r="R135" s="44"/>
      <c r="S135" s="44"/>
      <c r="T135" s="44"/>
      <c r="U135" s="50"/>
      <c r="V135" s="44"/>
      <c r="W135" s="51"/>
      <c r="X135" s="44"/>
      <c r="Y135" s="44"/>
      <c r="Z135" s="44"/>
      <c r="AA135" s="44"/>
      <c r="AB135" s="44"/>
      <c r="AC135" s="44"/>
      <c r="AD135" s="44"/>
      <c r="AE135" s="44"/>
      <c r="AF135" s="44"/>
      <c r="AG135" s="44"/>
      <c r="AH135" s="44"/>
      <c r="AI135" s="44"/>
      <c r="AJ135" s="44"/>
      <c r="AK135" s="44"/>
      <c r="AL135" s="44"/>
      <c r="AM135" s="44"/>
      <c r="AN135" s="44"/>
      <c r="AO135" s="44"/>
      <c r="AP135" s="44"/>
      <c r="AQ135" s="44"/>
      <c r="AR135" s="44"/>
      <c r="AS135" s="44"/>
    </row>
    <row r="136" spans="1:45">
      <c r="A136" s="41"/>
      <c r="B136" s="41"/>
      <c r="C136" s="41"/>
      <c r="D136" s="42"/>
      <c r="E136" s="42"/>
      <c r="F136" s="42"/>
      <c r="G136" s="42"/>
      <c r="H136" s="42"/>
      <c r="I136" s="42"/>
      <c r="J136" s="42"/>
      <c r="K136" s="42"/>
      <c r="L136" s="43"/>
      <c r="M136" s="43"/>
      <c r="N136" s="44"/>
      <c r="O136" s="139"/>
      <c r="P136" s="46"/>
      <c r="Q136" s="44"/>
      <c r="R136" s="44"/>
      <c r="S136" s="44"/>
      <c r="T136" s="44"/>
      <c r="U136" s="50"/>
      <c r="V136" s="44"/>
      <c r="W136" s="51"/>
      <c r="X136" s="44"/>
      <c r="Y136" s="44"/>
      <c r="Z136" s="44"/>
      <c r="AA136" s="44"/>
      <c r="AB136" s="44"/>
      <c r="AC136" s="44"/>
      <c r="AD136" s="44"/>
      <c r="AE136" s="44"/>
      <c r="AF136" s="44"/>
      <c r="AG136" s="44"/>
      <c r="AH136" s="44"/>
      <c r="AI136" s="44"/>
      <c r="AJ136" s="44"/>
      <c r="AK136" s="44"/>
      <c r="AL136" s="44"/>
      <c r="AM136" s="44"/>
      <c r="AN136" s="44"/>
      <c r="AO136" s="44"/>
      <c r="AP136" s="44"/>
      <c r="AQ136" s="44"/>
      <c r="AR136" s="44"/>
      <c r="AS136" s="44"/>
    </row>
    <row r="137" spans="1:45">
      <c r="A137" s="41"/>
      <c r="B137" s="41"/>
      <c r="C137" s="41"/>
      <c r="D137" s="42"/>
      <c r="E137" s="42"/>
      <c r="F137" s="42"/>
      <c r="G137" s="42"/>
      <c r="H137" s="42"/>
      <c r="I137" s="42"/>
      <c r="J137" s="42"/>
      <c r="K137" s="42"/>
      <c r="L137" s="43"/>
      <c r="M137" s="43"/>
      <c r="N137" s="44"/>
      <c r="O137" s="139"/>
      <c r="P137" s="46"/>
      <c r="Q137" s="44"/>
      <c r="R137" s="44"/>
      <c r="S137" s="44"/>
      <c r="T137" s="44"/>
      <c r="U137" s="50"/>
      <c r="V137" s="44"/>
      <c r="W137" s="51"/>
      <c r="X137" s="44"/>
      <c r="Y137" s="44"/>
      <c r="Z137" s="44"/>
      <c r="AA137" s="44"/>
      <c r="AB137" s="44"/>
      <c r="AC137" s="44"/>
      <c r="AD137" s="44"/>
      <c r="AE137" s="44"/>
      <c r="AF137" s="44"/>
      <c r="AG137" s="44"/>
      <c r="AH137" s="44"/>
      <c r="AI137" s="44"/>
      <c r="AJ137" s="44"/>
      <c r="AK137" s="44"/>
      <c r="AL137" s="44"/>
      <c r="AM137" s="44"/>
      <c r="AN137" s="44"/>
      <c r="AO137" s="44"/>
      <c r="AP137" s="44"/>
      <c r="AQ137" s="44"/>
      <c r="AR137" s="44"/>
      <c r="AS137" s="44"/>
    </row>
    <row r="138" spans="1:45">
      <c r="A138" s="41"/>
      <c r="B138" s="41"/>
      <c r="C138" s="41"/>
      <c r="D138" s="42"/>
      <c r="E138" s="42"/>
      <c r="F138" s="42"/>
      <c r="G138" s="42"/>
      <c r="H138" s="42"/>
      <c r="I138" s="42"/>
      <c r="J138" s="42"/>
      <c r="K138" s="42"/>
      <c r="L138" s="43"/>
      <c r="M138" s="43"/>
      <c r="N138" s="44"/>
      <c r="O138" s="139"/>
      <c r="P138" s="46"/>
      <c r="Q138" s="44"/>
      <c r="R138" s="44"/>
      <c r="S138" s="44"/>
      <c r="T138" s="44"/>
      <c r="U138" s="50"/>
      <c r="V138" s="44"/>
      <c r="W138" s="51"/>
      <c r="X138" s="44"/>
      <c r="Y138" s="44"/>
      <c r="Z138" s="44"/>
      <c r="AA138" s="44"/>
      <c r="AB138" s="44"/>
      <c r="AC138" s="44"/>
      <c r="AD138" s="44"/>
      <c r="AE138" s="44"/>
      <c r="AF138" s="44"/>
      <c r="AG138" s="44"/>
      <c r="AH138" s="44"/>
      <c r="AI138" s="44"/>
      <c r="AJ138" s="44"/>
      <c r="AK138" s="44"/>
      <c r="AL138" s="44"/>
      <c r="AM138" s="44"/>
      <c r="AN138" s="44"/>
      <c r="AO138" s="44"/>
      <c r="AP138" s="44"/>
      <c r="AQ138" s="44"/>
      <c r="AR138" s="44"/>
      <c r="AS138" s="44"/>
    </row>
    <row r="139" spans="1:45">
      <c r="A139" s="41"/>
      <c r="B139" s="41"/>
      <c r="C139" s="41"/>
      <c r="D139" s="42"/>
      <c r="E139" s="42"/>
      <c r="F139" s="42"/>
      <c r="G139" s="42"/>
      <c r="H139" s="42"/>
      <c r="I139" s="42"/>
      <c r="J139" s="42"/>
      <c r="K139" s="42"/>
      <c r="L139" s="43"/>
      <c r="M139" s="43"/>
      <c r="N139" s="44"/>
      <c r="O139" s="139"/>
      <c r="P139" s="46"/>
      <c r="Q139" s="44"/>
      <c r="R139" s="44"/>
      <c r="S139" s="44"/>
      <c r="T139" s="44"/>
      <c r="U139" s="50"/>
      <c r="V139" s="44"/>
      <c r="W139" s="51"/>
      <c r="X139" s="44"/>
      <c r="Y139" s="44"/>
      <c r="Z139" s="44"/>
      <c r="AA139" s="44"/>
      <c r="AB139" s="44"/>
      <c r="AC139" s="44"/>
      <c r="AD139" s="44"/>
      <c r="AE139" s="44"/>
      <c r="AF139" s="44"/>
      <c r="AG139" s="44"/>
      <c r="AH139" s="44"/>
      <c r="AI139" s="44"/>
      <c r="AJ139" s="44"/>
      <c r="AK139" s="44"/>
      <c r="AL139" s="44"/>
      <c r="AM139" s="44"/>
      <c r="AN139" s="44"/>
      <c r="AO139" s="44"/>
      <c r="AP139" s="44"/>
      <c r="AQ139" s="44"/>
      <c r="AR139" s="44"/>
      <c r="AS139" s="44"/>
    </row>
    <row r="140" spans="1:45">
      <c r="A140" s="41"/>
      <c r="B140" s="41"/>
      <c r="C140" s="41"/>
      <c r="D140" s="42"/>
      <c r="E140" s="42"/>
      <c r="F140" s="42"/>
      <c r="G140" s="42"/>
      <c r="H140" s="42"/>
      <c r="I140" s="42"/>
      <c r="J140" s="42"/>
      <c r="K140" s="42"/>
      <c r="L140" s="43"/>
      <c r="M140" s="43"/>
      <c r="N140" s="44"/>
      <c r="O140" s="139"/>
      <c r="P140" s="46"/>
      <c r="Q140" s="44"/>
      <c r="R140" s="44"/>
      <c r="S140" s="44"/>
      <c r="T140" s="44"/>
      <c r="U140" s="50"/>
      <c r="V140" s="44"/>
      <c r="W140" s="51"/>
      <c r="X140" s="44"/>
      <c r="Y140" s="44"/>
      <c r="Z140" s="44"/>
      <c r="AA140" s="44"/>
      <c r="AB140" s="44"/>
      <c r="AC140" s="44"/>
      <c r="AD140" s="44"/>
      <c r="AE140" s="44"/>
      <c r="AF140" s="44"/>
      <c r="AG140" s="44"/>
      <c r="AH140" s="44"/>
      <c r="AI140" s="44"/>
      <c r="AJ140" s="44"/>
      <c r="AK140" s="44"/>
      <c r="AL140" s="44"/>
      <c r="AM140" s="44"/>
      <c r="AN140" s="44"/>
      <c r="AO140" s="44"/>
      <c r="AP140" s="44"/>
      <c r="AQ140" s="44"/>
      <c r="AR140" s="44"/>
      <c r="AS140" s="44"/>
    </row>
    <row r="141" spans="1:45">
      <c r="A141" s="41"/>
      <c r="B141" s="41"/>
      <c r="C141" s="41"/>
      <c r="D141" s="41"/>
      <c r="E141" s="52"/>
      <c r="F141" s="52"/>
      <c r="G141" s="52"/>
      <c r="H141" s="52"/>
      <c r="I141" s="52"/>
      <c r="J141" s="52"/>
      <c r="K141" s="52"/>
      <c r="L141" s="44"/>
      <c r="M141" s="44"/>
      <c r="N141" s="44"/>
      <c r="O141" s="139"/>
      <c r="P141" s="46"/>
      <c r="Q141" s="44"/>
      <c r="R141" s="44"/>
      <c r="S141" s="44"/>
      <c r="T141" s="44"/>
      <c r="U141" s="50"/>
      <c r="V141" s="44"/>
      <c r="W141" s="51"/>
      <c r="X141" s="44"/>
      <c r="Y141" s="44"/>
      <c r="Z141" s="44"/>
      <c r="AA141" s="44"/>
      <c r="AB141" s="44"/>
      <c r="AC141" s="44"/>
      <c r="AD141" s="44"/>
      <c r="AE141" s="44"/>
      <c r="AF141" s="44"/>
      <c r="AG141" s="44"/>
      <c r="AH141" s="44"/>
      <c r="AI141" s="44"/>
      <c r="AJ141" s="44"/>
      <c r="AK141" s="44"/>
      <c r="AL141" s="44"/>
      <c r="AM141" s="44"/>
      <c r="AN141" s="44"/>
      <c r="AO141" s="44"/>
      <c r="AP141" s="44"/>
      <c r="AQ141" s="44"/>
      <c r="AR141" s="44"/>
      <c r="AS141" s="44"/>
    </row>
    <row r="142" spans="1:45">
      <c r="A142" s="41"/>
      <c r="B142" s="41"/>
      <c r="C142" s="41"/>
      <c r="D142" s="41"/>
      <c r="E142" s="52"/>
      <c r="F142" s="52"/>
      <c r="G142" s="52"/>
      <c r="H142" s="52"/>
      <c r="I142" s="52"/>
      <c r="J142" s="52"/>
      <c r="K142" s="52"/>
      <c r="L142" s="44"/>
      <c r="M142" s="44"/>
      <c r="N142" s="44"/>
      <c r="O142" s="139"/>
      <c r="P142" s="46"/>
      <c r="Q142" s="44"/>
      <c r="R142" s="44"/>
      <c r="S142" s="44"/>
      <c r="T142" s="44"/>
      <c r="U142" s="50"/>
      <c r="V142" s="44"/>
      <c r="W142" s="51"/>
      <c r="X142" s="44"/>
      <c r="Y142" s="44"/>
      <c r="Z142" s="44"/>
      <c r="AA142" s="44"/>
      <c r="AB142" s="44"/>
      <c r="AC142" s="44"/>
      <c r="AD142" s="44"/>
      <c r="AE142" s="44"/>
      <c r="AF142" s="44"/>
      <c r="AG142" s="44"/>
      <c r="AH142" s="44"/>
      <c r="AI142" s="44"/>
      <c r="AJ142" s="44"/>
      <c r="AK142" s="44"/>
      <c r="AL142" s="44"/>
      <c r="AM142" s="44"/>
      <c r="AN142" s="44"/>
      <c r="AO142" s="44"/>
      <c r="AP142" s="44"/>
      <c r="AQ142" s="44"/>
      <c r="AR142" s="44"/>
      <c r="AS142" s="44"/>
    </row>
    <row r="143" spans="1:45">
      <c r="A143" s="41"/>
      <c r="B143" s="41"/>
      <c r="C143" s="41"/>
      <c r="D143" s="41"/>
      <c r="E143" s="52"/>
      <c r="F143" s="52"/>
      <c r="G143" s="52"/>
      <c r="H143" s="52"/>
      <c r="I143" s="52"/>
      <c r="J143" s="52"/>
      <c r="K143" s="52"/>
      <c r="L143" s="44"/>
      <c r="M143" s="44"/>
      <c r="N143" s="44"/>
      <c r="O143" s="139"/>
      <c r="P143" s="46"/>
      <c r="Q143" s="44"/>
      <c r="R143" s="44"/>
      <c r="S143" s="44"/>
      <c r="T143" s="44"/>
      <c r="U143" s="50"/>
      <c r="V143" s="44"/>
      <c r="W143" s="51"/>
      <c r="X143" s="44"/>
      <c r="Y143" s="44"/>
      <c r="Z143" s="44"/>
      <c r="AA143" s="44"/>
      <c r="AB143" s="44"/>
      <c r="AC143" s="44"/>
      <c r="AD143" s="44"/>
      <c r="AE143" s="44"/>
      <c r="AF143" s="44"/>
      <c r="AG143" s="44"/>
      <c r="AH143" s="44"/>
      <c r="AI143" s="44"/>
      <c r="AJ143" s="44"/>
      <c r="AK143" s="44"/>
      <c r="AL143" s="44"/>
      <c r="AM143" s="44"/>
      <c r="AN143" s="44"/>
      <c r="AO143" s="44"/>
      <c r="AP143" s="44"/>
      <c r="AQ143" s="44"/>
      <c r="AR143" s="44"/>
      <c r="AS143" s="44"/>
    </row>
    <row r="144" spans="1:45">
      <c r="A144" s="41"/>
      <c r="B144" s="41"/>
      <c r="C144" s="41"/>
      <c r="D144" s="41"/>
      <c r="E144" s="52"/>
      <c r="F144" s="52"/>
      <c r="G144" s="52"/>
      <c r="H144" s="52"/>
      <c r="I144" s="52"/>
      <c r="J144" s="52"/>
      <c r="K144" s="52"/>
      <c r="L144" s="44"/>
      <c r="M144" s="44"/>
      <c r="N144" s="44"/>
      <c r="O144" s="139"/>
      <c r="P144" s="46"/>
      <c r="Q144" s="44"/>
      <c r="R144" s="44"/>
      <c r="S144" s="44"/>
      <c r="T144" s="44"/>
      <c r="U144" s="50"/>
      <c r="V144" s="44"/>
      <c r="W144" s="51"/>
      <c r="X144" s="44"/>
      <c r="Y144" s="44"/>
      <c r="Z144" s="44"/>
      <c r="AA144" s="44"/>
      <c r="AB144" s="44"/>
      <c r="AC144" s="44"/>
      <c r="AD144" s="44"/>
      <c r="AE144" s="44"/>
      <c r="AF144" s="44"/>
      <c r="AG144" s="44"/>
      <c r="AH144" s="44"/>
      <c r="AI144" s="44"/>
      <c r="AJ144" s="44"/>
      <c r="AK144" s="44"/>
      <c r="AL144" s="44"/>
      <c r="AM144" s="44"/>
      <c r="AN144" s="44"/>
      <c r="AO144" s="44"/>
      <c r="AP144" s="44"/>
      <c r="AQ144" s="44"/>
      <c r="AR144" s="44"/>
      <c r="AS144" s="44"/>
    </row>
    <row r="145" spans="1:45">
      <c r="A145" s="41"/>
      <c r="B145" s="41"/>
      <c r="C145" s="41"/>
      <c r="D145" s="41"/>
      <c r="E145" s="52"/>
      <c r="F145" s="52"/>
      <c r="G145" s="52"/>
      <c r="H145" s="52"/>
      <c r="I145" s="52"/>
      <c r="J145" s="52"/>
      <c r="K145" s="52"/>
      <c r="L145" s="44"/>
      <c r="M145" s="44"/>
      <c r="N145" s="44"/>
      <c r="O145" s="139"/>
      <c r="P145" s="46"/>
      <c r="Q145" s="44"/>
      <c r="R145" s="44"/>
      <c r="S145" s="44"/>
      <c r="T145" s="44"/>
      <c r="U145" s="50"/>
      <c r="V145" s="44"/>
      <c r="W145" s="51"/>
      <c r="X145" s="44"/>
      <c r="Y145" s="44"/>
      <c r="Z145" s="44"/>
      <c r="AA145" s="44"/>
      <c r="AB145" s="44"/>
      <c r="AC145" s="44"/>
      <c r="AD145" s="44"/>
      <c r="AE145" s="44"/>
      <c r="AF145" s="44"/>
      <c r="AG145" s="44"/>
      <c r="AH145" s="44"/>
      <c r="AI145" s="44"/>
      <c r="AJ145" s="44"/>
      <c r="AK145" s="44"/>
      <c r="AL145" s="44"/>
      <c r="AM145" s="44"/>
      <c r="AN145" s="44"/>
      <c r="AO145" s="44"/>
      <c r="AP145" s="44"/>
      <c r="AQ145" s="44"/>
      <c r="AR145" s="44"/>
      <c r="AS145" s="44"/>
    </row>
    <row r="146" spans="1:45">
      <c r="A146" s="41"/>
      <c r="B146" s="41"/>
      <c r="C146" s="41"/>
      <c r="D146" s="41"/>
      <c r="E146" s="52"/>
      <c r="F146" s="52"/>
      <c r="G146" s="52"/>
      <c r="H146" s="52"/>
      <c r="I146" s="52"/>
      <c r="J146" s="52"/>
      <c r="K146" s="52"/>
      <c r="L146" s="44"/>
      <c r="M146" s="44"/>
      <c r="N146" s="44"/>
      <c r="O146" s="139"/>
      <c r="P146" s="46"/>
      <c r="Q146" s="44"/>
      <c r="R146" s="44"/>
      <c r="S146" s="44"/>
      <c r="T146" s="44"/>
      <c r="U146" s="50"/>
      <c r="V146" s="44"/>
      <c r="W146" s="51"/>
      <c r="X146" s="44"/>
      <c r="Y146" s="44"/>
      <c r="Z146" s="44"/>
      <c r="AA146" s="44"/>
      <c r="AB146" s="44"/>
      <c r="AC146" s="44"/>
      <c r="AD146" s="44"/>
      <c r="AE146" s="44"/>
      <c r="AF146" s="44"/>
      <c r="AG146" s="44"/>
      <c r="AH146" s="44"/>
      <c r="AI146" s="44"/>
      <c r="AJ146" s="44"/>
      <c r="AK146" s="44"/>
      <c r="AL146" s="44"/>
      <c r="AM146" s="44"/>
      <c r="AN146" s="44"/>
      <c r="AO146" s="44"/>
      <c r="AP146" s="44"/>
      <c r="AQ146" s="44"/>
      <c r="AR146" s="44"/>
      <c r="AS146" s="44"/>
    </row>
    <row r="147" spans="1:45">
      <c r="A147" s="41"/>
      <c r="B147" s="41"/>
      <c r="C147" s="41"/>
      <c r="D147" s="41"/>
      <c r="E147" s="52"/>
      <c r="F147" s="52"/>
      <c r="G147" s="52"/>
      <c r="H147" s="52"/>
      <c r="I147" s="52"/>
      <c r="J147" s="52"/>
      <c r="K147" s="52"/>
      <c r="L147" s="44"/>
      <c r="M147" s="44"/>
      <c r="N147" s="44"/>
      <c r="O147" s="139"/>
      <c r="P147" s="46"/>
      <c r="Q147" s="44"/>
      <c r="R147" s="44"/>
      <c r="S147" s="44"/>
      <c r="T147" s="44"/>
      <c r="U147" s="50"/>
      <c r="V147" s="44"/>
      <c r="W147" s="51"/>
      <c r="X147" s="44"/>
      <c r="Y147" s="44"/>
      <c r="Z147" s="44"/>
      <c r="AA147" s="44"/>
      <c r="AB147" s="44"/>
      <c r="AC147" s="44"/>
      <c r="AD147" s="44"/>
      <c r="AE147" s="44"/>
      <c r="AF147" s="44"/>
      <c r="AG147" s="44"/>
      <c r="AH147" s="44"/>
      <c r="AI147" s="44"/>
      <c r="AJ147" s="44"/>
      <c r="AK147" s="44"/>
      <c r="AL147" s="44"/>
      <c r="AM147" s="44"/>
      <c r="AN147" s="44"/>
      <c r="AO147" s="44"/>
      <c r="AP147" s="44"/>
      <c r="AQ147" s="44"/>
      <c r="AR147" s="44"/>
      <c r="AS147" s="44"/>
    </row>
    <row r="148" spans="1:45">
      <c r="A148" s="41"/>
      <c r="B148" s="41"/>
      <c r="C148" s="41"/>
      <c r="D148" s="41"/>
      <c r="E148" s="52"/>
      <c r="F148" s="52"/>
      <c r="G148" s="52"/>
      <c r="H148" s="52"/>
      <c r="I148" s="52"/>
      <c r="J148" s="52"/>
      <c r="K148" s="52"/>
      <c r="L148" s="44"/>
      <c r="M148" s="44"/>
      <c r="N148" s="44"/>
      <c r="O148" s="139"/>
      <c r="P148" s="46"/>
      <c r="Q148" s="44"/>
      <c r="R148" s="44"/>
      <c r="S148" s="44"/>
      <c r="T148" s="44"/>
      <c r="U148" s="50"/>
      <c r="V148" s="44"/>
      <c r="W148" s="51"/>
      <c r="X148" s="44"/>
      <c r="Y148" s="44"/>
      <c r="Z148" s="44"/>
      <c r="AA148" s="44"/>
      <c r="AB148" s="44"/>
      <c r="AC148" s="44"/>
      <c r="AD148" s="44"/>
      <c r="AE148" s="44"/>
      <c r="AF148" s="44"/>
      <c r="AG148" s="44"/>
      <c r="AH148" s="44"/>
      <c r="AI148" s="44"/>
      <c r="AJ148" s="44"/>
      <c r="AK148" s="44"/>
      <c r="AL148" s="44"/>
      <c r="AM148" s="44"/>
      <c r="AN148" s="44"/>
      <c r="AO148" s="44"/>
      <c r="AP148" s="44"/>
      <c r="AQ148" s="44"/>
      <c r="AR148" s="44"/>
      <c r="AS148" s="44"/>
    </row>
    <row r="149" spans="1:45">
      <c r="A149" s="41"/>
      <c r="B149" s="41"/>
      <c r="C149" s="41"/>
      <c r="D149" s="41"/>
      <c r="E149" s="52"/>
      <c r="F149" s="52"/>
      <c r="G149" s="52"/>
      <c r="H149" s="52"/>
      <c r="I149" s="52"/>
      <c r="J149" s="52"/>
      <c r="K149" s="52"/>
      <c r="L149" s="44"/>
      <c r="M149" s="44"/>
      <c r="N149" s="44"/>
      <c r="O149" s="139"/>
      <c r="P149" s="46"/>
      <c r="Q149" s="44"/>
      <c r="R149" s="44"/>
      <c r="S149" s="44"/>
      <c r="T149" s="44"/>
      <c r="U149" s="50"/>
      <c r="V149" s="44"/>
      <c r="W149" s="51"/>
      <c r="X149" s="44"/>
      <c r="Y149" s="44"/>
      <c r="Z149" s="44"/>
      <c r="AA149" s="44"/>
      <c r="AB149" s="44"/>
      <c r="AC149" s="44"/>
      <c r="AD149" s="44"/>
      <c r="AE149" s="44"/>
      <c r="AF149" s="44"/>
      <c r="AG149" s="44"/>
      <c r="AH149" s="44"/>
      <c r="AI149" s="44"/>
      <c r="AJ149" s="44"/>
      <c r="AK149" s="44"/>
      <c r="AL149" s="44"/>
      <c r="AM149" s="44"/>
      <c r="AN149" s="44"/>
      <c r="AO149" s="44"/>
      <c r="AP149" s="44"/>
      <c r="AQ149" s="44"/>
      <c r="AR149" s="44"/>
      <c r="AS149" s="44"/>
    </row>
    <row r="150" spans="1:45">
      <c r="A150" s="41"/>
      <c r="B150" s="41"/>
      <c r="C150" s="41"/>
      <c r="D150" s="41"/>
      <c r="E150" s="52"/>
      <c r="F150" s="52"/>
      <c r="G150" s="52"/>
      <c r="H150" s="52"/>
      <c r="I150" s="52"/>
      <c r="J150" s="52"/>
      <c r="K150" s="52"/>
      <c r="L150" s="44"/>
      <c r="M150" s="44"/>
      <c r="N150" s="44"/>
      <c r="O150" s="139"/>
      <c r="P150" s="46"/>
      <c r="Q150" s="44"/>
      <c r="R150" s="44"/>
      <c r="S150" s="44"/>
      <c r="T150" s="44"/>
      <c r="U150" s="50"/>
      <c r="V150" s="44"/>
      <c r="W150" s="51"/>
      <c r="X150" s="44"/>
      <c r="Y150" s="44"/>
      <c r="Z150" s="44"/>
      <c r="AA150" s="44"/>
      <c r="AB150" s="44"/>
      <c r="AC150" s="44"/>
      <c r="AD150" s="44"/>
      <c r="AE150" s="44"/>
      <c r="AF150" s="44"/>
      <c r="AG150" s="44"/>
      <c r="AH150" s="44"/>
      <c r="AI150" s="44"/>
      <c r="AJ150" s="44"/>
      <c r="AK150" s="44"/>
      <c r="AL150" s="44"/>
      <c r="AM150" s="44"/>
      <c r="AN150" s="44"/>
      <c r="AO150" s="44"/>
      <c r="AP150" s="44"/>
      <c r="AQ150" s="44"/>
      <c r="AR150" s="44"/>
      <c r="AS150" s="44"/>
    </row>
    <row r="151" spans="1:45">
      <c r="A151" s="41"/>
      <c r="B151" s="41"/>
      <c r="C151" s="41"/>
      <c r="D151" s="41"/>
      <c r="E151" s="52"/>
      <c r="F151" s="52"/>
      <c r="G151" s="52"/>
      <c r="H151" s="52"/>
      <c r="I151" s="52"/>
      <c r="J151" s="52"/>
      <c r="K151" s="52"/>
      <c r="L151" s="44"/>
      <c r="M151" s="44"/>
      <c r="N151" s="44"/>
      <c r="O151" s="139"/>
      <c r="P151" s="46"/>
      <c r="Q151" s="44"/>
      <c r="R151" s="44"/>
      <c r="S151" s="44"/>
      <c r="T151" s="44"/>
      <c r="U151" s="50"/>
      <c r="V151" s="44"/>
      <c r="W151" s="51"/>
      <c r="X151" s="44"/>
      <c r="Y151" s="44"/>
      <c r="Z151" s="44"/>
      <c r="AA151" s="44"/>
      <c r="AB151" s="44"/>
      <c r="AC151" s="44"/>
      <c r="AD151" s="44"/>
      <c r="AE151" s="44"/>
      <c r="AF151" s="44"/>
      <c r="AG151" s="44"/>
      <c r="AH151" s="44"/>
      <c r="AI151" s="44"/>
      <c r="AJ151" s="44"/>
      <c r="AK151" s="44"/>
      <c r="AL151" s="44"/>
      <c r="AM151" s="44"/>
      <c r="AN151" s="44"/>
      <c r="AO151" s="44"/>
      <c r="AP151" s="44"/>
      <c r="AQ151" s="44"/>
      <c r="AR151" s="44"/>
      <c r="AS151" s="44"/>
    </row>
    <row r="152" spans="1:45">
      <c r="A152" s="41"/>
      <c r="B152" s="41"/>
      <c r="C152" s="41"/>
      <c r="D152" s="41"/>
      <c r="E152" s="52"/>
      <c r="F152" s="52"/>
      <c r="G152" s="52"/>
      <c r="H152" s="52"/>
      <c r="I152" s="52"/>
      <c r="J152" s="52"/>
      <c r="K152" s="52"/>
      <c r="L152" s="44"/>
      <c r="M152" s="44"/>
      <c r="N152" s="44"/>
      <c r="O152" s="139"/>
      <c r="P152" s="46"/>
      <c r="Q152" s="44"/>
      <c r="R152" s="44"/>
      <c r="S152" s="44"/>
      <c r="T152" s="44"/>
      <c r="U152" s="50"/>
      <c r="V152" s="44"/>
      <c r="W152" s="51"/>
      <c r="X152" s="44"/>
      <c r="Y152" s="44"/>
      <c r="Z152" s="44"/>
      <c r="AA152" s="44"/>
      <c r="AB152" s="44"/>
      <c r="AC152" s="44"/>
      <c r="AD152" s="44"/>
      <c r="AE152" s="44"/>
      <c r="AF152" s="44"/>
      <c r="AG152" s="44"/>
      <c r="AH152" s="44"/>
      <c r="AI152" s="44"/>
      <c r="AJ152" s="44"/>
      <c r="AK152" s="44"/>
      <c r="AL152" s="44"/>
      <c r="AM152" s="44"/>
      <c r="AN152" s="44"/>
      <c r="AO152" s="44"/>
      <c r="AP152" s="44"/>
      <c r="AQ152" s="44"/>
      <c r="AR152" s="44"/>
      <c r="AS152" s="44"/>
    </row>
    <row r="153" spans="1:45">
      <c r="A153" s="41"/>
      <c r="B153" s="41"/>
      <c r="C153" s="41"/>
      <c r="D153" s="41"/>
      <c r="E153" s="52"/>
      <c r="F153" s="52"/>
      <c r="G153" s="52"/>
      <c r="H153" s="52"/>
      <c r="I153" s="52"/>
      <c r="J153" s="52"/>
      <c r="K153" s="52"/>
      <c r="L153" s="44"/>
      <c r="M153" s="44"/>
      <c r="N153" s="44"/>
      <c r="O153" s="139"/>
      <c r="P153" s="46"/>
      <c r="Q153" s="44"/>
      <c r="R153" s="44"/>
      <c r="S153" s="44"/>
      <c r="T153" s="44"/>
      <c r="U153" s="50"/>
      <c r="V153" s="44"/>
      <c r="W153" s="51"/>
      <c r="X153" s="44"/>
      <c r="Y153" s="44"/>
      <c r="Z153" s="44"/>
      <c r="AA153" s="44"/>
      <c r="AB153" s="44"/>
      <c r="AC153" s="44"/>
      <c r="AD153" s="44"/>
      <c r="AE153" s="44"/>
      <c r="AF153" s="44"/>
      <c r="AG153" s="44"/>
      <c r="AH153" s="44"/>
      <c r="AI153" s="44"/>
      <c r="AJ153" s="44"/>
      <c r="AK153" s="44"/>
      <c r="AL153" s="44"/>
      <c r="AM153" s="44"/>
      <c r="AN153" s="44"/>
      <c r="AO153" s="44"/>
      <c r="AP153" s="44"/>
      <c r="AQ153" s="44"/>
      <c r="AR153" s="44"/>
      <c r="AS153" s="44"/>
    </row>
    <row r="154" spans="1:45">
      <c r="A154" s="41"/>
      <c r="B154" s="41"/>
      <c r="C154" s="41"/>
      <c r="D154" s="41"/>
      <c r="E154" s="52"/>
      <c r="F154" s="52"/>
      <c r="G154" s="52"/>
      <c r="H154" s="52"/>
      <c r="I154" s="52"/>
      <c r="J154" s="52"/>
      <c r="K154" s="52"/>
      <c r="L154" s="44"/>
      <c r="M154" s="44"/>
      <c r="N154" s="44"/>
      <c r="O154" s="139"/>
      <c r="P154" s="46"/>
      <c r="Q154" s="44"/>
      <c r="R154" s="44"/>
      <c r="S154" s="44"/>
      <c r="T154" s="44"/>
      <c r="U154" s="50"/>
      <c r="V154" s="44"/>
      <c r="W154" s="51"/>
      <c r="X154" s="44"/>
      <c r="Y154" s="44"/>
      <c r="Z154" s="44"/>
      <c r="AA154" s="44"/>
      <c r="AB154" s="44"/>
      <c r="AC154" s="44"/>
      <c r="AD154" s="44"/>
      <c r="AE154" s="44"/>
      <c r="AF154" s="44"/>
      <c r="AG154" s="44"/>
      <c r="AH154" s="44"/>
      <c r="AI154" s="44"/>
      <c r="AJ154" s="44"/>
      <c r="AK154" s="44"/>
      <c r="AL154" s="44"/>
      <c r="AM154" s="44"/>
      <c r="AN154" s="44"/>
      <c r="AO154" s="44"/>
      <c r="AP154" s="44"/>
      <c r="AQ154" s="44"/>
      <c r="AR154" s="44"/>
      <c r="AS154" s="44"/>
    </row>
    <row r="155" spans="1:45">
      <c r="A155" s="41"/>
      <c r="B155" s="41"/>
      <c r="C155" s="41"/>
      <c r="D155" s="41"/>
      <c r="E155" s="52"/>
      <c r="F155" s="52"/>
      <c r="G155" s="52"/>
      <c r="H155" s="52"/>
      <c r="I155" s="52"/>
      <c r="J155" s="52"/>
      <c r="K155" s="52"/>
      <c r="L155" s="44"/>
      <c r="M155" s="44"/>
      <c r="N155" s="44"/>
      <c r="O155" s="139"/>
      <c r="P155" s="46"/>
      <c r="Q155" s="44"/>
      <c r="R155" s="44"/>
      <c r="S155" s="44"/>
      <c r="T155" s="44"/>
      <c r="U155" s="50"/>
      <c r="V155" s="44"/>
      <c r="W155" s="51"/>
      <c r="X155" s="44"/>
      <c r="Y155" s="44"/>
      <c r="Z155" s="44"/>
      <c r="AA155" s="44"/>
      <c r="AB155" s="44"/>
      <c r="AC155" s="44"/>
      <c r="AD155" s="44"/>
      <c r="AE155" s="44"/>
      <c r="AF155" s="44"/>
      <c r="AG155" s="44"/>
      <c r="AH155" s="44"/>
      <c r="AI155" s="44"/>
      <c r="AJ155" s="44"/>
      <c r="AK155" s="44"/>
      <c r="AL155" s="44"/>
      <c r="AM155" s="44"/>
      <c r="AN155" s="44"/>
      <c r="AO155" s="44"/>
      <c r="AP155" s="44"/>
      <c r="AQ155" s="44"/>
      <c r="AR155" s="44"/>
      <c r="AS155" s="44"/>
    </row>
    <row r="156" spans="1:45">
      <c r="A156" s="41"/>
      <c r="B156" s="41"/>
      <c r="C156" s="41"/>
      <c r="D156" s="41"/>
      <c r="E156" s="52"/>
      <c r="F156" s="52"/>
      <c r="G156" s="52"/>
      <c r="H156" s="52"/>
      <c r="I156" s="52"/>
      <c r="J156" s="52"/>
      <c r="K156" s="52"/>
      <c r="L156" s="44"/>
      <c r="M156" s="44"/>
      <c r="N156" s="44"/>
      <c r="O156" s="139"/>
      <c r="P156" s="46"/>
      <c r="Q156" s="44"/>
      <c r="R156" s="44"/>
      <c r="S156" s="44"/>
      <c r="T156" s="44"/>
      <c r="U156" s="50"/>
      <c r="V156" s="44"/>
      <c r="W156" s="51"/>
      <c r="X156" s="44"/>
      <c r="Y156" s="44"/>
      <c r="Z156" s="44"/>
      <c r="AA156" s="44"/>
      <c r="AB156" s="44"/>
      <c r="AC156" s="44"/>
      <c r="AD156" s="44"/>
      <c r="AE156" s="44"/>
      <c r="AF156" s="44"/>
      <c r="AG156" s="44"/>
      <c r="AH156" s="44"/>
      <c r="AI156" s="44"/>
      <c r="AJ156" s="44"/>
      <c r="AK156" s="44"/>
      <c r="AL156" s="44"/>
      <c r="AM156" s="44"/>
      <c r="AN156" s="44"/>
      <c r="AO156" s="44"/>
      <c r="AP156" s="44"/>
      <c r="AQ156" s="44"/>
      <c r="AR156" s="44"/>
      <c r="AS156" s="44"/>
    </row>
    <row r="157" spans="1:45">
      <c r="A157" s="41"/>
      <c r="B157" s="41"/>
      <c r="C157" s="41"/>
      <c r="D157" s="41"/>
      <c r="E157" s="52"/>
      <c r="F157" s="52"/>
      <c r="G157" s="52"/>
      <c r="H157" s="52"/>
      <c r="I157" s="52"/>
      <c r="J157" s="52"/>
      <c r="K157" s="52"/>
      <c r="L157" s="44"/>
      <c r="M157" s="44"/>
      <c r="N157" s="44"/>
      <c r="O157" s="139"/>
      <c r="P157" s="46"/>
      <c r="Q157" s="44"/>
      <c r="R157" s="44"/>
      <c r="S157" s="44"/>
      <c r="T157" s="44"/>
      <c r="U157" s="50"/>
      <c r="V157" s="44"/>
      <c r="W157" s="51"/>
      <c r="X157" s="44"/>
      <c r="Y157" s="44"/>
      <c r="Z157" s="44"/>
      <c r="AA157" s="44"/>
      <c r="AB157" s="44"/>
      <c r="AC157" s="44"/>
      <c r="AD157" s="44"/>
      <c r="AE157" s="44"/>
      <c r="AF157" s="44"/>
      <c r="AG157" s="44"/>
      <c r="AH157" s="44"/>
      <c r="AI157" s="44"/>
      <c r="AJ157" s="44"/>
      <c r="AK157" s="44"/>
      <c r="AL157" s="44"/>
      <c r="AM157" s="44"/>
      <c r="AN157" s="44"/>
      <c r="AO157" s="44"/>
      <c r="AP157" s="44"/>
      <c r="AQ157" s="44"/>
      <c r="AR157" s="44"/>
      <c r="AS157" s="44"/>
    </row>
    <row r="158" spans="1:45">
      <c r="A158" s="41"/>
      <c r="B158" s="41"/>
      <c r="C158" s="41"/>
      <c r="D158" s="41"/>
      <c r="E158" s="52"/>
      <c r="F158" s="52"/>
      <c r="G158" s="52"/>
      <c r="H158" s="52"/>
      <c r="I158" s="52"/>
      <c r="J158" s="52"/>
      <c r="K158" s="52"/>
      <c r="L158" s="44"/>
      <c r="M158" s="44"/>
      <c r="N158" s="44"/>
      <c r="O158" s="139"/>
      <c r="P158" s="46"/>
      <c r="Q158" s="44"/>
      <c r="R158" s="44"/>
      <c r="S158" s="44"/>
      <c r="T158" s="44"/>
      <c r="U158" s="50"/>
      <c r="V158" s="44"/>
      <c r="W158" s="51"/>
      <c r="X158" s="44"/>
      <c r="Y158" s="44"/>
      <c r="Z158" s="44"/>
      <c r="AA158" s="44"/>
      <c r="AB158" s="44"/>
      <c r="AC158" s="44"/>
      <c r="AD158" s="44"/>
      <c r="AE158" s="44"/>
      <c r="AF158" s="44"/>
      <c r="AG158" s="44"/>
      <c r="AH158" s="44"/>
      <c r="AI158" s="44"/>
      <c r="AJ158" s="44"/>
      <c r="AK158" s="44"/>
      <c r="AL158" s="44"/>
      <c r="AM158" s="44"/>
      <c r="AN158" s="44"/>
      <c r="AO158" s="44"/>
      <c r="AP158" s="44"/>
      <c r="AQ158" s="44"/>
      <c r="AR158" s="44"/>
      <c r="AS158" s="44"/>
    </row>
    <row r="159" spans="1:45">
      <c r="A159" s="41"/>
      <c r="B159" s="41"/>
      <c r="C159" s="41"/>
      <c r="D159" s="41"/>
      <c r="E159" s="52"/>
      <c r="F159" s="52"/>
      <c r="G159" s="52"/>
      <c r="H159" s="52"/>
      <c r="I159" s="52"/>
      <c r="J159" s="52"/>
      <c r="K159" s="52"/>
      <c r="L159" s="44"/>
      <c r="M159" s="44"/>
      <c r="N159" s="44"/>
      <c r="O159" s="139"/>
      <c r="P159" s="46"/>
      <c r="Q159" s="44"/>
      <c r="R159" s="44"/>
      <c r="S159" s="44"/>
      <c r="T159" s="44"/>
      <c r="U159" s="50"/>
      <c r="V159" s="44"/>
      <c r="W159" s="51"/>
      <c r="X159" s="44"/>
      <c r="Y159" s="44"/>
      <c r="Z159" s="44"/>
      <c r="AA159" s="44"/>
      <c r="AB159" s="44"/>
      <c r="AC159" s="44"/>
      <c r="AD159" s="44"/>
      <c r="AE159" s="44"/>
      <c r="AF159" s="44"/>
      <c r="AG159" s="44"/>
      <c r="AH159" s="44"/>
      <c r="AI159" s="44"/>
      <c r="AJ159" s="44"/>
      <c r="AK159" s="44"/>
      <c r="AL159" s="44"/>
      <c r="AM159" s="44"/>
      <c r="AN159" s="44"/>
      <c r="AO159" s="44"/>
      <c r="AP159" s="44"/>
      <c r="AQ159" s="44"/>
      <c r="AR159" s="44"/>
      <c r="AS159" s="44"/>
    </row>
    <row r="160" spans="1:45">
      <c r="A160" s="41"/>
      <c r="B160" s="41"/>
      <c r="C160" s="41"/>
      <c r="D160" s="41"/>
      <c r="E160" s="52"/>
      <c r="F160" s="52"/>
      <c r="G160" s="52"/>
      <c r="H160" s="52"/>
      <c r="I160" s="52"/>
      <c r="J160" s="52"/>
      <c r="K160" s="52"/>
      <c r="L160" s="44"/>
      <c r="M160" s="44"/>
      <c r="N160" s="44"/>
      <c r="O160" s="139"/>
      <c r="P160" s="46"/>
      <c r="Q160" s="44"/>
      <c r="R160" s="44"/>
      <c r="S160" s="44"/>
      <c r="T160" s="44"/>
      <c r="U160" s="50"/>
      <c r="V160" s="44"/>
      <c r="W160" s="51"/>
      <c r="X160" s="44"/>
      <c r="Y160" s="44"/>
      <c r="Z160" s="44"/>
      <c r="AA160" s="44"/>
      <c r="AB160" s="44"/>
      <c r="AC160" s="44"/>
      <c r="AD160" s="44"/>
      <c r="AE160" s="44"/>
      <c r="AF160" s="44"/>
      <c r="AG160" s="44"/>
      <c r="AH160" s="44"/>
      <c r="AI160" s="44"/>
      <c r="AJ160" s="44"/>
      <c r="AK160" s="44"/>
      <c r="AL160" s="44"/>
      <c r="AM160" s="44"/>
      <c r="AN160" s="44"/>
      <c r="AO160" s="44"/>
      <c r="AP160" s="44"/>
      <c r="AQ160" s="44"/>
      <c r="AR160" s="44"/>
      <c r="AS160" s="44"/>
    </row>
    <row r="161" spans="1:45">
      <c r="A161" s="41"/>
      <c r="B161" s="41"/>
      <c r="C161" s="41"/>
      <c r="D161" s="41"/>
      <c r="E161" s="52"/>
      <c r="F161" s="52"/>
      <c r="G161" s="52"/>
      <c r="H161" s="52"/>
      <c r="I161" s="52"/>
      <c r="J161" s="52"/>
      <c r="K161" s="52"/>
      <c r="L161" s="44"/>
      <c r="M161" s="44"/>
      <c r="N161" s="44"/>
      <c r="O161" s="139"/>
      <c r="P161" s="46"/>
      <c r="Q161" s="44"/>
      <c r="R161" s="44"/>
      <c r="S161" s="44"/>
      <c r="T161" s="44"/>
      <c r="U161" s="50"/>
      <c r="V161" s="44"/>
      <c r="W161" s="51"/>
      <c r="X161" s="44"/>
      <c r="Y161" s="44"/>
      <c r="Z161" s="44"/>
      <c r="AA161" s="44"/>
      <c r="AB161" s="44"/>
      <c r="AC161" s="44"/>
      <c r="AD161" s="44"/>
      <c r="AE161" s="44"/>
      <c r="AF161" s="44"/>
      <c r="AG161" s="44"/>
      <c r="AH161" s="44"/>
      <c r="AI161" s="44"/>
      <c r="AJ161" s="44"/>
      <c r="AK161" s="44"/>
      <c r="AL161" s="44"/>
      <c r="AM161" s="44"/>
      <c r="AN161" s="44"/>
      <c r="AO161" s="44"/>
      <c r="AP161" s="44"/>
      <c r="AQ161" s="44"/>
      <c r="AR161" s="44"/>
      <c r="AS161" s="44"/>
    </row>
    <row r="162" spans="1:45">
      <c r="A162" s="41"/>
      <c r="B162" s="41"/>
      <c r="C162" s="41"/>
      <c r="D162" s="41"/>
      <c r="E162" s="52"/>
      <c r="F162" s="52"/>
      <c r="G162" s="52"/>
      <c r="H162" s="52"/>
      <c r="I162" s="52"/>
      <c r="J162" s="52"/>
      <c r="K162" s="52"/>
      <c r="L162" s="44"/>
      <c r="M162" s="44"/>
      <c r="N162" s="44"/>
      <c r="O162" s="139"/>
      <c r="P162" s="46"/>
      <c r="Q162" s="44"/>
      <c r="R162" s="44"/>
      <c r="S162" s="44"/>
      <c r="T162" s="44"/>
      <c r="U162" s="50"/>
      <c r="V162" s="44"/>
      <c r="W162" s="51"/>
      <c r="X162" s="44"/>
      <c r="Y162" s="44"/>
      <c r="Z162" s="44"/>
      <c r="AA162" s="44"/>
      <c r="AB162" s="44"/>
      <c r="AC162" s="44"/>
      <c r="AD162" s="44"/>
      <c r="AE162" s="44"/>
      <c r="AF162" s="44"/>
      <c r="AG162" s="44"/>
      <c r="AH162" s="44"/>
      <c r="AI162" s="44"/>
      <c r="AJ162" s="44"/>
      <c r="AK162" s="44"/>
      <c r="AL162" s="44"/>
      <c r="AM162" s="44"/>
      <c r="AN162" s="44"/>
      <c r="AO162" s="44"/>
      <c r="AP162" s="44"/>
      <c r="AQ162" s="44"/>
      <c r="AR162" s="44"/>
      <c r="AS162" s="44"/>
    </row>
    <row r="163" spans="1:45">
      <c r="A163" s="41"/>
      <c r="B163" s="41"/>
      <c r="C163" s="41"/>
      <c r="D163" s="41"/>
      <c r="E163" s="52"/>
      <c r="F163" s="52"/>
      <c r="G163" s="52"/>
      <c r="H163" s="52"/>
      <c r="I163" s="52"/>
      <c r="J163" s="52"/>
      <c r="K163" s="52"/>
      <c r="L163" s="44"/>
      <c r="M163" s="44"/>
      <c r="N163" s="44"/>
      <c r="O163" s="139"/>
      <c r="P163" s="46"/>
      <c r="Q163" s="44"/>
      <c r="R163" s="44"/>
      <c r="S163" s="44"/>
      <c r="T163" s="44"/>
      <c r="U163" s="50"/>
      <c r="V163" s="44"/>
      <c r="W163" s="51"/>
      <c r="X163" s="44"/>
      <c r="Y163" s="44"/>
      <c r="Z163" s="44"/>
      <c r="AA163" s="44"/>
      <c r="AB163" s="44"/>
      <c r="AC163" s="44"/>
      <c r="AD163" s="44"/>
      <c r="AE163" s="44"/>
      <c r="AF163" s="44"/>
      <c r="AG163" s="44"/>
      <c r="AH163" s="44"/>
      <c r="AI163" s="44"/>
      <c r="AJ163" s="44"/>
      <c r="AK163" s="44"/>
      <c r="AL163" s="44"/>
      <c r="AM163" s="44"/>
      <c r="AN163" s="44"/>
      <c r="AO163" s="44"/>
      <c r="AP163" s="44"/>
      <c r="AQ163" s="44"/>
      <c r="AR163" s="44"/>
      <c r="AS163" s="44"/>
    </row>
    <row r="164" spans="1:45">
      <c r="A164" s="41"/>
      <c r="B164" s="41"/>
      <c r="C164" s="41"/>
      <c r="D164" s="41"/>
      <c r="E164" s="52"/>
      <c r="F164" s="52"/>
      <c r="G164" s="52"/>
      <c r="H164" s="52"/>
      <c r="I164" s="52"/>
      <c r="J164" s="52"/>
      <c r="K164" s="52"/>
      <c r="L164" s="44"/>
      <c r="M164" s="44"/>
      <c r="N164" s="44"/>
      <c r="O164" s="139"/>
      <c r="P164" s="46"/>
      <c r="Q164" s="44"/>
      <c r="R164" s="44"/>
      <c r="S164" s="44"/>
      <c r="T164" s="44"/>
      <c r="U164" s="50"/>
      <c r="V164" s="44"/>
      <c r="W164" s="51"/>
      <c r="X164" s="44"/>
      <c r="Y164" s="44"/>
      <c r="Z164" s="44"/>
      <c r="AA164" s="44"/>
      <c r="AB164" s="44"/>
      <c r="AC164" s="44"/>
      <c r="AD164" s="44"/>
      <c r="AE164" s="44"/>
      <c r="AF164" s="44"/>
      <c r="AG164" s="44"/>
      <c r="AH164" s="44"/>
      <c r="AI164" s="44"/>
      <c r="AJ164" s="44"/>
      <c r="AK164" s="44"/>
      <c r="AL164" s="44"/>
      <c r="AM164" s="44"/>
      <c r="AN164" s="44"/>
      <c r="AO164" s="44"/>
      <c r="AP164" s="44"/>
      <c r="AQ164" s="44"/>
      <c r="AR164" s="44"/>
      <c r="AS164" s="44"/>
    </row>
    <row r="165" spans="1:45">
      <c r="A165" s="41"/>
      <c r="B165" s="41"/>
      <c r="C165" s="41"/>
      <c r="D165" s="41"/>
      <c r="E165" s="52"/>
      <c r="F165" s="52"/>
      <c r="G165" s="52"/>
      <c r="H165" s="52"/>
      <c r="I165" s="52"/>
      <c r="J165" s="52"/>
      <c r="K165" s="52"/>
      <c r="L165" s="44"/>
      <c r="M165" s="44"/>
      <c r="N165" s="44"/>
      <c r="O165" s="139"/>
      <c r="P165" s="46"/>
      <c r="Q165" s="44"/>
      <c r="R165" s="44"/>
      <c r="S165" s="44"/>
      <c r="T165" s="44"/>
      <c r="U165" s="50"/>
      <c r="V165" s="44"/>
      <c r="W165" s="51"/>
      <c r="X165" s="44"/>
      <c r="Y165" s="44"/>
      <c r="Z165" s="44"/>
      <c r="AA165" s="44"/>
      <c r="AB165" s="44"/>
      <c r="AC165" s="44"/>
      <c r="AD165" s="44"/>
      <c r="AE165" s="44"/>
      <c r="AF165" s="44"/>
      <c r="AG165" s="44"/>
      <c r="AH165" s="44"/>
      <c r="AI165" s="44"/>
      <c r="AJ165" s="44"/>
      <c r="AK165" s="44"/>
      <c r="AL165" s="44"/>
      <c r="AM165" s="44"/>
      <c r="AN165" s="44"/>
      <c r="AO165" s="44"/>
      <c r="AP165" s="44"/>
      <c r="AQ165" s="44"/>
      <c r="AR165" s="44"/>
      <c r="AS165" s="44"/>
    </row>
    <row r="166" spans="1:45">
      <c r="A166" s="41"/>
      <c r="B166" s="41"/>
      <c r="C166" s="41"/>
      <c r="D166" s="41"/>
      <c r="E166" s="52"/>
      <c r="F166" s="52"/>
      <c r="G166" s="52"/>
      <c r="H166" s="52"/>
      <c r="I166" s="52"/>
      <c r="J166" s="52"/>
      <c r="K166" s="52"/>
      <c r="L166" s="44"/>
      <c r="M166" s="44"/>
      <c r="N166" s="44"/>
      <c r="O166" s="139"/>
      <c r="P166" s="46"/>
      <c r="Q166" s="44"/>
      <c r="R166" s="44"/>
      <c r="S166" s="44"/>
      <c r="T166" s="44"/>
      <c r="U166" s="50"/>
      <c r="V166" s="44"/>
      <c r="W166" s="51"/>
      <c r="X166" s="44"/>
      <c r="Y166" s="44"/>
      <c r="Z166" s="44"/>
      <c r="AA166" s="44"/>
      <c r="AB166" s="44"/>
      <c r="AC166" s="44"/>
      <c r="AD166" s="44"/>
      <c r="AE166" s="44"/>
      <c r="AF166" s="44"/>
      <c r="AG166" s="44"/>
      <c r="AH166" s="44"/>
      <c r="AI166" s="44"/>
      <c r="AJ166" s="44"/>
      <c r="AK166" s="44"/>
      <c r="AL166" s="44"/>
      <c r="AM166" s="44"/>
      <c r="AN166" s="44"/>
      <c r="AO166" s="44"/>
      <c r="AP166" s="44"/>
      <c r="AQ166" s="44"/>
      <c r="AR166" s="44"/>
      <c r="AS166" s="44"/>
    </row>
    <row r="167" spans="1:45">
      <c r="A167" s="41"/>
      <c r="B167" s="41"/>
      <c r="C167" s="41"/>
      <c r="D167" s="41"/>
      <c r="E167" s="52"/>
      <c r="F167" s="52"/>
      <c r="G167" s="52"/>
      <c r="H167" s="52"/>
      <c r="I167" s="52"/>
      <c r="J167" s="52"/>
      <c r="K167" s="52"/>
      <c r="L167" s="44"/>
      <c r="M167" s="44"/>
      <c r="N167" s="44"/>
      <c r="O167" s="139"/>
      <c r="P167" s="46"/>
      <c r="Q167" s="44"/>
      <c r="R167" s="44"/>
      <c r="S167" s="44"/>
      <c r="T167" s="44"/>
      <c r="U167" s="50"/>
      <c r="V167" s="44"/>
      <c r="W167" s="51"/>
      <c r="X167" s="44"/>
      <c r="Y167" s="44"/>
      <c r="Z167" s="44"/>
      <c r="AA167" s="44"/>
      <c r="AB167" s="44"/>
      <c r="AC167" s="44"/>
      <c r="AD167" s="44"/>
      <c r="AE167" s="44"/>
      <c r="AF167" s="44"/>
      <c r="AG167" s="44"/>
      <c r="AH167" s="44"/>
      <c r="AI167" s="44"/>
      <c r="AJ167" s="44"/>
      <c r="AK167" s="44"/>
      <c r="AL167" s="44"/>
      <c r="AM167" s="44"/>
      <c r="AN167" s="44"/>
      <c r="AO167" s="44"/>
      <c r="AP167" s="44"/>
      <c r="AQ167" s="44"/>
      <c r="AR167" s="44"/>
      <c r="AS167" s="44"/>
    </row>
    <row r="168" spans="1:45">
      <c r="A168" s="41"/>
      <c r="B168" s="41"/>
      <c r="C168" s="41"/>
      <c r="D168" s="41"/>
      <c r="E168" s="52"/>
      <c r="F168" s="52"/>
      <c r="G168" s="52"/>
      <c r="H168" s="52"/>
      <c r="I168" s="52"/>
      <c r="J168" s="52"/>
      <c r="K168" s="52"/>
      <c r="L168" s="44"/>
      <c r="M168" s="44"/>
      <c r="N168" s="44"/>
      <c r="O168" s="139"/>
      <c r="P168" s="46"/>
      <c r="Q168" s="44"/>
      <c r="R168" s="44"/>
      <c r="S168" s="44"/>
      <c r="T168" s="44"/>
      <c r="U168" s="50"/>
      <c r="V168" s="44"/>
      <c r="W168" s="51"/>
      <c r="X168" s="44"/>
      <c r="Y168" s="44"/>
      <c r="Z168" s="44"/>
      <c r="AA168" s="44"/>
      <c r="AB168" s="44"/>
      <c r="AC168" s="44"/>
      <c r="AD168" s="44"/>
      <c r="AE168" s="44"/>
      <c r="AF168" s="44"/>
      <c r="AG168" s="44"/>
      <c r="AH168" s="44"/>
      <c r="AI168" s="44"/>
      <c r="AJ168" s="44"/>
      <c r="AK168" s="44"/>
      <c r="AL168" s="44"/>
      <c r="AM168" s="44"/>
      <c r="AN168" s="44"/>
      <c r="AO168" s="44"/>
      <c r="AP168" s="44"/>
      <c r="AQ168" s="44"/>
      <c r="AR168" s="44"/>
      <c r="AS168" s="44"/>
    </row>
    <row r="169" spans="1:45">
      <c r="A169" s="41"/>
      <c r="B169" s="41"/>
      <c r="C169" s="41"/>
      <c r="D169" s="41"/>
      <c r="E169" s="52"/>
      <c r="F169" s="52"/>
      <c r="G169" s="52"/>
      <c r="H169" s="52"/>
      <c r="I169" s="52"/>
      <c r="J169" s="52"/>
      <c r="K169" s="52"/>
      <c r="L169" s="44"/>
      <c r="M169" s="44"/>
      <c r="N169" s="44"/>
      <c r="O169" s="139"/>
      <c r="P169" s="46"/>
      <c r="Q169" s="44"/>
      <c r="R169" s="44"/>
      <c r="S169" s="44"/>
      <c r="T169" s="44"/>
      <c r="U169" s="50"/>
      <c r="V169" s="44"/>
      <c r="W169" s="51"/>
      <c r="X169" s="44"/>
      <c r="Y169" s="44"/>
      <c r="Z169" s="44"/>
      <c r="AA169" s="44"/>
      <c r="AB169" s="44"/>
      <c r="AC169" s="44"/>
      <c r="AD169" s="44"/>
      <c r="AE169" s="44"/>
      <c r="AF169" s="44"/>
      <c r="AG169" s="44"/>
      <c r="AH169" s="44"/>
      <c r="AI169" s="44"/>
      <c r="AJ169" s="44"/>
      <c r="AK169" s="44"/>
      <c r="AL169" s="44"/>
      <c r="AM169" s="44"/>
      <c r="AN169" s="44"/>
      <c r="AO169" s="44"/>
      <c r="AP169" s="44"/>
      <c r="AQ169" s="44"/>
      <c r="AR169" s="44"/>
      <c r="AS169" s="44"/>
    </row>
    <row r="170" spans="1:45">
      <c r="A170" s="41"/>
      <c r="B170" s="41"/>
      <c r="C170" s="41"/>
      <c r="D170" s="41"/>
      <c r="E170" s="52"/>
      <c r="F170" s="52"/>
      <c r="G170" s="52"/>
      <c r="H170" s="52"/>
      <c r="I170" s="52"/>
      <c r="J170" s="52"/>
      <c r="K170" s="52"/>
      <c r="L170" s="44"/>
      <c r="M170" s="44"/>
      <c r="N170" s="44"/>
      <c r="O170" s="139"/>
      <c r="P170" s="46"/>
      <c r="Q170" s="44"/>
      <c r="R170" s="44"/>
      <c r="S170" s="44"/>
      <c r="T170" s="44"/>
      <c r="U170" s="50"/>
      <c r="V170" s="44"/>
      <c r="W170" s="51"/>
      <c r="X170" s="44"/>
      <c r="Y170" s="44"/>
      <c r="Z170" s="44"/>
      <c r="AA170" s="44"/>
      <c r="AB170" s="44"/>
      <c r="AC170" s="44"/>
      <c r="AD170" s="44"/>
      <c r="AE170" s="44"/>
      <c r="AF170" s="44"/>
      <c r="AG170" s="44"/>
      <c r="AH170" s="44"/>
      <c r="AI170" s="44"/>
      <c r="AJ170" s="44"/>
      <c r="AK170" s="44"/>
      <c r="AL170" s="44"/>
      <c r="AM170" s="44"/>
      <c r="AN170" s="44"/>
      <c r="AO170" s="44"/>
      <c r="AP170" s="44"/>
      <c r="AQ170" s="44"/>
      <c r="AR170" s="44"/>
      <c r="AS170" s="44"/>
    </row>
    <row r="171" spans="1:45">
      <c r="A171" s="41"/>
      <c r="B171" s="41"/>
      <c r="C171" s="41"/>
      <c r="D171" s="41"/>
      <c r="E171" s="52"/>
      <c r="F171" s="52"/>
      <c r="G171" s="52"/>
      <c r="H171" s="52"/>
      <c r="I171" s="52"/>
      <c r="J171" s="52"/>
      <c r="K171" s="52"/>
      <c r="L171" s="44"/>
      <c r="M171" s="44"/>
      <c r="N171" s="44"/>
      <c r="O171" s="139"/>
      <c r="P171" s="46"/>
      <c r="Q171" s="44"/>
      <c r="R171" s="44"/>
      <c r="S171" s="44"/>
      <c r="T171" s="44"/>
      <c r="U171" s="50"/>
      <c r="V171" s="44"/>
      <c r="W171" s="51"/>
      <c r="X171" s="44"/>
      <c r="Y171" s="44"/>
      <c r="Z171" s="44"/>
      <c r="AA171" s="44"/>
      <c r="AB171" s="44"/>
      <c r="AC171" s="44"/>
      <c r="AD171" s="44"/>
      <c r="AE171" s="44"/>
      <c r="AF171" s="44"/>
      <c r="AG171" s="44"/>
      <c r="AH171" s="44"/>
      <c r="AI171" s="44"/>
      <c r="AJ171" s="44"/>
      <c r="AK171" s="44"/>
      <c r="AL171" s="44"/>
      <c r="AM171" s="44"/>
      <c r="AN171" s="44"/>
      <c r="AO171" s="44"/>
      <c r="AP171" s="44"/>
      <c r="AQ171" s="44"/>
      <c r="AR171" s="44"/>
      <c r="AS171" s="44"/>
    </row>
    <row r="172" spans="1:45">
      <c r="A172" s="41"/>
      <c r="B172" s="41"/>
      <c r="C172" s="41"/>
      <c r="D172" s="41"/>
      <c r="E172" s="52"/>
      <c r="F172" s="52"/>
      <c r="G172" s="52"/>
      <c r="H172" s="52"/>
      <c r="I172" s="52"/>
      <c r="J172" s="52"/>
      <c r="K172" s="52"/>
      <c r="L172" s="44"/>
      <c r="M172" s="44"/>
      <c r="N172" s="44"/>
      <c r="O172" s="139"/>
      <c r="P172" s="46"/>
      <c r="Q172" s="44"/>
      <c r="R172" s="44"/>
      <c r="S172" s="44"/>
      <c r="T172" s="44"/>
      <c r="U172" s="50"/>
      <c r="V172" s="44"/>
      <c r="W172" s="51"/>
      <c r="X172" s="44"/>
      <c r="Y172" s="44"/>
      <c r="Z172" s="44"/>
      <c r="AA172" s="44"/>
      <c r="AB172" s="44"/>
      <c r="AC172" s="44"/>
      <c r="AD172" s="44"/>
      <c r="AE172" s="44"/>
      <c r="AF172" s="44"/>
      <c r="AG172" s="44"/>
      <c r="AH172" s="44"/>
      <c r="AI172" s="44"/>
      <c r="AJ172" s="44"/>
      <c r="AK172" s="44"/>
      <c r="AL172" s="44"/>
      <c r="AM172" s="44"/>
      <c r="AN172" s="44"/>
      <c r="AO172" s="44"/>
      <c r="AP172" s="44"/>
      <c r="AQ172" s="44"/>
      <c r="AR172" s="44"/>
      <c r="AS172" s="44"/>
    </row>
    <row r="173" spans="1:45">
      <c r="A173" s="41"/>
      <c r="B173" s="41"/>
      <c r="C173" s="41"/>
      <c r="D173" s="41"/>
      <c r="E173" s="52"/>
      <c r="F173" s="52"/>
      <c r="G173" s="52"/>
      <c r="H173" s="52"/>
      <c r="I173" s="52"/>
      <c r="J173" s="52"/>
      <c r="K173" s="52"/>
      <c r="L173" s="44"/>
      <c r="M173" s="44"/>
      <c r="N173" s="44"/>
      <c r="O173" s="139"/>
      <c r="P173" s="46"/>
      <c r="Q173" s="44"/>
      <c r="R173" s="44"/>
      <c r="S173" s="44"/>
      <c r="T173" s="44"/>
      <c r="U173" s="50"/>
      <c r="V173" s="44"/>
      <c r="W173" s="51"/>
      <c r="X173" s="44"/>
      <c r="Y173" s="44"/>
      <c r="Z173" s="44"/>
      <c r="AA173" s="44"/>
      <c r="AB173" s="44"/>
      <c r="AC173" s="44"/>
      <c r="AD173" s="44"/>
      <c r="AE173" s="44"/>
      <c r="AF173" s="44"/>
      <c r="AG173" s="44"/>
      <c r="AH173" s="44"/>
      <c r="AI173" s="44"/>
      <c r="AJ173" s="44"/>
      <c r="AK173" s="44"/>
      <c r="AL173" s="44"/>
      <c r="AM173" s="44"/>
      <c r="AN173" s="44"/>
      <c r="AO173" s="44"/>
      <c r="AP173" s="44"/>
      <c r="AQ173" s="44"/>
      <c r="AR173" s="44"/>
      <c r="AS173" s="44"/>
    </row>
    <row r="174" spans="1:45">
      <c r="A174" s="41"/>
      <c r="B174" s="41"/>
      <c r="C174" s="41"/>
      <c r="D174" s="41"/>
      <c r="E174" s="52"/>
      <c r="F174" s="52"/>
      <c r="G174" s="52"/>
      <c r="H174" s="52"/>
      <c r="I174" s="52"/>
      <c r="J174" s="52"/>
      <c r="K174" s="52"/>
      <c r="L174" s="44"/>
      <c r="M174" s="44"/>
      <c r="N174" s="44"/>
      <c r="O174" s="139"/>
      <c r="P174" s="46"/>
      <c r="Q174" s="44"/>
      <c r="R174" s="44"/>
      <c r="S174" s="44"/>
      <c r="T174" s="44"/>
      <c r="U174" s="50"/>
      <c r="V174" s="44"/>
      <c r="W174" s="51"/>
      <c r="X174" s="44"/>
      <c r="Y174" s="44"/>
      <c r="Z174" s="44"/>
      <c r="AA174" s="44"/>
      <c r="AB174" s="44"/>
      <c r="AC174" s="44"/>
      <c r="AD174" s="44"/>
      <c r="AE174" s="44"/>
      <c r="AF174" s="44"/>
      <c r="AG174" s="44"/>
      <c r="AH174" s="44"/>
      <c r="AI174" s="44"/>
      <c r="AJ174" s="44"/>
      <c r="AK174" s="44"/>
      <c r="AL174" s="44"/>
      <c r="AM174" s="44"/>
      <c r="AN174" s="44"/>
      <c r="AO174" s="44"/>
      <c r="AP174" s="44"/>
      <c r="AQ174" s="44"/>
      <c r="AR174" s="44"/>
      <c r="AS174" s="44"/>
    </row>
    <row r="175" spans="1:45">
      <c r="A175" s="41"/>
      <c r="B175" s="41"/>
      <c r="C175" s="41"/>
      <c r="D175" s="41"/>
      <c r="E175" s="52"/>
      <c r="F175" s="52"/>
      <c r="G175" s="52"/>
      <c r="H175" s="52"/>
      <c r="I175" s="52"/>
      <c r="J175" s="52"/>
      <c r="K175" s="52"/>
      <c r="L175" s="44"/>
      <c r="M175" s="44"/>
      <c r="N175" s="44"/>
      <c r="O175" s="139"/>
      <c r="P175" s="46"/>
      <c r="Q175" s="44"/>
      <c r="R175" s="44"/>
      <c r="S175" s="44"/>
      <c r="T175" s="44"/>
      <c r="U175" s="50"/>
      <c r="V175" s="44"/>
      <c r="W175" s="51"/>
      <c r="X175" s="44"/>
      <c r="Y175" s="44"/>
      <c r="Z175" s="44"/>
      <c r="AA175" s="44"/>
      <c r="AB175" s="44"/>
      <c r="AC175" s="44"/>
      <c r="AD175" s="44"/>
      <c r="AE175" s="44"/>
      <c r="AF175" s="44"/>
      <c r="AG175" s="44"/>
      <c r="AH175" s="44"/>
      <c r="AI175" s="44"/>
      <c r="AJ175" s="44"/>
      <c r="AK175" s="44"/>
      <c r="AL175" s="44"/>
      <c r="AM175" s="44"/>
      <c r="AN175" s="44"/>
      <c r="AO175" s="44"/>
      <c r="AP175" s="44"/>
      <c r="AQ175" s="44"/>
      <c r="AR175" s="44"/>
      <c r="AS175" s="44"/>
    </row>
    <row r="176" spans="1:45">
      <c r="A176" s="41"/>
      <c r="B176" s="41"/>
      <c r="C176" s="41"/>
      <c r="D176" s="41"/>
      <c r="E176" s="52"/>
      <c r="F176" s="52"/>
      <c r="G176" s="52"/>
      <c r="H176" s="52"/>
      <c r="I176" s="52"/>
      <c r="J176" s="52"/>
      <c r="K176" s="52"/>
      <c r="L176" s="44"/>
      <c r="M176" s="44"/>
      <c r="N176" s="44"/>
      <c r="O176" s="139"/>
      <c r="P176" s="46"/>
      <c r="Q176" s="44"/>
      <c r="R176" s="44"/>
      <c r="S176" s="44"/>
      <c r="T176" s="44"/>
      <c r="U176" s="50"/>
      <c r="V176" s="44"/>
      <c r="W176" s="51"/>
      <c r="X176" s="44"/>
      <c r="Y176" s="44"/>
      <c r="Z176" s="44"/>
      <c r="AA176" s="44"/>
      <c r="AB176" s="44"/>
      <c r="AC176" s="44"/>
      <c r="AD176" s="44"/>
      <c r="AE176" s="44"/>
      <c r="AF176" s="44"/>
      <c r="AG176" s="44"/>
      <c r="AH176" s="44"/>
      <c r="AI176" s="44"/>
      <c r="AJ176" s="44"/>
      <c r="AK176" s="44"/>
      <c r="AL176" s="44"/>
      <c r="AM176" s="44"/>
      <c r="AN176" s="44"/>
      <c r="AO176" s="44"/>
      <c r="AP176" s="44"/>
      <c r="AQ176" s="44"/>
      <c r="AR176" s="44"/>
      <c r="AS176" s="44"/>
    </row>
    <row r="177" spans="1:45">
      <c r="A177" s="41"/>
      <c r="B177" s="41"/>
      <c r="C177" s="41"/>
      <c r="D177" s="41"/>
      <c r="E177" s="52"/>
      <c r="F177" s="52"/>
      <c r="G177" s="52"/>
      <c r="H177" s="52"/>
      <c r="I177" s="52"/>
      <c r="J177" s="52"/>
      <c r="K177" s="52"/>
      <c r="L177" s="44"/>
      <c r="M177" s="44"/>
      <c r="N177" s="44"/>
      <c r="O177" s="139"/>
      <c r="P177" s="46"/>
      <c r="Q177" s="44"/>
      <c r="R177" s="44"/>
      <c r="S177" s="44"/>
      <c r="T177" s="44"/>
      <c r="U177" s="50"/>
      <c r="V177" s="44"/>
      <c r="W177" s="51"/>
      <c r="X177" s="44"/>
      <c r="Y177" s="44"/>
      <c r="Z177" s="44"/>
      <c r="AA177" s="44"/>
      <c r="AB177" s="44"/>
      <c r="AC177" s="44"/>
      <c r="AD177" s="44"/>
      <c r="AE177" s="44"/>
      <c r="AF177" s="44"/>
      <c r="AG177" s="44"/>
      <c r="AH177" s="44"/>
      <c r="AI177" s="44"/>
      <c r="AJ177" s="44"/>
      <c r="AK177" s="44"/>
      <c r="AL177" s="44"/>
      <c r="AM177" s="44"/>
      <c r="AN177" s="44"/>
      <c r="AO177" s="44"/>
      <c r="AP177" s="44"/>
      <c r="AQ177" s="44"/>
      <c r="AR177" s="44"/>
      <c r="AS177" s="44"/>
    </row>
    <row r="178" spans="1:45">
      <c r="A178" s="41"/>
      <c r="B178" s="41"/>
      <c r="C178" s="41"/>
      <c r="D178" s="41"/>
      <c r="E178" s="52"/>
      <c r="F178" s="52"/>
      <c r="G178" s="52"/>
      <c r="H178" s="52"/>
      <c r="I178" s="52"/>
      <c r="J178" s="52"/>
      <c r="K178" s="52"/>
      <c r="L178" s="44"/>
      <c r="M178" s="44"/>
      <c r="N178" s="44"/>
      <c r="O178" s="139"/>
      <c r="P178" s="46"/>
      <c r="Q178" s="44"/>
      <c r="R178" s="44"/>
      <c r="S178" s="44"/>
      <c r="T178" s="44"/>
      <c r="U178" s="50"/>
      <c r="V178" s="44"/>
      <c r="W178" s="51"/>
      <c r="X178" s="44"/>
      <c r="Y178" s="44"/>
      <c r="Z178" s="44"/>
      <c r="AA178" s="44"/>
      <c r="AB178" s="44"/>
      <c r="AC178" s="44"/>
      <c r="AD178" s="44"/>
      <c r="AE178" s="44"/>
      <c r="AF178" s="44"/>
      <c r="AG178" s="44"/>
      <c r="AH178" s="44"/>
      <c r="AI178" s="44"/>
      <c r="AJ178" s="44"/>
      <c r="AK178" s="44"/>
      <c r="AL178" s="44"/>
      <c r="AM178" s="44"/>
      <c r="AN178" s="44"/>
      <c r="AO178" s="44"/>
      <c r="AP178" s="44"/>
      <c r="AQ178" s="44"/>
      <c r="AR178" s="44"/>
      <c r="AS178" s="44"/>
    </row>
    <row r="179" spans="1:45">
      <c r="A179" s="41"/>
      <c r="B179" s="41"/>
      <c r="C179" s="41"/>
      <c r="D179" s="41"/>
      <c r="E179" s="52"/>
      <c r="F179" s="52"/>
      <c r="G179" s="52"/>
      <c r="H179" s="52"/>
      <c r="I179" s="52"/>
      <c r="J179" s="52"/>
      <c r="K179" s="52"/>
      <c r="L179" s="44"/>
      <c r="M179" s="44"/>
      <c r="N179" s="44"/>
      <c r="O179" s="139"/>
      <c r="P179" s="46"/>
      <c r="Q179" s="44"/>
      <c r="R179" s="44"/>
      <c r="S179" s="44"/>
      <c r="T179" s="44"/>
      <c r="U179" s="50"/>
      <c r="V179" s="44"/>
      <c r="W179" s="51"/>
      <c r="X179" s="44"/>
      <c r="Y179" s="44"/>
      <c r="Z179" s="44"/>
      <c r="AA179" s="44"/>
      <c r="AB179" s="44"/>
      <c r="AC179" s="44"/>
      <c r="AD179" s="44"/>
      <c r="AE179" s="44"/>
      <c r="AF179" s="44"/>
      <c r="AG179" s="44"/>
      <c r="AH179" s="44"/>
      <c r="AI179" s="44"/>
      <c r="AJ179" s="44"/>
      <c r="AK179" s="44"/>
      <c r="AL179" s="44"/>
      <c r="AM179" s="44"/>
      <c r="AN179" s="44"/>
      <c r="AO179" s="44"/>
      <c r="AP179" s="44"/>
      <c r="AQ179" s="44"/>
      <c r="AR179" s="44"/>
      <c r="AS179" s="44"/>
    </row>
    <row r="180" spans="1:45">
      <c r="A180" s="41"/>
      <c r="B180" s="41"/>
      <c r="C180" s="41"/>
      <c r="D180" s="41"/>
      <c r="E180" s="52"/>
      <c r="F180" s="52"/>
      <c r="G180" s="52"/>
      <c r="H180" s="52"/>
      <c r="I180" s="52"/>
      <c r="J180" s="52"/>
      <c r="K180" s="52"/>
      <c r="L180" s="44"/>
      <c r="M180" s="44"/>
      <c r="N180" s="44"/>
      <c r="O180" s="139"/>
      <c r="P180" s="46"/>
      <c r="Q180" s="44"/>
      <c r="R180" s="44"/>
      <c r="S180" s="44"/>
      <c r="T180" s="44"/>
      <c r="U180" s="50"/>
      <c r="V180" s="44"/>
      <c r="W180" s="51"/>
      <c r="X180" s="44"/>
      <c r="Y180" s="44"/>
      <c r="Z180" s="44"/>
      <c r="AA180" s="44"/>
      <c r="AB180" s="44"/>
      <c r="AC180" s="44"/>
      <c r="AD180" s="44"/>
      <c r="AE180" s="44"/>
      <c r="AF180" s="44"/>
      <c r="AG180" s="44"/>
      <c r="AH180" s="44"/>
      <c r="AI180" s="44"/>
      <c r="AJ180" s="44"/>
      <c r="AK180" s="44"/>
      <c r="AL180" s="44"/>
      <c r="AM180" s="44"/>
      <c r="AN180" s="44"/>
      <c r="AO180" s="44"/>
      <c r="AP180" s="44"/>
      <c r="AQ180" s="44"/>
      <c r="AR180" s="44"/>
      <c r="AS180" s="44"/>
    </row>
    <row r="181" spans="1:45">
      <c r="A181" s="41"/>
      <c r="B181" s="41"/>
      <c r="C181" s="41"/>
      <c r="D181" s="41"/>
      <c r="E181" s="52"/>
      <c r="F181" s="52"/>
      <c r="G181" s="52"/>
      <c r="H181" s="52"/>
      <c r="I181" s="52"/>
      <c r="J181" s="52"/>
      <c r="K181" s="52"/>
      <c r="L181" s="44"/>
      <c r="M181" s="44"/>
      <c r="N181" s="44"/>
      <c r="O181" s="139"/>
      <c r="P181" s="46"/>
      <c r="Q181" s="44"/>
      <c r="R181" s="44"/>
      <c r="S181" s="44"/>
      <c r="T181" s="44"/>
      <c r="U181" s="50"/>
      <c r="V181" s="44"/>
      <c r="W181" s="51"/>
      <c r="X181" s="44"/>
      <c r="Y181" s="44"/>
      <c r="Z181" s="44"/>
      <c r="AA181" s="44"/>
      <c r="AB181" s="44"/>
      <c r="AC181" s="44"/>
      <c r="AD181" s="44"/>
      <c r="AE181" s="44"/>
      <c r="AF181" s="44"/>
      <c r="AG181" s="44"/>
      <c r="AH181" s="44"/>
      <c r="AI181" s="44"/>
      <c r="AJ181" s="44"/>
      <c r="AK181" s="44"/>
      <c r="AL181" s="44"/>
      <c r="AM181" s="44"/>
      <c r="AN181" s="44"/>
      <c r="AO181" s="44"/>
      <c r="AP181" s="44"/>
      <c r="AQ181" s="44"/>
      <c r="AR181" s="44"/>
      <c r="AS181" s="44"/>
    </row>
    <row r="182" spans="1:45">
      <c r="A182" s="41"/>
      <c r="B182" s="41"/>
      <c r="C182" s="41"/>
      <c r="D182" s="41"/>
      <c r="E182" s="52"/>
      <c r="F182" s="52"/>
      <c r="G182" s="52"/>
      <c r="H182" s="52"/>
      <c r="I182" s="52"/>
      <c r="J182" s="52"/>
      <c r="K182" s="52"/>
      <c r="L182" s="44"/>
      <c r="M182" s="44"/>
      <c r="N182" s="44"/>
      <c r="O182" s="139"/>
      <c r="P182" s="46"/>
      <c r="Q182" s="44"/>
      <c r="R182" s="44"/>
      <c r="S182" s="44"/>
      <c r="T182" s="44"/>
      <c r="U182" s="50"/>
      <c r="V182" s="44"/>
      <c r="W182" s="51"/>
      <c r="X182" s="44"/>
      <c r="Y182" s="44"/>
      <c r="Z182" s="44"/>
      <c r="AA182" s="44"/>
      <c r="AB182" s="44"/>
      <c r="AC182" s="44"/>
      <c r="AD182" s="44"/>
      <c r="AE182" s="44"/>
      <c r="AF182" s="44"/>
      <c r="AG182" s="44"/>
      <c r="AH182" s="44"/>
      <c r="AI182" s="44"/>
      <c r="AJ182" s="44"/>
      <c r="AK182" s="44"/>
      <c r="AL182" s="44"/>
      <c r="AM182" s="44"/>
      <c r="AN182" s="44"/>
      <c r="AO182" s="44"/>
      <c r="AP182" s="44"/>
      <c r="AQ182" s="44"/>
      <c r="AR182" s="44"/>
      <c r="AS182" s="44"/>
    </row>
    <row r="183" spans="1:45">
      <c r="A183" s="41"/>
      <c r="B183" s="41"/>
      <c r="C183" s="41"/>
      <c r="D183" s="41"/>
      <c r="E183" s="52"/>
      <c r="F183" s="52"/>
      <c r="G183" s="52"/>
      <c r="H183" s="52"/>
      <c r="I183" s="52"/>
      <c r="J183" s="52"/>
      <c r="K183" s="52"/>
      <c r="L183" s="44"/>
      <c r="M183" s="44"/>
      <c r="N183" s="44"/>
      <c r="O183" s="139"/>
      <c r="P183" s="46"/>
      <c r="Q183" s="44"/>
      <c r="R183" s="44"/>
      <c r="S183" s="44"/>
      <c r="T183" s="44"/>
      <c r="U183" s="50"/>
      <c r="V183" s="44"/>
      <c r="W183" s="51"/>
      <c r="X183" s="44"/>
      <c r="Y183" s="44"/>
      <c r="Z183" s="44"/>
      <c r="AA183" s="44"/>
      <c r="AB183" s="44"/>
      <c r="AC183" s="44"/>
      <c r="AD183" s="44"/>
      <c r="AE183" s="44"/>
      <c r="AF183" s="44"/>
      <c r="AG183" s="44"/>
      <c r="AH183" s="44"/>
      <c r="AI183" s="44"/>
      <c r="AJ183" s="44"/>
      <c r="AK183" s="44"/>
      <c r="AL183" s="44"/>
      <c r="AM183" s="44"/>
      <c r="AN183" s="44"/>
      <c r="AO183" s="44"/>
      <c r="AP183" s="44"/>
      <c r="AQ183" s="44"/>
      <c r="AR183" s="44"/>
      <c r="AS183" s="44"/>
    </row>
    <row r="184" spans="1:45">
      <c r="A184" s="41"/>
      <c r="B184" s="41"/>
      <c r="C184" s="41"/>
      <c r="D184" s="41"/>
      <c r="E184" s="52"/>
      <c r="F184" s="52"/>
      <c r="G184" s="52"/>
      <c r="H184" s="52"/>
      <c r="I184" s="52"/>
      <c r="J184" s="52"/>
      <c r="K184" s="52"/>
      <c r="L184" s="44"/>
      <c r="M184" s="44"/>
      <c r="N184" s="44"/>
      <c r="O184" s="139"/>
      <c r="P184" s="46"/>
      <c r="Q184" s="44"/>
      <c r="R184" s="44"/>
      <c r="S184" s="44"/>
      <c r="T184" s="44"/>
      <c r="U184" s="50"/>
      <c r="V184" s="44"/>
      <c r="W184" s="51"/>
      <c r="X184" s="44"/>
      <c r="Y184" s="44"/>
      <c r="Z184" s="44"/>
      <c r="AA184" s="44"/>
      <c r="AB184" s="44"/>
      <c r="AC184" s="44"/>
      <c r="AD184" s="44"/>
      <c r="AE184" s="44"/>
      <c r="AF184" s="44"/>
      <c r="AG184" s="44"/>
      <c r="AH184" s="44"/>
      <c r="AI184" s="44"/>
      <c r="AJ184" s="44"/>
      <c r="AK184" s="44"/>
      <c r="AL184" s="44"/>
      <c r="AM184" s="44"/>
      <c r="AN184" s="44"/>
      <c r="AO184" s="44"/>
      <c r="AP184" s="44"/>
      <c r="AQ184" s="44"/>
      <c r="AR184" s="44"/>
      <c r="AS184" s="44"/>
    </row>
    <row r="185" spans="1:45">
      <c r="A185" s="41"/>
      <c r="B185" s="41"/>
      <c r="C185" s="41"/>
      <c r="D185" s="41"/>
      <c r="E185" s="52"/>
      <c r="F185" s="52"/>
      <c r="G185" s="52"/>
      <c r="H185" s="52"/>
      <c r="I185" s="52"/>
      <c r="J185" s="52"/>
      <c r="K185" s="52"/>
      <c r="L185" s="44"/>
      <c r="M185" s="44"/>
      <c r="N185" s="44"/>
      <c r="O185" s="139"/>
      <c r="P185" s="46"/>
      <c r="Q185" s="44"/>
      <c r="R185" s="44"/>
      <c r="S185" s="44"/>
      <c r="T185" s="44"/>
      <c r="U185" s="50"/>
      <c r="V185" s="44"/>
      <c r="W185" s="51"/>
      <c r="X185" s="44"/>
      <c r="Y185" s="44"/>
      <c r="Z185" s="44"/>
      <c r="AA185" s="44"/>
      <c r="AB185" s="44"/>
      <c r="AC185" s="44"/>
      <c r="AD185" s="44"/>
      <c r="AE185" s="44"/>
      <c r="AF185" s="44"/>
      <c r="AG185" s="44"/>
      <c r="AH185" s="44"/>
      <c r="AI185" s="44"/>
      <c r="AJ185" s="44"/>
      <c r="AK185" s="44"/>
      <c r="AL185" s="44"/>
      <c r="AM185" s="44"/>
      <c r="AN185" s="44"/>
      <c r="AO185" s="44"/>
      <c r="AP185" s="44"/>
      <c r="AQ185" s="44"/>
      <c r="AR185" s="44"/>
      <c r="AS185" s="44"/>
    </row>
    <row r="186" spans="1:45">
      <c r="A186" s="41"/>
      <c r="B186" s="41"/>
      <c r="C186" s="41"/>
      <c r="D186" s="41"/>
      <c r="E186" s="52"/>
      <c r="F186" s="52"/>
      <c r="G186" s="52"/>
      <c r="H186" s="52"/>
      <c r="I186" s="52"/>
      <c r="J186" s="52"/>
      <c r="K186" s="52"/>
      <c r="L186" s="44"/>
      <c r="M186" s="44"/>
      <c r="N186" s="44"/>
      <c r="O186" s="139"/>
      <c r="P186" s="46"/>
      <c r="Q186" s="44"/>
      <c r="R186" s="44"/>
      <c r="S186" s="44"/>
      <c r="T186" s="44"/>
      <c r="U186" s="50"/>
      <c r="V186" s="44"/>
      <c r="W186" s="51"/>
      <c r="X186" s="44"/>
      <c r="Y186" s="44"/>
      <c r="Z186" s="44"/>
      <c r="AA186" s="44"/>
      <c r="AB186" s="44"/>
      <c r="AC186" s="44"/>
      <c r="AD186" s="44"/>
      <c r="AE186" s="44"/>
      <c r="AF186" s="44"/>
      <c r="AG186" s="44"/>
      <c r="AH186" s="44"/>
      <c r="AI186" s="44"/>
      <c r="AJ186" s="44"/>
      <c r="AK186" s="44"/>
      <c r="AL186" s="44"/>
      <c r="AM186" s="44"/>
      <c r="AN186" s="44"/>
      <c r="AO186" s="44"/>
      <c r="AP186" s="44"/>
      <c r="AQ186" s="44"/>
      <c r="AR186" s="44"/>
      <c r="AS186" s="44"/>
    </row>
    <row r="187" spans="1:45">
      <c r="A187" s="41"/>
      <c r="B187" s="41"/>
      <c r="C187" s="41"/>
      <c r="D187" s="41"/>
      <c r="E187" s="52"/>
      <c r="F187" s="52"/>
      <c r="G187" s="52"/>
      <c r="H187" s="52"/>
      <c r="I187" s="52"/>
      <c r="J187" s="52"/>
      <c r="K187" s="52"/>
      <c r="L187" s="44"/>
      <c r="M187" s="44"/>
      <c r="N187" s="44"/>
      <c r="O187" s="139"/>
      <c r="P187" s="46"/>
      <c r="Q187" s="44"/>
      <c r="R187" s="44"/>
      <c r="S187" s="44"/>
      <c r="T187" s="44"/>
      <c r="U187" s="50"/>
      <c r="V187" s="44"/>
      <c r="W187" s="51"/>
      <c r="X187" s="44"/>
      <c r="Y187" s="44"/>
      <c r="Z187" s="44"/>
      <c r="AA187" s="44"/>
      <c r="AB187" s="44"/>
      <c r="AC187" s="44"/>
      <c r="AD187" s="44"/>
      <c r="AE187" s="44"/>
      <c r="AF187" s="44"/>
      <c r="AG187" s="44"/>
      <c r="AH187" s="44"/>
      <c r="AI187" s="44"/>
      <c r="AJ187" s="44"/>
      <c r="AK187" s="44"/>
      <c r="AL187" s="44"/>
      <c r="AM187" s="44"/>
      <c r="AN187" s="44"/>
      <c r="AO187" s="44"/>
      <c r="AP187" s="44"/>
      <c r="AQ187" s="44"/>
      <c r="AR187" s="44"/>
      <c r="AS187" s="44"/>
    </row>
    <row r="188" spans="1:45">
      <c r="A188" s="41"/>
      <c r="B188" s="41"/>
      <c r="C188" s="41"/>
      <c r="D188" s="41"/>
      <c r="E188" s="52"/>
      <c r="F188" s="52"/>
      <c r="G188" s="52"/>
      <c r="H188" s="52"/>
      <c r="I188" s="52"/>
      <c r="J188" s="52"/>
      <c r="K188" s="52"/>
      <c r="L188" s="44"/>
      <c r="M188" s="44"/>
      <c r="N188" s="44"/>
      <c r="O188" s="139"/>
      <c r="P188" s="46"/>
      <c r="Q188" s="44"/>
      <c r="R188" s="44"/>
      <c r="S188" s="44"/>
      <c r="T188" s="44"/>
      <c r="U188" s="50"/>
      <c r="V188" s="44"/>
      <c r="W188" s="51"/>
      <c r="X188" s="44"/>
      <c r="Y188" s="44"/>
      <c r="Z188" s="44"/>
      <c r="AA188" s="44"/>
      <c r="AB188" s="44"/>
      <c r="AC188" s="44"/>
      <c r="AD188" s="44"/>
      <c r="AE188" s="44"/>
      <c r="AF188" s="44"/>
      <c r="AG188" s="44"/>
      <c r="AH188" s="44"/>
      <c r="AI188" s="44"/>
      <c r="AJ188" s="44"/>
      <c r="AK188" s="44"/>
      <c r="AL188" s="44"/>
      <c r="AM188" s="44"/>
      <c r="AN188" s="44"/>
      <c r="AO188" s="44"/>
      <c r="AP188" s="44"/>
      <c r="AQ188" s="44"/>
      <c r="AR188" s="44"/>
      <c r="AS188" s="44"/>
    </row>
    <row r="189" spans="1:45">
      <c r="A189" s="41"/>
      <c r="B189" s="41"/>
      <c r="C189" s="41"/>
      <c r="D189" s="41"/>
      <c r="E189" s="52"/>
      <c r="F189" s="52"/>
      <c r="G189" s="52"/>
      <c r="H189" s="52"/>
      <c r="I189" s="52"/>
      <c r="J189" s="52"/>
      <c r="K189" s="52"/>
      <c r="L189" s="44"/>
      <c r="M189" s="44"/>
      <c r="N189" s="44"/>
      <c r="O189" s="139"/>
      <c r="P189" s="46"/>
      <c r="Q189" s="44"/>
      <c r="R189" s="44"/>
      <c r="S189" s="44"/>
      <c r="T189" s="44"/>
      <c r="U189" s="50"/>
      <c r="V189" s="44"/>
      <c r="W189" s="51"/>
      <c r="X189" s="44"/>
      <c r="Y189" s="44"/>
      <c r="Z189" s="44"/>
      <c r="AA189" s="44"/>
      <c r="AB189" s="44"/>
      <c r="AC189" s="44"/>
      <c r="AD189" s="44"/>
      <c r="AE189" s="44"/>
      <c r="AF189" s="44"/>
      <c r="AG189" s="44"/>
      <c r="AH189" s="44"/>
      <c r="AI189" s="44"/>
      <c r="AJ189" s="44"/>
      <c r="AK189" s="44"/>
      <c r="AL189" s="44"/>
      <c r="AM189" s="44"/>
      <c r="AN189" s="44"/>
      <c r="AO189" s="44"/>
      <c r="AP189" s="44"/>
      <c r="AQ189" s="44"/>
      <c r="AR189" s="44"/>
      <c r="AS189" s="44"/>
    </row>
    <row r="190" spans="1:45">
      <c r="A190" s="41"/>
      <c r="B190" s="41"/>
      <c r="C190" s="41"/>
      <c r="D190" s="41"/>
      <c r="E190" s="52"/>
      <c r="F190" s="52"/>
      <c r="G190" s="52"/>
      <c r="H190" s="52"/>
      <c r="I190" s="52"/>
      <c r="J190" s="52"/>
      <c r="K190" s="52"/>
      <c r="L190" s="44"/>
      <c r="M190" s="44"/>
      <c r="N190" s="44"/>
      <c r="O190" s="139"/>
      <c r="P190" s="46"/>
      <c r="Q190" s="44"/>
      <c r="R190" s="44"/>
      <c r="S190" s="44"/>
      <c r="T190" s="44"/>
      <c r="U190" s="50"/>
      <c r="V190" s="44"/>
      <c r="W190" s="51"/>
      <c r="X190" s="44"/>
      <c r="Y190" s="44"/>
      <c r="Z190" s="44"/>
      <c r="AA190" s="44"/>
      <c r="AB190" s="44"/>
      <c r="AC190" s="44"/>
      <c r="AD190" s="44"/>
      <c r="AE190" s="44"/>
      <c r="AF190" s="44"/>
      <c r="AG190" s="44"/>
      <c r="AH190" s="44"/>
      <c r="AI190" s="44"/>
      <c r="AJ190" s="44"/>
      <c r="AK190" s="44"/>
      <c r="AL190" s="44"/>
      <c r="AM190" s="44"/>
      <c r="AN190" s="44"/>
      <c r="AO190" s="44"/>
      <c r="AP190" s="44"/>
      <c r="AQ190" s="44"/>
      <c r="AR190" s="44"/>
      <c r="AS190" s="44"/>
    </row>
    <row r="191" spans="1:45">
      <c r="A191" s="41"/>
      <c r="B191" s="41"/>
      <c r="C191" s="41"/>
      <c r="D191" s="41"/>
      <c r="E191" s="52"/>
      <c r="F191" s="52"/>
      <c r="G191" s="52"/>
      <c r="H191" s="52"/>
      <c r="I191" s="52"/>
      <c r="J191" s="52"/>
      <c r="K191" s="52"/>
      <c r="L191" s="44"/>
      <c r="M191" s="44"/>
      <c r="N191" s="44"/>
      <c r="O191" s="139"/>
      <c r="P191" s="46"/>
      <c r="Q191" s="44"/>
      <c r="R191" s="44"/>
      <c r="S191" s="44"/>
      <c r="T191" s="44"/>
      <c r="U191" s="50"/>
      <c r="V191" s="44"/>
      <c r="W191" s="51"/>
      <c r="X191" s="44"/>
      <c r="Y191" s="44"/>
      <c r="Z191" s="44"/>
      <c r="AA191" s="44"/>
      <c r="AB191" s="44"/>
      <c r="AC191" s="44"/>
      <c r="AD191" s="44"/>
      <c r="AE191" s="44"/>
      <c r="AF191" s="44"/>
      <c r="AG191" s="44"/>
      <c r="AH191" s="44"/>
      <c r="AI191" s="44"/>
      <c r="AJ191" s="44"/>
      <c r="AK191" s="44"/>
      <c r="AL191" s="44"/>
      <c r="AM191" s="44"/>
      <c r="AN191" s="44"/>
      <c r="AO191" s="44"/>
      <c r="AP191" s="44"/>
      <c r="AQ191" s="44"/>
      <c r="AR191" s="44"/>
      <c r="AS191" s="44"/>
    </row>
    <row r="192" spans="1:45">
      <c r="A192" s="41"/>
      <c r="B192" s="41"/>
      <c r="C192" s="41"/>
      <c r="D192" s="41"/>
      <c r="E192" s="52"/>
      <c r="F192" s="52"/>
      <c r="G192" s="52"/>
      <c r="H192" s="52"/>
      <c r="I192" s="52"/>
      <c r="J192" s="52"/>
      <c r="K192" s="52"/>
      <c r="L192" s="44"/>
      <c r="M192" s="44"/>
      <c r="N192" s="44"/>
      <c r="O192" s="139"/>
      <c r="P192" s="46"/>
      <c r="Q192" s="44"/>
      <c r="R192" s="44"/>
      <c r="S192" s="44"/>
      <c r="T192" s="44"/>
      <c r="U192" s="50"/>
      <c r="V192" s="44"/>
      <c r="W192" s="51"/>
      <c r="X192" s="44"/>
      <c r="Y192" s="44"/>
      <c r="Z192" s="44"/>
      <c r="AA192" s="44"/>
      <c r="AB192" s="44"/>
      <c r="AC192" s="44"/>
      <c r="AD192" s="44"/>
      <c r="AE192" s="44"/>
      <c r="AF192" s="44"/>
      <c r="AG192" s="44"/>
      <c r="AH192" s="44"/>
      <c r="AI192" s="44"/>
      <c r="AJ192" s="44"/>
      <c r="AK192" s="44"/>
      <c r="AL192" s="44"/>
      <c r="AM192" s="44"/>
      <c r="AN192" s="44"/>
      <c r="AO192" s="44"/>
      <c r="AP192" s="44"/>
      <c r="AQ192" s="44"/>
      <c r="AR192" s="44"/>
      <c r="AS192" s="44"/>
    </row>
    <row r="193" spans="1:45">
      <c r="A193" s="41"/>
      <c r="B193" s="41"/>
      <c r="C193" s="41"/>
      <c r="D193" s="41"/>
      <c r="E193" s="52"/>
      <c r="F193" s="52"/>
      <c r="G193" s="52"/>
      <c r="H193" s="52"/>
      <c r="I193" s="52"/>
      <c r="J193" s="52"/>
      <c r="K193" s="52"/>
      <c r="L193" s="44"/>
      <c r="M193" s="44"/>
      <c r="N193" s="44"/>
      <c r="O193" s="139"/>
      <c r="P193" s="46"/>
      <c r="Q193" s="44"/>
      <c r="R193" s="44"/>
      <c r="S193" s="44"/>
      <c r="T193" s="44"/>
      <c r="U193" s="50"/>
      <c r="V193" s="44"/>
      <c r="W193" s="51"/>
      <c r="X193" s="44"/>
      <c r="Y193" s="44"/>
      <c r="Z193" s="44"/>
      <c r="AA193" s="44"/>
      <c r="AB193" s="44"/>
      <c r="AC193" s="44"/>
      <c r="AD193" s="44"/>
      <c r="AE193" s="44"/>
      <c r="AF193" s="44"/>
      <c r="AG193" s="44"/>
      <c r="AH193" s="44"/>
      <c r="AI193" s="44"/>
      <c r="AJ193" s="44"/>
      <c r="AK193" s="44"/>
      <c r="AL193" s="44"/>
      <c r="AM193" s="44"/>
      <c r="AN193" s="44"/>
      <c r="AO193" s="44"/>
      <c r="AP193" s="44"/>
      <c r="AQ193" s="44"/>
      <c r="AR193" s="44"/>
      <c r="AS193" s="44"/>
    </row>
    <row r="194" spans="1:45">
      <c r="A194" s="41"/>
      <c r="B194" s="41"/>
      <c r="C194" s="41"/>
      <c r="D194" s="41"/>
      <c r="E194" s="52"/>
      <c r="F194" s="52"/>
      <c r="G194" s="52"/>
      <c r="H194" s="52"/>
      <c r="I194" s="52"/>
      <c r="J194" s="52"/>
      <c r="K194" s="52"/>
      <c r="L194" s="44"/>
      <c r="M194" s="44"/>
      <c r="N194" s="44"/>
      <c r="O194" s="139"/>
      <c r="P194" s="46"/>
      <c r="Q194" s="44"/>
      <c r="R194" s="44"/>
      <c r="S194" s="44"/>
      <c r="T194" s="44"/>
      <c r="U194" s="50"/>
      <c r="V194" s="44"/>
      <c r="W194" s="51"/>
      <c r="X194" s="44"/>
      <c r="Y194" s="44"/>
      <c r="Z194" s="44"/>
      <c r="AA194" s="44"/>
      <c r="AB194" s="44"/>
      <c r="AC194" s="44"/>
      <c r="AD194" s="44"/>
      <c r="AE194" s="44"/>
      <c r="AF194" s="44"/>
      <c r="AG194" s="44"/>
      <c r="AH194" s="44"/>
      <c r="AI194" s="44"/>
      <c r="AJ194" s="44"/>
      <c r="AK194" s="44"/>
      <c r="AL194" s="44"/>
      <c r="AM194" s="44"/>
      <c r="AN194" s="44"/>
      <c r="AO194" s="44"/>
      <c r="AP194" s="44"/>
      <c r="AQ194" s="44"/>
      <c r="AR194" s="44"/>
      <c r="AS194" s="44"/>
    </row>
    <row r="195" spans="1:45">
      <c r="A195" s="41"/>
      <c r="B195" s="41"/>
      <c r="C195" s="41"/>
      <c r="D195" s="41"/>
      <c r="E195" s="52"/>
      <c r="F195" s="52"/>
      <c r="G195" s="52"/>
      <c r="H195" s="52"/>
      <c r="I195" s="52"/>
      <c r="J195" s="52"/>
      <c r="K195" s="52"/>
      <c r="L195" s="44"/>
      <c r="M195" s="44"/>
      <c r="N195" s="44"/>
      <c r="O195" s="139"/>
      <c r="P195" s="46"/>
      <c r="Q195" s="44"/>
      <c r="R195" s="44"/>
      <c r="S195" s="44"/>
      <c r="T195" s="44"/>
      <c r="U195" s="50"/>
      <c r="V195" s="44"/>
      <c r="W195" s="51"/>
      <c r="X195" s="44"/>
      <c r="Y195" s="44"/>
      <c r="Z195" s="44"/>
      <c r="AA195" s="44"/>
      <c r="AB195" s="44"/>
      <c r="AC195" s="44"/>
      <c r="AD195" s="44"/>
      <c r="AE195" s="44"/>
      <c r="AF195" s="44"/>
      <c r="AG195" s="44"/>
      <c r="AH195" s="44"/>
      <c r="AI195" s="44"/>
      <c r="AJ195" s="44"/>
      <c r="AK195" s="44"/>
      <c r="AL195" s="44"/>
      <c r="AM195" s="44"/>
      <c r="AN195" s="44"/>
      <c r="AO195" s="44"/>
      <c r="AP195" s="44"/>
      <c r="AQ195" s="44"/>
      <c r="AR195" s="44"/>
      <c r="AS195" s="44"/>
    </row>
    <row r="196" spans="1:45">
      <c r="A196" s="41"/>
      <c r="B196" s="41"/>
      <c r="C196" s="41"/>
      <c r="D196" s="41"/>
      <c r="E196" s="52"/>
      <c r="F196" s="52"/>
      <c r="G196" s="52"/>
      <c r="H196" s="52"/>
      <c r="I196" s="52"/>
      <c r="J196" s="52"/>
      <c r="K196" s="52"/>
      <c r="L196" s="44"/>
      <c r="M196" s="44"/>
      <c r="N196" s="44"/>
      <c r="O196" s="139"/>
      <c r="P196" s="46"/>
      <c r="Q196" s="44"/>
      <c r="R196" s="44"/>
      <c r="S196" s="44"/>
      <c r="T196" s="44"/>
      <c r="U196" s="50"/>
      <c r="V196" s="44"/>
      <c r="W196" s="51"/>
      <c r="X196" s="44"/>
      <c r="Y196" s="44"/>
      <c r="Z196" s="44"/>
      <c r="AA196" s="44"/>
      <c r="AB196" s="44"/>
      <c r="AC196" s="44"/>
      <c r="AD196" s="44"/>
      <c r="AE196" s="44"/>
      <c r="AF196" s="44"/>
      <c r="AG196" s="44"/>
      <c r="AH196" s="44"/>
      <c r="AI196" s="44"/>
      <c r="AJ196" s="44"/>
      <c r="AK196" s="44"/>
      <c r="AL196" s="44"/>
      <c r="AM196" s="44"/>
      <c r="AN196" s="44"/>
      <c r="AO196" s="44"/>
      <c r="AP196" s="44"/>
      <c r="AQ196" s="44"/>
      <c r="AR196" s="44"/>
      <c r="AS196" s="44"/>
    </row>
    <row r="197" spans="1:45">
      <c r="A197" s="41"/>
      <c r="B197" s="41"/>
      <c r="C197" s="41"/>
      <c r="D197" s="41"/>
      <c r="E197" s="52"/>
      <c r="F197" s="52"/>
      <c r="G197" s="52"/>
      <c r="H197" s="52"/>
      <c r="I197" s="52"/>
      <c r="J197" s="52"/>
      <c r="K197" s="52"/>
      <c r="L197" s="44"/>
      <c r="M197" s="44"/>
      <c r="N197" s="44"/>
      <c r="O197" s="139"/>
      <c r="P197" s="46"/>
      <c r="Q197" s="44"/>
      <c r="R197" s="44"/>
      <c r="S197" s="44"/>
      <c r="T197" s="44"/>
      <c r="U197" s="50"/>
      <c r="V197" s="44"/>
      <c r="W197" s="51"/>
      <c r="X197" s="44"/>
      <c r="Y197" s="44"/>
      <c r="Z197" s="44"/>
      <c r="AA197" s="44"/>
      <c r="AB197" s="44"/>
      <c r="AC197" s="44"/>
      <c r="AD197" s="44"/>
      <c r="AE197" s="44"/>
      <c r="AF197" s="44"/>
      <c r="AG197" s="44"/>
      <c r="AH197" s="44"/>
      <c r="AI197" s="44"/>
      <c r="AJ197" s="44"/>
      <c r="AK197" s="44"/>
      <c r="AL197" s="44"/>
      <c r="AM197" s="44"/>
      <c r="AN197" s="44"/>
      <c r="AO197" s="44"/>
      <c r="AP197" s="44"/>
      <c r="AQ197" s="44"/>
      <c r="AR197" s="44"/>
      <c r="AS197" s="44"/>
    </row>
    <row r="198" spans="1:45">
      <c r="A198" s="41"/>
      <c r="B198" s="41"/>
      <c r="C198" s="41"/>
      <c r="D198" s="41"/>
      <c r="E198" s="52"/>
      <c r="F198" s="52"/>
      <c r="G198" s="52"/>
      <c r="H198" s="52"/>
      <c r="I198" s="52"/>
      <c r="J198" s="52"/>
      <c r="K198" s="52"/>
      <c r="L198" s="44"/>
      <c r="M198" s="44"/>
      <c r="N198" s="44"/>
      <c r="O198" s="139"/>
      <c r="P198" s="46"/>
      <c r="Q198" s="44"/>
      <c r="R198" s="44"/>
      <c r="S198" s="44"/>
      <c r="T198" s="44"/>
      <c r="U198" s="50"/>
      <c r="V198" s="44"/>
      <c r="W198" s="51"/>
      <c r="X198" s="44"/>
      <c r="Y198" s="44"/>
      <c r="Z198" s="44"/>
      <c r="AA198" s="44"/>
      <c r="AB198" s="44"/>
      <c r="AC198" s="44"/>
      <c r="AD198" s="44"/>
      <c r="AE198" s="44"/>
      <c r="AF198" s="44"/>
      <c r="AG198" s="44"/>
      <c r="AH198" s="44"/>
      <c r="AI198" s="44"/>
      <c r="AJ198" s="44"/>
      <c r="AK198" s="44"/>
      <c r="AL198" s="44"/>
      <c r="AM198" s="44"/>
      <c r="AN198" s="44"/>
      <c r="AO198" s="44"/>
      <c r="AP198" s="44"/>
      <c r="AQ198" s="44"/>
      <c r="AR198" s="44"/>
      <c r="AS198" s="44"/>
    </row>
    <row r="199" spans="1:45">
      <c r="A199" s="41"/>
      <c r="B199" s="41"/>
      <c r="C199" s="41"/>
      <c r="D199" s="41"/>
      <c r="E199" s="52"/>
      <c r="F199" s="52"/>
      <c r="G199" s="52"/>
      <c r="H199" s="52"/>
      <c r="I199" s="52"/>
      <c r="J199" s="52"/>
      <c r="K199" s="52"/>
      <c r="L199" s="44"/>
      <c r="M199" s="44"/>
      <c r="N199" s="44"/>
      <c r="O199" s="139"/>
      <c r="P199" s="46"/>
      <c r="Q199" s="44"/>
      <c r="R199" s="44"/>
      <c r="S199" s="44"/>
      <c r="T199" s="44"/>
      <c r="U199" s="50"/>
      <c r="V199" s="44"/>
      <c r="W199" s="51"/>
      <c r="X199" s="44"/>
      <c r="Y199" s="44"/>
      <c r="Z199" s="44"/>
      <c r="AA199" s="44"/>
      <c r="AB199" s="44"/>
      <c r="AC199" s="44"/>
      <c r="AD199" s="44"/>
      <c r="AE199" s="44"/>
      <c r="AF199" s="44"/>
      <c r="AG199" s="44"/>
      <c r="AH199" s="44"/>
      <c r="AI199" s="44"/>
      <c r="AJ199" s="44"/>
      <c r="AK199" s="44"/>
      <c r="AL199" s="44"/>
      <c r="AM199" s="44"/>
      <c r="AN199" s="44"/>
      <c r="AO199" s="44"/>
      <c r="AP199" s="44"/>
      <c r="AQ199" s="44"/>
      <c r="AR199" s="44"/>
      <c r="AS199" s="44"/>
    </row>
    <row r="200" spans="1:45">
      <c r="A200" s="41"/>
      <c r="B200" s="41"/>
      <c r="C200" s="41"/>
      <c r="D200" s="41"/>
      <c r="E200" s="52"/>
      <c r="F200" s="52"/>
      <c r="G200" s="52"/>
      <c r="H200" s="52"/>
      <c r="I200" s="52"/>
      <c r="J200" s="52"/>
      <c r="K200" s="52"/>
      <c r="L200" s="44"/>
      <c r="M200" s="44"/>
      <c r="N200" s="44"/>
      <c r="O200" s="139"/>
      <c r="P200" s="46"/>
      <c r="Q200" s="44"/>
      <c r="R200" s="44"/>
      <c r="S200" s="44"/>
      <c r="T200" s="44"/>
      <c r="U200" s="50"/>
      <c r="V200" s="44"/>
      <c r="W200" s="51"/>
      <c r="X200" s="44"/>
      <c r="Y200" s="44"/>
      <c r="Z200" s="44"/>
      <c r="AA200" s="44"/>
      <c r="AB200" s="44"/>
      <c r="AC200" s="44"/>
      <c r="AD200" s="44"/>
      <c r="AE200" s="44"/>
      <c r="AF200" s="44"/>
      <c r="AG200" s="44"/>
      <c r="AH200" s="44"/>
      <c r="AI200" s="44"/>
      <c r="AJ200" s="44"/>
      <c r="AK200" s="44"/>
      <c r="AL200" s="44"/>
      <c r="AM200" s="44"/>
      <c r="AN200" s="44"/>
      <c r="AO200" s="44"/>
      <c r="AP200" s="44"/>
      <c r="AQ200" s="44"/>
      <c r="AR200" s="44"/>
      <c r="AS200" s="44"/>
    </row>
    <row r="201" spans="1:45">
      <c r="A201" s="41"/>
      <c r="B201" s="41"/>
      <c r="C201" s="41"/>
      <c r="D201" s="41"/>
      <c r="E201" s="52"/>
      <c r="F201" s="52"/>
      <c r="G201" s="52"/>
      <c r="H201" s="52"/>
      <c r="I201" s="52"/>
      <c r="J201" s="52"/>
      <c r="K201" s="52"/>
      <c r="L201" s="44"/>
      <c r="M201" s="44"/>
      <c r="N201" s="44"/>
      <c r="O201" s="139"/>
      <c r="P201" s="46"/>
      <c r="Q201" s="44"/>
      <c r="R201" s="44"/>
      <c r="S201" s="44"/>
      <c r="T201" s="44"/>
      <c r="U201" s="50"/>
      <c r="V201" s="44"/>
      <c r="W201" s="51"/>
      <c r="X201" s="44"/>
      <c r="Y201" s="44"/>
      <c r="Z201" s="44"/>
      <c r="AA201" s="44"/>
      <c r="AB201" s="44"/>
      <c r="AC201" s="44"/>
      <c r="AD201" s="44"/>
      <c r="AE201" s="44"/>
      <c r="AF201" s="44"/>
      <c r="AG201" s="44"/>
      <c r="AH201" s="44"/>
      <c r="AI201" s="44"/>
      <c r="AJ201" s="44"/>
      <c r="AK201" s="44"/>
      <c r="AL201" s="44"/>
      <c r="AM201" s="44"/>
      <c r="AN201" s="44"/>
      <c r="AO201" s="44"/>
      <c r="AP201" s="44"/>
      <c r="AQ201" s="44"/>
      <c r="AR201" s="44"/>
      <c r="AS201" s="44"/>
    </row>
    <row r="202" spans="1:45">
      <c r="A202" s="41"/>
      <c r="B202" s="41"/>
      <c r="C202" s="41"/>
      <c r="D202" s="41"/>
      <c r="E202" s="52"/>
      <c r="F202" s="52"/>
      <c r="G202" s="52"/>
      <c r="H202" s="52"/>
      <c r="I202" s="52"/>
      <c r="J202" s="52"/>
      <c r="K202" s="52"/>
      <c r="L202" s="44"/>
      <c r="M202" s="44"/>
      <c r="N202" s="44"/>
      <c r="O202" s="139"/>
      <c r="P202" s="46"/>
      <c r="Q202" s="44"/>
      <c r="R202" s="44"/>
      <c r="S202" s="44"/>
      <c r="T202" s="44"/>
      <c r="U202" s="50"/>
      <c r="V202" s="44"/>
      <c r="W202" s="51"/>
      <c r="X202" s="44"/>
      <c r="Y202" s="44"/>
      <c r="Z202" s="44"/>
      <c r="AA202" s="44"/>
      <c r="AB202" s="44"/>
      <c r="AC202" s="44"/>
      <c r="AD202" s="44"/>
      <c r="AE202" s="44"/>
      <c r="AF202" s="44"/>
      <c r="AG202" s="44"/>
      <c r="AH202" s="44"/>
      <c r="AI202" s="44"/>
      <c r="AJ202" s="44"/>
      <c r="AK202" s="44"/>
      <c r="AL202" s="44"/>
      <c r="AM202" s="44"/>
      <c r="AN202" s="44"/>
      <c r="AO202" s="44"/>
      <c r="AP202" s="44"/>
      <c r="AQ202" s="44"/>
      <c r="AR202" s="44"/>
      <c r="AS202" s="44"/>
    </row>
    <row r="203" spans="1:45">
      <c r="A203" s="41"/>
      <c r="B203" s="41"/>
      <c r="C203" s="41"/>
      <c r="D203" s="41"/>
      <c r="E203" s="52"/>
      <c r="F203" s="52"/>
      <c r="G203" s="52"/>
      <c r="H203" s="52"/>
      <c r="I203" s="52"/>
      <c r="J203" s="52"/>
      <c r="K203" s="52"/>
      <c r="L203" s="44"/>
      <c r="M203" s="44"/>
      <c r="N203" s="44"/>
      <c r="O203" s="139"/>
      <c r="P203" s="46"/>
      <c r="Q203" s="44"/>
      <c r="R203" s="44"/>
      <c r="S203" s="44"/>
      <c r="T203" s="44"/>
      <c r="U203" s="50"/>
      <c r="V203" s="44"/>
      <c r="W203" s="51"/>
      <c r="X203" s="44"/>
      <c r="Y203" s="44"/>
      <c r="Z203" s="44"/>
      <c r="AA203" s="44"/>
      <c r="AB203" s="44"/>
      <c r="AC203" s="44"/>
      <c r="AD203" s="44"/>
      <c r="AE203" s="44"/>
      <c r="AF203" s="44"/>
      <c r="AG203" s="44"/>
      <c r="AH203" s="44"/>
      <c r="AI203" s="44"/>
      <c r="AJ203" s="44"/>
      <c r="AK203" s="44"/>
      <c r="AL203" s="44"/>
      <c r="AM203" s="44"/>
      <c r="AN203" s="44"/>
      <c r="AO203" s="44"/>
      <c r="AP203" s="44"/>
      <c r="AQ203" s="44"/>
      <c r="AR203" s="44"/>
      <c r="AS203" s="44"/>
    </row>
    <row r="204" spans="1:45">
      <c r="A204" s="41"/>
      <c r="B204" s="41"/>
      <c r="C204" s="41"/>
      <c r="D204" s="41"/>
      <c r="E204" s="52"/>
      <c r="F204" s="52"/>
      <c r="G204" s="52"/>
      <c r="H204" s="52"/>
      <c r="I204" s="52"/>
      <c r="J204" s="52"/>
      <c r="K204" s="52"/>
      <c r="L204" s="44"/>
      <c r="M204" s="44"/>
      <c r="N204" s="44"/>
      <c r="O204" s="139"/>
      <c r="P204" s="46"/>
      <c r="Q204" s="44"/>
      <c r="R204" s="44"/>
      <c r="S204" s="44"/>
      <c r="T204" s="44"/>
      <c r="U204" s="50"/>
      <c r="V204" s="44"/>
      <c r="W204" s="51"/>
      <c r="X204" s="44"/>
      <c r="Y204" s="44"/>
      <c r="Z204" s="44"/>
      <c r="AA204" s="44"/>
      <c r="AB204" s="44"/>
      <c r="AC204" s="44"/>
      <c r="AD204" s="44"/>
      <c r="AE204" s="44"/>
      <c r="AF204" s="44"/>
      <c r="AG204" s="44"/>
      <c r="AH204" s="44"/>
      <c r="AI204" s="44"/>
      <c r="AJ204" s="44"/>
      <c r="AK204" s="44"/>
      <c r="AL204" s="44"/>
      <c r="AM204" s="44"/>
      <c r="AN204" s="44"/>
      <c r="AO204" s="44"/>
      <c r="AP204" s="44"/>
      <c r="AQ204" s="44"/>
      <c r="AR204" s="44"/>
      <c r="AS204" s="44"/>
    </row>
    <row r="205" spans="1:45">
      <c r="A205" s="41"/>
      <c r="B205" s="41"/>
      <c r="C205" s="41"/>
      <c r="D205" s="41"/>
      <c r="E205" s="52"/>
      <c r="F205" s="52"/>
      <c r="G205" s="52"/>
      <c r="H205" s="52"/>
      <c r="I205" s="52"/>
      <c r="J205" s="52"/>
      <c r="K205" s="52"/>
      <c r="L205" s="44"/>
      <c r="M205" s="44"/>
      <c r="N205" s="44"/>
      <c r="O205" s="139"/>
      <c r="P205" s="46"/>
      <c r="Q205" s="44"/>
      <c r="R205" s="44"/>
      <c r="S205" s="44"/>
      <c r="T205" s="44"/>
      <c r="U205" s="50"/>
      <c r="V205" s="44"/>
      <c r="W205" s="51"/>
      <c r="X205" s="44"/>
      <c r="Y205" s="44"/>
      <c r="Z205" s="44"/>
      <c r="AA205" s="44"/>
      <c r="AB205" s="44"/>
      <c r="AC205" s="44"/>
      <c r="AD205" s="44"/>
      <c r="AE205" s="44"/>
      <c r="AF205" s="44"/>
      <c r="AG205" s="44"/>
      <c r="AH205" s="44"/>
      <c r="AI205" s="44"/>
      <c r="AJ205" s="44"/>
      <c r="AK205" s="44"/>
      <c r="AL205" s="44"/>
      <c r="AM205" s="44"/>
      <c r="AN205" s="44"/>
      <c r="AO205" s="44"/>
      <c r="AP205" s="44"/>
      <c r="AQ205" s="44"/>
      <c r="AR205" s="44"/>
      <c r="AS205" s="44"/>
    </row>
    <row r="206" spans="1:45">
      <c r="A206" s="41"/>
      <c r="B206" s="41"/>
      <c r="C206" s="41"/>
      <c r="D206" s="41"/>
      <c r="E206" s="52"/>
      <c r="F206" s="52"/>
      <c r="G206" s="52"/>
      <c r="H206" s="52"/>
      <c r="I206" s="52"/>
      <c r="J206" s="52"/>
      <c r="K206" s="52"/>
      <c r="L206" s="44"/>
      <c r="M206" s="44"/>
      <c r="N206" s="44"/>
      <c r="O206" s="139"/>
      <c r="P206" s="46"/>
      <c r="Q206" s="44"/>
      <c r="R206" s="44"/>
      <c r="S206" s="44"/>
      <c r="T206" s="44"/>
      <c r="U206" s="50"/>
      <c r="V206" s="44"/>
      <c r="W206" s="51"/>
      <c r="X206" s="44"/>
      <c r="Y206" s="44"/>
      <c r="Z206" s="44"/>
      <c r="AA206" s="44"/>
      <c r="AB206" s="44"/>
      <c r="AC206" s="44"/>
      <c r="AD206" s="44"/>
      <c r="AE206" s="44"/>
      <c r="AF206" s="44"/>
      <c r="AG206" s="44"/>
      <c r="AH206" s="44"/>
      <c r="AI206" s="44"/>
      <c r="AJ206" s="44"/>
      <c r="AK206" s="44"/>
      <c r="AL206" s="44"/>
      <c r="AM206" s="44"/>
      <c r="AN206" s="44"/>
      <c r="AO206" s="44"/>
      <c r="AP206" s="44"/>
      <c r="AQ206" s="44"/>
      <c r="AR206" s="44"/>
      <c r="AS206" s="44"/>
    </row>
    <row r="207" spans="1:45">
      <c r="A207" s="41"/>
      <c r="B207" s="41"/>
      <c r="C207" s="41"/>
      <c r="D207" s="41"/>
      <c r="E207" s="52"/>
      <c r="F207" s="52"/>
      <c r="G207" s="52"/>
      <c r="H207" s="52"/>
      <c r="I207" s="52"/>
      <c r="J207" s="52"/>
      <c r="K207" s="52"/>
      <c r="L207" s="44"/>
      <c r="M207" s="44"/>
      <c r="N207" s="44"/>
      <c r="O207" s="139"/>
      <c r="P207" s="46"/>
      <c r="Q207" s="44"/>
      <c r="R207" s="44"/>
      <c r="S207" s="44"/>
      <c r="T207" s="44"/>
      <c r="U207" s="50"/>
      <c r="V207" s="44"/>
      <c r="W207" s="51"/>
      <c r="X207" s="44"/>
      <c r="Y207" s="44"/>
      <c r="Z207" s="44"/>
      <c r="AA207" s="44"/>
      <c r="AB207" s="44"/>
      <c r="AC207" s="44"/>
      <c r="AD207" s="44"/>
      <c r="AE207" s="44"/>
      <c r="AF207" s="44"/>
      <c r="AG207" s="44"/>
      <c r="AH207" s="44"/>
      <c r="AI207" s="44"/>
      <c r="AJ207" s="44"/>
      <c r="AK207" s="44"/>
      <c r="AL207" s="44"/>
      <c r="AM207" s="44"/>
      <c r="AN207" s="44"/>
      <c r="AO207" s="44"/>
      <c r="AP207" s="44"/>
      <c r="AQ207" s="44"/>
      <c r="AR207" s="44"/>
      <c r="AS207" s="44"/>
    </row>
    <row r="208" spans="1:45">
      <c r="A208" s="41"/>
      <c r="B208" s="41"/>
      <c r="C208" s="41"/>
      <c r="D208" s="41"/>
      <c r="E208" s="52"/>
      <c r="F208" s="52"/>
      <c r="G208" s="52"/>
      <c r="H208" s="52"/>
      <c r="I208" s="52"/>
      <c r="J208" s="52"/>
      <c r="K208" s="52"/>
      <c r="L208" s="44"/>
      <c r="M208" s="44"/>
      <c r="N208" s="44"/>
      <c r="O208" s="139"/>
      <c r="P208" s="46"/>
      <c r="Q208" s="44"/>
      <c r="R208" s="44"/>
      <c r="S208" s="44"/>
      <c r="T208" s="44"/>
      <c r="U208" s="50"/>
      <c r="V208" s="44"/>
      <c r="W208" s="51"/>
      <c r="X208" s="44"/>
      <c r="Y208" s="44"/>
      <c r="Z208" s="44"/>
      <c r="AA208" s="44"/>
      <c r="AB208" s="44"/>
      <c r="AC208" s="44"/>
      <c r="AD208" s="44"/>
      <c r="AE208" s="44"/>
      <c r="AF208" s="44"/>
      <c r="AG208" s="44"/>
      <c r="AH208" s="44"/>
      <c r="AI208" s="44"/>
      <c r="AJ208" s="44"/>
      <c r="AK208" s="44"/>
      <c r="AL208" s="44"/>
      <c r="AM208" s="44"/>
      <c r="AN208" s="44"/>
      <c r="AO208" s="44"/>
      <c r="AP208" s="44"/>
      <c r="AQ208" s="44"/>
      <c r="AR208" s="44"/>
      <c r="AS208" s="44"/>
    </row>
    <row r="209" spans="1:45">
      <c r="A209" s="41"/>
      <c r="B209" s="41"/>
      <c r="C209" s="41"/>
      <c r="D209" s="41"/>
      <c r="E209" s="52"/>
      <c r="F209" s="52"/>
      <c r="G209" s="52"/>
      <c r="H209" s="52"/>
      <c r="I209" s="52"/>
      <c r="J209" s="52"/>
      <c r="K209" s="52"/>
      <c r="L209" s="44"/>
      <c r="M209" s="44"/>
      <c r="N209" s="44"/>
      <c r="O209" s="139"/>
      <c r="P209" s="46"/>
      <c r="Q209" s="44"/>
      <c r="R209" s="44"/>
      <c r="S209" s="44"/>
      <c r="T209" s="44"/>
      <c r="U209" s="50"/>
      <c r="V209" s="44"/>
      <c r="W209" s="51"/>
      <c r="X209" s="44"/>
      <c r="Y209" s="44"/>
      <c r="Z209" s="44"/>
      <c r="AA209" s="44"/>
      <c r="AB209" s="44"/>
      <c r="AC209" s="44"/>
      <c r="AD209" s="44"/>
      <c r="AE209" s="44"/>
      <c r="AF209" s="44"/>
      <c r="AG209" s="44"/>
      <c r="AH209" s="44"/>
      <c r="AI209" s="44"/>
      <c r="AJ209" s="44"/>
      <c r="AK209" s="44"/>
      <c r="AL209" s="44"/>
      <c r="AM209" s="44"/>
      <c r="AN209" s="44"/>
      <c r="AO209" s="44"/>
      <c r="AP209" s="44"/>
      <c r="AQ209" s="44"/>
      <c r="AR209" s="44"/>
      <c r="AS209" s="44"/>
    </row>
    <row r="210" spans="1:45">
      <c r="A210" s="41"/>
      <c r="B210" s="41"/>
      <c r="C210" s="41"/>
      <c r="D210" s="41"/>
      <c r="E210" s="52"/>
      <c r="F210" s="52"/>
      <c r="G210" s="52"/>
      <c r="H210" s="52"/>
      <c r="I210" s="52"/>
      <c r="J210" s="52"/>
      <c r="K210" s="52"/>
      <c r="L210" s="44"/>
      <c r="M210" s="44"/>
      <c r="N210" s="44"/>
      <c r="O210" s="139"/>
      <c r="P210" s="46"/>
      <c r="Q210" s="44"/>
      <c r="R210" s="44"/>
      <c r="S210" s="44"/>
      <c r="T210" s="44"/>
      <c r="U210" s="50"/>
      <c r="V210" s="44"/>
      <c r="W210" s="51"/>
      <c r="X210" s="44"/>
      <c r="Y210" s="44"/>
      <c r="Z210" s="44"/>
      <c r="AA210" s="44"/>
      <c r="AB210" s="44"/>
      <c r="AC210" s="44"/>
      <c r="AD210" s="44"/>
      <c r="AE210" s="44"/>
      <c r="AF210" s="44"/>
      <c r="AG210" s="44"/>
      <c r="AH210" s="44"/>
      <c r="AI210" s="44"/>
      <c r="AJ210" s="44"/>
      <c r="AK210" s="44"/>
      <c r="AL210" s="44"/>
      <c r="AM210" s="44"/>
      <c r="AN210" s="44"/>
      <c r="AO210" s="44"/>
      <c r="AP210" s="44"/>
      <c r="AQ210" s="44"/>
      <c r="AR210" s="44"/>
      <c r="AS210" s="44"/>
    </row>
    <row r="211" spans="1:45">
      <c r="A211" s="41"/>
      <c r="B211" s="41"/>
      <c r="C211" s="41"/>
      <c r="D211" s="41"/>
      <c r="E211" s="52"/>
      <c r="F211" s="52"/>
      <c r="G211" s="52"/>
      <c r="H211" s="52"/>
      <c r="I211" s="52"/>
      <c r="J211" s="52"/>
      <c r="K211" s="52"/>
      <c r="L211" s="44"/>
      <c r="M211" s="44"/>
      <c r="N211" s="44"/>
      <c r="O211" s="139"/>
      <c r="P211" s="46"/>
      <c r="Q211" s="44"/>
      <c r="R211" s="44"/>
      <c r="S211" s="44"/>
      <c r="T211" s="44"/>
      <c r="U211" s="50"/>
      <c r="V211" s="44"/>
      <c r="W211" s="51"/>
      <c r="X211" s="44"/>
      <c r="Y211" s="44"/>
      <c r="Z211" s="44"/>
      <c r="AA211" s="44"/>
      <c r="AB211" s="44"/>
      <c r="AC211" s="44"/>
      <c r="AD211" s="44"/>
      <c r="AE211" s="44"/>
      <c r="AF211" s="44"/>
      <c r="AG211" s="44"/>
      <c r="AH211" s="44"/>
      <c r="AI211" s="44"/>
      <c r="AJ211" s="44"/>
      <c r="AK211" s="44"/>
      <c r="AL211" s="44"/>
      <c r="AM211" s="44"/>
      <c r="AN211" s="44"/>
      <c r="AO211" s="44"/>
      <c r="AP211" s="44"/>
      <c r="AQ211" s="44"/>
      <c r="AR211" s="44"/>
      <c r="AS211" s="44"/>
    </row>
    <row r="212" spans="1:45">
      <c r="A212" s="41"/>
      <c r="B212" s="41"/>
      <c r="C212" s="41"/>
      <c r="D212" s="41"/>
      <c r="E212" s="52"/>
      <c r="F212" s="52"/>
      <c r="G212" s="52"/>
      <c r="H212" s="52"/>
      <c r="I212" s="52"/>
      <c r="J212" s="52"/>
      <c r="K212" s="52"/>
      <c r="L212" s="44"/>
      <c r="M212" s="44"/>
      <c r="N212" s="44"/>
      <c r="O212" s="139"/>
      <c r="P212" s="46"/>
      <c r="Q212" s="44"/>
      <c r="R212" s="44"/>
      <c r="S212" s="44"/>
      <c r="T212" s="44"/>
      <c r="U212" s="50"/>
      <c r="V212" s="44"/>
      <c r="W212" s="51"/>
      <c r="X212" s="44"/>
      <c r="Y212" s="44"/>
      <c r="Z212" s="44"/>
      <c r="AA212" s="44"/>
      <c r="AB212" s="44"/>
      <c r="AC212" s="44"/>
      <c r="AD212" s="44"/>
      <c r="AE212" s="44"/>
      <c r="AF212" s="44"/>
      <c r="AG212" s="44"/>
      <c r="AH212" s="44"/>
      <c r="AI212" s="44"/>
      <c r="AJ212" s="44"/>
      <c r="AK212" s="44"/>
      <c r="AL212" s="44"/>
      <c r="AM212" s="44"/>
      <c r="AN212" s="44"/>
      <c r="AO212" s="44"/>
      <c r="AP212" s="44"/>
      <c r="AQ212" s="44"/>
      <c r="AR212" s="44"/>
      <c r="AS212" s="44"/>
    </row>
    <row r="213" spans="1:45">
      <c r="A213" s="41"/>
      <c r="B213" s="41"/>
      <c r="C213" s="41"/>
      <c r="D213" s="41"/>
      <c r="E213" s="52"/>
      <c r="F213" s="52"/>
      <c r="G213" s="52"/>
      <c r="H213" s="52"/>
      <c r="I213" s="52"/>
      <c r="J213" s="52"/>
      <c r="K213" s="52"/>
      <c r="L213" s="44"/>
      <c r="M213" s="44"/>
      <c r="N213" s="44"/>
      <c r="O213" s="139"/>
      <c r="P213" s="46"/>
      <c r="Q213" s="44"/>
      <c r="R213" s="44"/>
      <c r="S213" s="44"/>
      <c r="T213" s="44"/>
      <c r="U213" s="50"/>
      <c r="V213" s="44"/>
      <c r="W213" s="51"/>
      <c r="X213" s="44"/>
      <c r="Y213" s="44"/>
      <c r="Z213" s="44"/>
      <c r="AA213" s="44"/>
      <c r="AB213" s="44"/>
      <c r="AC213" s="44"/>
      <c r="AD213" s="44"/>
      <c r="AE213" s="44"/>
      <c r="AF213" s="44"/>
      <c r="AG213" s="44"/>
      <c r="AH213" s="44"/>
      <c r="AI213" s="44"/>
      <c r="AJ213" s="44"/>
      <c r="AK213" s="44"/>
      <c r="AL213" s="44"/>
      <c r="AM213" s="44"/>
      <c r="AN213" s="44"/>
      <c r="AO213" s="44"/>
      <c r="AP213" s="44"/>
      <c r="AQ213" s="44"/>
      <c r="AR213" s="44"/>
      <c r="AS213" s="44"/>
    </row>
    <row r="214" spans="1:45">
      <c r="A214" s="41"/>
      <c r="B214" s="41"/>
      <c r="C214" s="41"/>
      <c r="D214" s="41"/>
      <c r="E214" s="52"/>
      <c r="F214" s="52"/>
      <c r="G214" s="52"/>
      <c r="H214" s="52"/>
      <c r="I214" s="52"/>
      <c r="J214" s="52"/>
      <c r="K214" s="52"/>
      <c r="L214" s="44"/>
      <c r="M214" s="44"/>
      <c r="N214" s="44"/>
      <c r="O214" s="139"/>
      <c r="P214" s="46"/>
      <c r="Q214" s="44"/>
      <c r="R214" s="44"/>
      <c r="S214" s="44"/>
      <c r="T214" s="44"/>
      <c r="U214" s="50"/>
      <c r="V214" s="44"/>
      <c r="W214" s="51"/>
      <c r="X214" s="44"/>
      <c r="Y214" s="44"/>
      <c r="Z214" s="44"/>
      <c r="AA214" s="44"/>
      <c r="AB214" s="44"/>
      <c r="AC214" s="44"/>
      <c r="AD214" s="44"/>
      <c r="AE214" s="44"/>
      <c r="AF214" s="44"/>
      <c r="AG214" s="44"/>
      <c r="AH214" s="44"/>
      <c r="AI214" s="44"/>
      <c r="AJ214" s="44"/>
      <c r="AK214" s="44"/>
      <c r="AL214" s="44"/>
      <c r="AM214" s="44"/>
      <c r="AN214" s="44"/>
      <c r="AO214" s="44"/>
      <c r="AP214" s="44"/>
      <c r="AQ214" s="44"/>
      <c r="AR214" s="44"/>
      <c r="AS214" s="44"/>
    </row>
    <row r="215" spans="1:45">
      <c r="A215" s="41"/>
      <c r="B215" s="41"/>
      <c r="C215" s="41"/>
      <c r="D215" s="41"/>
      <c r="E215" s="52"/>
      <c r="F215" s="52"/>
      <c r="G215" s="52"/>
      <c r="H215" s="52"/>
      <c r="I215" s="52"/>
      <c r="J215" s="52"/>
      <c r="K215" s="52"/>
      <c r="L215" s="44"/>
      <c r="M215" s="44"/>
      <c r="N215" s="44"/>
      <c r="O215" s="139"/>
      <c r="P215" s="46"/>
      <c r="Q215" s="44"/>
      <c r="R215" s="44"/>
      <c r="S215" s="44"/>
      <c r="T215" s="44"/>
      <c r="U215" s="50"/>
      <c r="V215" s="44"/>
      <c r="W215" s="51"/>
      <c r="X215" s="44"/>
      <c r="Y215" s="44"/>
      <c r="Z215" s="44"/>
      <c r="AA215" s="44"/>
      <c r="AB215" s="44"/>
      <c r="AC215" s="44"/>
      <c r="AD215" s="44"/>
      <c r="AE215" s="44"/>
      <c r="AF215" s="44"/>
      <c r="AG215" s="44"/>
      <c r="AH215" s="44"/>
      <c r="AI215" s="44"/>
      <c r="AJ215" s="44"/>
      <c r="AK215" s="44"/>
      <c r="AL215" s="44"/>
      <c r="AM215" s="44"/>
      <c r="AN215" s="44"/>
      <c r="AO215" s="44"/>
      <c r="AP215" s="44"/>
      <c r="AQ215" s="44"/>
      <c r="AR215" s="44"/>
      <c r="AS215" s="44"/>
    </row>
    <row r="216" spans="1:45">
      <c r="A216" s="41"/>
      <c r="B216" s="41"/>
      <c r="C216" s="41"/>
      <c r="D216" s="41"/>
      <c r="E216" s="52"/>
      <c r="F216" s="52"/>
      <c r="G216" s="52"/>
      <c r="H216" s="52"/>
      <c r="I216" s="52"/>
      <c r="J216" s="52"/>
      <c r="K216" s="52"/>
      <c r="L216" s="44"/>
      <c r="M216" s="44"/>
      <c r="N216" s="44"/>
      <c r="O216" s="139"/>
      <c r="P216" s="46"/>
      <c r="Q216" s="44"/>
      <c r="R216" s="44"/>
      <c r="S216" s="44"/>
      <c r="T216" s="44"/>
      <c r="U216" s="50"/>
      <c r="V216" s="44"/>
      <c r="W216" s="51"/>
      <c r="X216" s="44"/>
      <c r="Y216" s="44"/>
      <c r="Z216" s="44"/>
      <c r="AA216" s="44"/>
      <c r="AB216" s="44"/>
      <c r="AC216" s="44"/>
      <c r="AD216" s="44"/>
      <c r="AE216" s="44"/>
      <c r="AF216" s="44"/>
      <c r="AG216" s="44"/>
      <c r="AH216" s="44"/>
      <c r="AI216" s="44"/>
      <c r="AJ216" s="44"/>
      <c r="AK216" s="44"/>
      <c r="AL216" s="44"/>
      <c r="AM216" s="44"/>
      <c r="AN216" s="44"/>
      <c r="AO216" s="44"/>
      <c r="AP216" s="44"/>
      <c r="AQ216" s="44"/>
      <c r="AR216" s="44"/>
      <c r="AS216" s="44"/>
    </row>
    <row r="217" spans="1:45">
      <c r="A217" s="41"/>
      <c r="B217" s="41"/>
      <c r="C217" s="41"/>
      <c r="D217" s="41"/>
      <c r="E217" s="52"/>
      <c r="F217" s="52"/>
      <c r="G217" s="52"/>
      <c r="H217" s="52"/>
      <c r="I217" s="52"/>
      <c r="J217" s="52"/>
      <c r="K217" s="52"/>
      <c r="L217" s="44"/>
      <c r="M217" s="44"/>
      <c r="N217" s="44"/>
      <c r="O217" s="139"/>
      <c r="P217" s="46"/>
      <c r="Q217" s="44"/>
      <c r="R217" s="44"/>
      <c r="S217" s="44"/>
      <c r="T217" s="44"/>
      <c r="U217" s="50"/>
      <c r="V217" s="44"/>
      <c r="W217" s="51"/>
      <c r="X217" s="44"/>
      <c r="Y217" s="44"/>
      <c r="Z217" s="44"/>
      <c r="AA217" s="44"/>
      <c r="AB217" s="44"/>
      <c r="AC217" s="44"/>
      <c r="AD217" s="44"/>
      <c r="AE217" s="44"/>
      <c r="AF217" s="44"/>
      <c r="AG217" s="44"/>
      <c r="AH217" s="44"/>
      <c r="AI217" s="44"/>
      <c r="AJ217" s="44"/>
      <c r="AK217" s="44"/>
      <c r="AL217" s="44"/>
      <c r="AM217" s="44"/>
      <c r="AN217" s="44"/>
      <c r="AO217" s="44"/>
      <c r="AP217" s="44"/>
      <c r="AQ217" s="44"/>
      <c r="AR217" s="44"/>
      <c r="AS217" s="44"/>
    </row>
    <row r="218" spans="1:45">
      <c r="A218" s="41"/>
      <c r="B218" s="41"/>
      <c r="C218" s="41"/>
      <c r="D218" s="41"/>
      <c r="E218" s="52"/>
      <c r="F218" s="52"/>
      <c r="G218" s="52"/>
      <c r="H218" s="52"/>
      <c r="I218" s="52"/>
      <c r="J218" s="52"/>
      <c r="K218" s="52"/>
      <c r="L218" s="44"/>
      <c r="M218" s="44"/>
      <c r="N218" s="44"/>
      <c r="O218" s="139"/>
      <c r="P218" s="46"/>
      <c r="Q218" s="44"/>
      <c r="R218" s="44"/>
      <c r="S218" s="44"/>
      <c r="T218" s="44"/>
      <c r="U218" s="50"/>
      <c r="V218" s="44"/>
      <c r="W218" s="51"/>
      <c r="X218" s="44"/>
      <c r="Y218" s="44"/>
      <c r="Z218" s="44"/>
      <c r="AA218" s="44"/>
      <c r="AB218" s="44"/>
      <c r="AC218" s="44"/>
      <c r="AD218" s="44"/>
      <c r="AE218" s="44"/>
      <c r="AF218" s="44"/>
      <c r="AG218" s="44"/>
      <c r="AH218" s="44"/>
      <c r="AI218" s="44"/>
      <c r="AJ218" s="44"/>
      <c r="AK218" s="44"/>
      <c r="AL218" s="44"/>
      <c r="AM218" s="44"/>
      <c r="AN218" s="44"/>
      <c r="AO218" s="44"/>
      <c r="AP218" s="44"/>
      <c r="AQ218" s="44"/>
      <c r="AR218" s="44"/>
      <c r="AS218" s="44"/>
    </row>
    <row r="219" spans="1:45">
      <c r="A219" s="41"/>
      <c r="B219" s="41"/>
      <c r="C219" s="41"/>
      <c r="D219" s="41"/>
      <c r="E219" s="52"/>
      <c r="F219" s="52"/>
      <c r="G219" s="52"/>
      <c r="H219" s="52"/>
      <c r="I219" s="52"/>
      <c r="J219" s="52"/>
      <c r="K219" s="52"/>
      <c r="L219" s="44"/>
      <c r="M219" s="44"/>
      <c r="N219" s="44"/>
      <c r="O219" s="139"/>
      <c r="P219" s="46"/>
      <c r="Q219" s="44"/>
      <c r="R219" s="44"/>
      <c r="S219" s="44"/>
      <c r="T219" s="44"/>
      <c r="U219" s="50"/>
      <c r="V219" s="44"/>
      <c r="W219" s="51"/>
      <c r="X219" s="44"/>
      <c r="Y219" s="44"/>
      <c r="Z219" s="44"/>
      <c r="AA219" s="44"/>
      <c r="AB219" s="44"/>
      <c r="AC219" s="44"/>
      <c r="AD219" s="44"/>
      <c r="AE219" s="44"/>
      <c r="AF219" s="44"/>
      <c r="AG219" s="44"/>
      <c r="AH219" s="44"/>
      <c r="AI219" s="44"/>
      <c r="AJ219" s="44"/>
      <c r="AK219" s="44"/>
      <c r="AL219" s="44"/>
      <c r="AM219" s="44"/>
      <c r="AN219" s="44"/>
      <c r="AO219" s="44"/>
      <c r="AP219" s="44"/>
      <c r="AQ219" s="44"/>
      <c r="AR219" s="44"/>
      <c r="AS219" s="44"/>
    </row>
    <row r="220" spans="1:45">
      <c r="A220" s="41"/>
      <c r="B220" s="41"/>
      <c r="C220" s="41"/>
      <c r="D220" s="41"/>
      <c r="E220" s="52"/>
      <c r="F220" s="52"/>
      <c r="G220" s="52"/>
      <c r="H220" s="52"/>
      <c r="I220" s="52"/>
      <c r="J220" s="52"/>
      <c r="K220" s="52"/>
      <c r="L220" s="44"/>
      <c r="M220" s="44"/>
      <c r="N220" s="44"/>
      <c r="O220" s="139"/>
      <c r="P220" s="46"/>
      <c r="Q220" s="44"/>
      <c r="R220" s="44"/>
      <c r="S220" s="44"/>
      <c r="T220" s="44"/>
      <c r="U220" s="50"/>
      <c r="V220" s="44"/>
      <c r="W220" s="51"/>
      <c r="X220" s="44"/>
      <c r="Y220" s="44"/>
      <c r="Z220" s="44"/>
      <c r="AA220" s="44"/>
      <c r="AB220" s="44"/>
      <c r="AC220" s="44"/>
      <c r="AD220" s="44"/>
      <c r="AE220" s="44"/>
      <c r="AF220" s="44"/>
      <c r="AG220" s="44"/>
      <c r="AH220" s="44"/>
      <c r="AI220" s="44"/>
      <c r="AJ220" s="44"/>
      <c r="AK220" s="44"/>
      <c r="AL220" s="44"/>
      <c r="AM220" s="44"/>
      <c r="AN220" s="44"/>
      <c r="AO220" s="44"/>
      <c r="AP220" s="44"/>
      <c r="AQ220" s="44"/>
      <c r="AR220" s="44"/>
      <c r="AS220" s="44"/>
    </row>
    <row r="221" spans="1:45">
      <c r="A221" s="41"/>
      <c r="B221" s="41"/>
      <c r="C221" s="41"/>
      <c r="D221" s="41"/>
      <c r="E221" s="52"/>
      <c r="F221" s="52"/>
      <c r="G221" s="52"/>
      <c r="H221" s="52"/>
      <c r="I221" s="52"/>
      <c r="J221" s="52"/>
      <c r="K221" s="52"/>
      <c r="L221" s="44"/>
      <c r="M221" s="44"/>
      <c r="N221" s="44"/>
      <c r="O221" s="139"/>
      <c r="P221" s="46"/>
      <c r="Q221" s="44"/>
      <c r="R221" s="44"/>
      <c r="S221" s="44"/>
      <c r="T221" s="44"/>
      <c r="U221" s="50"/>
      <c r="V221" s="44"/>
      <c r="W221" s="51"/>
      <c r="X221" s="44"/>
      <c r="Y221" s="44"/>
      <c r="Z221" s="44"/>
      <c r="AA221" s="44"/>
      <c r="AB221" s="44"/>
      <c r="AC221" s="44"/>
      <c r="AD221" s="44"/>
      <c r="AE221" s="44"/>
      <c r="AF221" s="44"/>
      <c r="AG221" s="44"/>
      <c r="AH221" s="44"/>
      <c r="AI221" s="44"/>
      <c r="AJ221" s="44"/>
      <c r="AK221" s="44"/>
      <c r="AL221" s="44"/>
      <c r="AM221" s="44"/>
      <c r="AN221" s="44"/>
      <c r="AO221" s="44"/>
      <c r="AP221" s="44"/>
      <c r="AQ221" s="44"/>
      <c r="AR221" s="44"/>
      <c r="AS221" s="44"/>
    </row>
    <row r="222" spans="1:45">
      <c r="A222" s="41"/>
      <c r="B222" s="41"/>
      <c r="C222" s="41"/>
      <c r="D222" s="41"/>
      <c r="E222" s="52"/>
      <c r="F222" s="52"/>
      <c r="G222" s="52"/>
      <c r="H222" s="52"/>
      <c r="I222" s="52"/>
      <c r="J222" s="52"/>
      <c r="K222" s="52"/>
      <c r="L222" s="44"/>
      <c r="M222" s="44"/>
      <c r="N222" s="44"/>
      <c r="O222" s="139"/>
      <c r="P222" s="46"/>
      <c r="Q222" s="44"/>
      <c r="R222" s="44"/>
      <c r="S222" s="44"/>
      <c r="T222" s="44"/>
      <c r="U222" s="50"/>
      <c r="V222" s="44"/>
      <c r="W222" s="51"/>
      <c r="X222" s="44"/>
      <c r="Y222" s="44"/>
      <c r="Z222" s="44"/>
      <c r="AA222" s="44"/>
      <c r="AB222" s="44"/>
      <c r="AC222" s="44"/>
      <c r="AD222" s="44"/>
      <c r="AE222" s="44"/>
      <c r="AF222" s="44"/>
      <c r="AG222" s="44"/>
      <c r="AH222" s="44"/>
      <c r="AI222" s="44"/>
      <c r="AJ222" s="44"/>
      <c r="AK222" s="44"/>
      <c r="AL222" s="44"/>
      <c r="AM222" s="44"/>
      <c r="AN222" s="44"/>
      <c r="AO222" s="44"/>
      <c r="AP222" s="44"/>
      <c r="AQ222" s="44"/>
      <c r="AR222" s="44"/>
      <c r="AS222" s="44"/>
    </row>
    <row r="223" spans="1:45">
      <c r="A223" s="41"/>
      <c r="B223" s="41"/>
      <c r="C223" s="41"/>
      <c r="D223" s="41"/>
      <c r="E223" s="52"/>
      <c r="F223" s="52"/>
      <c r="G223" s="52"/>
      <c r="H223" s="52"/>
      <c r="I223" s="52"/>
      <c r="J223" s="52"/>
      <c r="K223" s="52"/>
      <c r="L223" s="44"/>
      <c r="M223" s="44"/>
      <c r="N223" s="44"/>
      <c r="O223" s="139"/>
      <c r="P223" s="46"/>
      <c r="Q223" s="44"/>
      <c r="R223" s="44"/>
      <c r="S223" s="44"/>
      <c r="T223" s="44"/>
      <c r="U223" s="50"/>
      <c r="V223" s="44"/>
      <c r="W223" s="51"/>
      <c r="X223" s="44"/>
      <c r="Y223" s="44"/>
      <c r="Z223" s="44"/>
      <c r="AA223" s="44"/>
      <c r="AB223" s="44"/>
      <c r="AC223" s="44"/>
      <c r="AD223" s="44"/>
      <c r="AE223" s="44"/>
      <c r="AF223" s="44"/>
      <c r="AG223" s="44"/>
      <c r="AH223" s="44"/>
      <c r="AI223" s="44"/>
      <c r="AJ223" s="44"/>
      <c r="AK223" s="44"/>
      <c r="AL223" s="44"/>
      <c r="AM223" s="44"/>
      <c r="AN223" s="44"/>
      <c r="AO223" s="44"/>
      <c r="AP223" s="44"/>
      <c r="AQ223" s="44"/>
      <c r="AR223" s="44"/>
      <c r="AS223" s="44"/>
    </row>
    <row r="224" spans="1:45">
      <c r="A224" s="41"/>
      <c r="B224" s="41"/>
      <c r="C224" s="41"/>
      <c r="D224" s="41"/>
      <c r="E224" s="52"/>
      <c r="F224" s="52"/>
      <c r="G224" s="52"/>
      <c r="H224" s="52"/>
      <c r="I224" s="52"/>
      <c r="J224" s="52"/>
      <c r="K224" s="52"/>
      <c r="L224" s="44"/>
      <c r="M224" s="44"/>
      <c r="N224" s="44"/>
      <c r="O224" s="139"/>
      <c r="P224" s="46"/>
      <c r="Q224" s="44"/>
      <c r="R224" s="44"/>
      <c r="S224" s="44"/>
      <c r="T224" s="44"/>
      <c r="U224" s="50"/>
      <c r="V224" s="44"/>
      <c r="W224" s="51"/>
      <c r="X224" s="44"/>
      <c r="Y224" s="44"/>
      <c r="Z224" s="44"/>
      <c r="AA224" s="44"/>
      <c r="AB224" s="44"/>
      <c r="AC224" s="44"/>
      <c r="AD224" s="44"/>
      <c r="AE224" s="44"/>
      <c r="AF224" s="44"/>
      <c r="AG224" s="44"/>
      <c r="AH224" s="44"/>
      <c r="AI224" s="44"/>
      <c r="AJ224" s="44"/>
      <c r="AK224" s="44"/>
      <c r="AL224" s="44"/>
      <c r="AM224" s="44"/>
      <c r="AN224" s="44"/>
      <c r="AO224" s="44"/>
      <c r="AP224" s="44"/>
      <c r="AQ224" s="44"/>
      <c r="AR224" s="44"/>
      <c r="AS224" s="44"/>
    </row>
    <row r="225" spans="1:45">
      <c r="A225" s="41"/>
      <c r="B225" s="41"/>
      <c r="C225" s="41"/>
      <c r="D225" s="41"/>
      <c r="E225" s="52"/>
      <c r="F225" s="52"/>
      <c r="G225" s="52"/>
      <c r="H225" s="52"/>
      <c r="I225" s="52"/>
      <c r="J225" s="52"/>
      <c r="K225" s="52"/>
      <c r="L225" s="44"/>
      <c r="M225" s="44"/>
      <c r="N225" s="44"/>
      <c r="O225" s="139"/>
      <c r="P225" s="46"/>
      <c r="Q225" s="44"/>
      <c r="R225" s="44"/>
      <c r="S225" s="44"/>
      <c r="T225" s="44"/>
      <c r="U225" s="50"/>
      <c r="V225" s="44"/>
      <c r="W225" s="51"/>
      <c r="X225" s="44"/>
      <c r="Y225" s="44"/>
      <c r="Z225" s="44"/>
      <c r="AA225" s="44"/>
      <c r="AB225" s="44"/>
      <c r="AC225" s="44"/>
      <c r="AD225" s="44"/>
      <c r="AE225" s="44"/>
      <c r="AF225" s="44"/>
      <c r="AG225" s="44"/>
      <c r="AH225" s="44"/>
      <c r="AI225" s="44"/>
      <c r="AJ225" s="44"/>
      <c r="AK225" s="44"/>
      <c r="AL225" s="44"/>
      <c r="AM225" s="44"/>
      <c r="AN225" s="44"/>
      <c r="AO225" s="44"/>
      <c r="AP225" s="44"/>
      <c r="AQ225" s="44"/>
      <c r="AR225" s="44"/>
      <c r="AS225" s="44"/>
    </row>
    <row r="226" spans="1:45">
      <c r="A226" s="41"/>
      <c r="B226" s="41"/>
      <c r="C226" s="41"/>
      <c r="D226" s="41"/>
      <c r="E226" s="52"/>
      <c r="F226" s="52"/>
      <c r="G226" s="52"/>
      <c r="H226" s="52"/>
      <c r="I226" s="52"/>
      <c r="J226" s="52"/>
      <c r="K226" s="52"/>
      <c r="L226" s="44"/>
      <c r="M226" s="44"/>
      <c r="N226" s="44"/>
      <c r="O226" s="139"/>
      <c r="P226" s="46"/>
      <c r="Q226" s="44"/>
      <c r="R226" s="44"/>
      <c r="S226" s="44"/>
      <c r="T226" s="44"/>
      <c r="U226" s="50"/>
      <c r="V226" s="44"/>
      <c r="W226" s="51"/>
      <c r="X226" s="44"/>
      <c r="Y226" s="44"/>
      <c r="Z226" s="44"/>
      <c r="AA226" s="44"/>
      <c r="AB226" s="44"/>
      <c r="AC226" s="44"/>
      <c r="AD226" s="44"/>
      <c r="AE226" s="44"/>
      <c r="AF226" s="44"/>
      <c r="AG226" s="44"/>
      <c r="AH226" s="44"/>
      <c r="AI226" s="44"/>
      <c r="AJ226" s="44"/>
      <c r="AK226" s="44"/>
      <c r="AL226" s="44"/>
      <c r="AM226" s="44"/>
      <c r="AN226" s="44"/>
      <c r="AO226" s="44"/>
      <c r="AP226" s="44"/>
      <c r="AQ226" s="44"/>
      <c r="AR226" s="44"/>
      <c r="AS226" s="44"/>
    </row>
    <row r="227" spans="1:45">
      <c r="A227" s="41"/>
      <c r="B227" s="41"/>
      <c r="C227" s="41"/>
      <c r="D227" s="41"/>
      <c r="E227" s="52"/>
      <c r="F227" s="52"/>
      <c r="G227" s="52"/>
      <c r="H227" s="52"/>
      <c r="I227" s="52"/>
      <c r="J227" s="52"/>
      <c r="K227" s="52"/>
      <c r="L227" s="44"/>
      <c r="M227" s="44"/>
      <c r="N227" s="44"/>
      <c r="O227" s="139"/>
      <c r="P227" s="46"/>
      <c r="Q227" s="44"/>
      <c r="R227" s="44"/>
      <c r="S227" s="44"/>
      <c r="T227" s="44"/>
      <c r="U227" s="50"/>
      <c r="V227" s="44"/>
      <c r="W227" s="51"/>
      <c r="X227" s="44"/>
      <c r="Y227" s="44"/>
      <c r="Z227" s="44"/>
      <c r="AA227" s="44"/>
      <c r="AB227" s="44"/>
      <c r="AC227" s="44"/>
      <c r="AD227" s="44"/>
      <c r="AE227" s="44"/>
      <c r="AF227" s="44"/>
      <c r="AG227" s="44"/>
      <c r="AH227" s="44"/>
      <c r="AI227" s="44"/>
      <c r="AJ227" s="44"/>
      <c r="AK227" s="44"/>
      <c r="AL227" s="44"/>
      <c r="AM227" s="44"/>
      <c r="AN227" s="44"/>
      <c r="AO227" s="44"/>
      <c r="AP227" s="44"/>
      <c r="AQ227" s="44"/>
      <c r="AR227" s="44"/>
      <c r="AS227" s="44"/>
    </row>
    <row r="228" spans="1:45">
      <c r="A228" s="41"/>
      <c r="B228" s="41"/>
      <c r="C228" s="41"/>
      <c r="D228" s="41"/>
      <c r="E228" s="52"/>
      <c r="F228" s="52"/>
      <c r="G228" s="52"/>
      <c r="H228" s="52"/>
      <c r="I228" s="52"/>
      <c r="J228" s="52"/>
      <c r="K228" s="52"/>
      <c r="L228" s="44"/>
      <c r="M228" s="44"/>
      <c r="N228" s="44"/>
      <c r="O228" s="139"/>
      <c r="P228" s="46"/>
      <c r="Q228" s="44"/>
      <c r="R228" s="44"/>
      <c r="S228" s="44"/>
      <c r="T228" s="44"/>
      <c r="U228" s="50"/>
      <c r="V228" s="44"/>
      <c r="W228" s="51"/>
      <c r="X228" s="44"/>
      <c r="Y228" s="44"/>
      <c r="Z228" s="44"/>
      <c r="AA228" s="44"/>
      <c r="AB228" s="44"/>
      <c r="AC228" s="44"/>
      <c r="AD228" s="44"/>
      <c r="AE228" s="44"/>
      <c r="AF228" s="44"/>
      <c r="AG228" s="44"/>
      <c r="AH228" s="44"/>
      <c r="AI228" s="44"/>
      <c r="AJ228" s="44"/>
      <c r="AK228" s="44"/>
      <c r="AL228" s="44"/>
      <c r="AM228" s="44"/>
      <c r="AN228" s="44"/>
      <c r="AO228" s="44"/>
      <c r="AP228" s="44"/>
      <c r="AQ228" s="44"/>
      <c r="AR228" s="44"/>
      <c r="AS228" s="44"/>
    </row>
    <row r="229" spans="1:45">
      <c r="A229" s="41"/>
      <c r="B229" s="41"/>
      <c r="C229" s="41"/>
      <c r="D229" s="41"/>
      <c r="E229" s="52"/>
      <c r="F229" s="52"/>
      <c r="G229" s="52"/>
      <c r="H229" s="52"/>
      <c r="I229" s="52"/>
      <c r="J229" s="52"/>
      <c r="K229" s="52"/>
      <c r="L229" s="44"/>
      <c r="M229" s="44"/>
      <c r="N229" s="44"/>
      <c r="O229" s="139"/>
      <c r="P229" s="46"/>
      <c r="Q229" s="44"/>
      <c r="R229" s="44"/>
      <c r="S229" s="44"/>
      <c r="T229" s="44"/>
      <c r="U229" s="50"/>
      <c r="V229" s="44"/>
      <c r="W229" s="51"/>
      <c r="X229" s="44"/>
      <c r="Y229" s="44"/>
      <c r="Z229" s="44"/>
      <c r="AA229" s="44"/>
      <c r="AB229" s="44"/>
      <c r="AC229" s="44"/>
      <c r="AD229" s="44"/>
      <c r="AE229" s="44"/>
      <c r="AF229" s="44"/>
      <c r="AG229" s="44"/>
      <c r="AH229" s="44"/>
      <c r="AI229" s="44"/>
      <c r="AJ229" s="44"/>
      <c r="AK229" s="44"/>
      <c r="AL229" s="44"/>
      <c r="AM229" s="44"/>
      <c r="AN229" s="44"/>
      <c r="AO229" s="44"/>
      <c r="AP229" s="44"/>
      <c r="AQ229" s="44"/>
      <c r="AR229" s="44"/>
      <c r="AS229" s="44"/>
    </row>
    <row r="230" spans="1:45">
      <c r="A230" s="41"/>
      <c r="B230" s="41"/>
      <c r="C230" s="41"/>
      <c r="D230" s="41"/>
      <c r="E230" s="52"/>
      <c r="F230" s="52"/>
      <c r="G230" s="52"/>
      <c r="H230" s="52"/>
      <c r="I230" s="52"/>
      <c r="J230" s="52"/>
      <c r="K230" s="52"/>
      <c r="L230" s="44"/>
      <c r="M230" s="44"/>
      <c r="N230" s="44"/>
      <c r="O230" s="139"/>
      <c r="P230" s="46"/>
      <c r="Q230" s="44"/>
      <c r="R230" s="44"/>
      <c r="S230" s="44"/>
      <c r="T230" s="44"/>
      <c r="U230" s="50"/>
      <c r="V230" s="44"/>
      <c r="W230" s="51"/>
      <c r="X230" s="44"/>
      <c r="Y230" s="44"/>
      <c r="Z230" s="44"/>
      <c r="AA230" s="44"/>
      <c r="AB230" s="44"/>
      <c r="AC230" s="44"/>
      <c r="AD230" s="44"/>
      <c r="AE230" s="44"/>
      <c r="AF230" s="44"/>
      <c r="AG230" s="44"/>
      <c r="AH230" s="44"/>
      <c r="AI230" s="44"/>
      <c r="AJ230" s="44"/>
      <c r="AK230" s="44"/>
      <c r="AL230" s="44"/>
      <c r="AM230" s="44"/>
      <c r="AN230" s="44"/>
      <c r="AO230" s="44"/>
      <c r="AP230" s="44"/>
      <c r="AQ230" s="44"/>
      <c r="AR230" s="44"/>
      <c r="AS230" s="44"/>
    </row>
    <row r="231" spans="1:45">
      <c r="A231" s="41"/>
      <c r="B231" s="41"/>
      <c r="C231" s="41"/>
      <c r="D231" s="41"/>
      <c r="E231" s="52"/>
      <c r="F231" s="52"/>
      <c r="G231" s="52"/>
      <c r="H231" s="52"/>
      <c r="I231" s="52"/>
      <c r="J231" s="52"/>
      <c r="K231" s="52"/>
      <c r="L231" s="44"/>
      <c r="M231" s="44"/>
      <c r="N231" s="44"/>
      <c r="O231" s="139"/>
      <c r="P231" s="46"/>
      <c r="Q231" s="44"/>
      <c r="R231" s="44"/>
      <c r="S231" s="44"/>
      <c r="T231" s="44"/>
      <c r="U231" s="50"/>
      <c r="V231" s="44"/>
      <c r="W231" s="51"/>
      <c r="X231" s="44"/>
      <c r="Y231" s="44"/>
      <c r="Z231" s="44"/>
      <c r="AA231" s="44"/>
      <c r="AB231" s="44"/>
      <c r="AC231" s="44"/>
      <c r="AD231" s="44"/>
      <c r="AE231" s="44"/>
      <c r="AF231" s="44"/>
      <c r="AG231" s="44"/>
      <c r="AH231" s="44"/>
      <c r="AI231" s="44"/>
      <c r="AJ231" s="44"/>
      <c r="AK231" s="44"/>
      <c r="AL231" s="44"/>
      <c r="AM231" s="44"/>
      <c r="AN231" s="44"/>
      <c r="AO231" s="44"/>
      <c r="AP231" s="44"/>
      <c r="AQ231" s="44"/>
      <c r="AR231" s="44"/>
      <c r="AS231" s="44"/>
    </row>
    <row r="232" spans="1:45">
      <c r="A232" s="41"/>
      <c r="B232" s="41"/>
      <c r="C232" s="41"/>
      <c r="D232" s="41"/>
      <c r="E232" s="52"/>
      <c r="F232" s="52"/>
      <c r="G232" s="52"/>
      <c r="H232" s="52"/>
      <c r="I232" s="52"/>
      <c r="J232" s="52"/>
      <c r="K232" s="52"/>
      <c r="L232" s="44"/>
      <c r="M232" s="44"/>
      <c r="N232" s="44"/>
      <c r="O232" s="139"/>
      <c r="P232" s="46"/>
      <c r="Q232" s="44"/>
      <c r="R232" s="44"/>
      <c r="S232" s="44"/>
      <c r="T232" s="44"/>
      <c r="U232" s="50"/>
      <c r="V232" s="44"/>
      <c r="W232" s="51"/>
      <c r="X232" s="44"/>
      <c r="Y232" s="44"/>
      <c r="Z232" s="44"/>
      <c r="AA232" s="44"/>
      <c r="AB232" s="44"/>
      <c r="AC232" s="44"/>
      <c r="AD232" s="44"/>
      <c r="AE232" s="44"/>
      <c r="AF232" s="44"/>
      <c r="AG232" s="44"/>
      <c r="AH232" s="44"/>
      <c r="AI232" s="44"/>
      <c r="AJ232" s="44"/>
      <c r="AK232" s="44"/>
      <c r="AL232" s="44"/>
      <c r="AM232" s="44"/>
      <c r="AN232" s="44"/>
      <c r="AO232" s="44"/>
      <c r="AP232" s="44"/>
      <c r="AQ232" s="44"/>
      <c r="AR232" s="44"/>
      <c r="AS232" s="44"/>
    </row>
    <row r="233" spans="1:45">
      <c r="A233" s="41"/>
      <c r="B233" s="41"/>
      <c r="C233" s="41"/>
      <c r="D233" s="41"/>
      <c r="E233" s="52"/>
      <c r="F233" s="52"/>
      <c r="G233" s="52"/>
      <c r="H233" s="52"/>
      <c r="I233" s="52"/>
      <c r="J233" s="52"/>
      <c r="K233" s="52"/>
      <c r="L233" s="44"/>
      <c r="M233" s="44"/>
      <c r="N233" s="44"/>
      <c r="O233" s="139"/>
      <c r="P233" s="46"/>
      <c r="Q233" s="44"/>
      <c r="R233" s="44"/>
      <c r="S233" s="44"/>
      <c r="T233" s="44"/>
      <c r="U233" s="50"/>
      <c r="V233" s="44"/>
      <c r="W233" s="51"/>
      <c r="X233" s="44"/>
      <c r="Y233" s="44"/>
      <c r="Z233" s="44"/>
      <c r="AA233" s="44"/>
      <c r="AB233" s="44"/>
      <c r="AC233" s="44"/>
      <c r="AD233" s="44"/>
      <c r="AE233" s="44"/>
      <c r="AF233" s="44"/>
      <c r="AG233" s="44"/>
      <c r="AH233" s="44"/>
      <c r="AI233" s="44"/>
      <c r="AJ233" s="44"/>
      <c r="AK233" s="44"/>
      <c r="AL233" s="44"/>
      <c r="AM233" s="44"/>
      <c r="AN233" s="44"/>
      <c r="AO233" s="44"/>
      <c r="AP233" s="44"/>
      <c r="AQ233" s="44"/>
      <c r="AR233" s="44"/>
      <c r="AS233" s="44"/>
    </row>
    <row r="234" spans="1:45">
      <c r="A234" s="41"/>
      <c r="B234" s="41"/>
      <c r="C234" s="41"/>
      <c r="D234" s="41"/>
      <c r="E234" s="52"/>
      <c r="F234" s="52"/>
      <c r="G234" s="52"/>
      <c r="H234" s="52"/>
      <c r="I234" s="52"/>
      <c r="J234" s="52"/>
      <c r="K234" s="52"/>
      <c r="L234" s="44"/>
      <c r="M234" s="44"/>
      <c r="N234" s="44"/>
      <c r="O234" s="139"/>
      <c r="P234" s="46"/>
      <c r="Q234" s="44"/>
      <c r="R234" s="44"/>
      <c r="S234" s="44"/>
      <c r="T234" s="44"/>
      <c r="U234" s="50"/>
      <c r="V234" s="44"/>
      <c r="W234" s="51"/>
      <c r="X234" s="44"/>
      <c r="Y234" s="44"/>
      <c r="Z234" s="44"/>
      <c r="AA234" s="44"/>
      <c r="AB234" s="44"/>
      <c r="AC234" s="44"/>
      <c r="AD234" s="44"/>
      <c r="AE234" s="44"/>
      <c r="AF234" s="44"/>
      <c r="AG234" s="44"/>
      <c r="AH234" s="44"/>
      <c r="AI234" s="44"/>
      <c r="AJ234" s="44"/>
      <c r="AK234" s="44"/>
      <c r="AL234" s="44"/>
      <c r="AM234" s="44"/>
      <c r="AN234" s="44"/>
      <c r="AO234" s="44"/>
      <c r="AP234" s="44"/>
      <c r="AQ234" s="44"/>
      <c r="AR234" s="44"/>
      <c r="AS234" s="44"/>
    </row>
    <row r="235" spans="1:45">
      <c r="A235" s="41"/>
      <c r="B235" s="41"/>
      <c r="C235" s="41"/>
      <c r="D235" s="41"/>
      <c r="E235" s="52"/>
      <c r="F235" s="52"/>
      <c r="G235" s="52"/>
      <c r="H235" s="52"/>
      <c r="I235" s="52"/>
      <c r="J235" s="52"/>
      <c r="K235" s="52"/>
      <c r="L235" s="44"/>
      <c r="M235" s="44"/>
      <c r="N235" s="44"/>
      <c r="O235" s="139"/>
      <c r="P235" s="46"/>
      <c r="Q235" s="44"/>
      <c r="R235" s="44"/>
      <c r="S235" s="44"/>
      <c r="T235" s="44"/>
      <c r="U235" s="50"/>
      <c r="V235" s="44"/>
      <c r="W235" s="51"/>
      <c r="X235" s="44"/>
      <c r="Y235" s="44"/>
      <c r="Z235" s="44"/>
      <c r="AA235" s="44"/>
      <c r="AB235" s="44"/>
      <c r="AC235" s="44"/>
      <c r="AD235" s="44"/>
      <c r="AE235" s="44"/>
      <c r="AF235" s="44"/>
      <c r="AG235" s="44"/>
      <c r="AH235" s="44"/>
      <c r="AI235" s="44"/>
      <c r="AJ235" s="44"/>
      <c r="AK235" s="44"/>
      <c r="AL235" s="44"/>
      <c r="AM235" s="44"/>
      <c r="AN235" s="44"/>
      <c r="AO235" s="44"/>
      <c r="AP235" s="44"/>
      <c r="AQ235" s="44"/>
      <c r="AR235" s="44"/>
      <c r="AS235" s="44"/>
    </row>
    <row r="236" spans="1:45">
      <c r="A236" s="41"/>
      <c r="B236" s="41"/>
      <c r="C236" s="41"/>
      <c r="D236" s="41"/>
      <c r="E236" s="52"/>
      <c r="F236" s="52"/>
      <c r="G236" s="52"/>
      <c r="H236" s="52"/>
      <c r="I236" s="52"/>
      <c r="J236" s="52"/>
      <c r="K236" s="52"/>
      <c r="L236" s="44"/>
      <c r="M236" s="44"/>
      <c r="N236" s="44"/>
      <c r="O236" s="139"/>
      <c r="P236" s="46"/>
      <c r="Q236" s="44"/>
      <c r="R236" s="44"/>
      <c r="S236" s="44"/>
      <c r="T236" s="44"/>
      <c r="U236" s="50"/>
      <c r="V236" s="44"/>
      <c r="W236" s="51"/>
      <c r="X236" s="44"/>
      <c r="Y236" s="44"/>
      <c r="Z236" s="44"/>
      <c r="AA236" s="44"/>
      <c r="AB236" s="44"/>
      <c r="AC236" s="44"/>
      <c r="AD236" s="44"/>
      <c r="AE236" s="44"/>
      <c r="AF236" s="44"/>
      <c r="AG236" s="44"/>
      <c r="AH236" s="44"/>
      <c r="AI236" s="44"/>
      <c r="AJ236" s="44"/>
      <c r="AK236" s="44"/>
      <c r="AL236" s="44"/>
      <c r="AM236" s="44"/>
      <c r="AN236" s="44"/>
      <c r="AO236" s="44"/>
      <c r="AP236" s="44"/>
      <c r="AQ236" s="44"/>
      <c r="AR236" s="44"/>
      <c r="AS236" s="44"/>
    </row>
    <row r="237" spans="1:45">
      <c r="A237" s="41"/>
      <c r="B237" s="41"/>
      <c r="C237" s="41"/>
      <c r="D237" s="41"/>
      <c r="E237" s="52"/>
      <c r="F237" s="52"/>
      <c r="G237" s="52"/>
      <c r="H237" s="52"/>
      <c r="I237" s="52"/>
      <c r="J237" s="52"/>
      <c r="K237" s="52"/>
      <c r="L237" s="44"/>
      <c r="M237" s="44"/>
      <c r="N237" s="44"/>
      <c r="O237" s="139"/>
      <c r="P237" s="46"/>
      <c r="Q237" s="44"/>
      <c r="R237" s="44"/>
      <c r="S237" s="44"/>
      <c r="T237" s="44"/>
      <c r="U237" s="50"/>
      <c r="V237" s="44"/>
      <c r="W237" s="51"/>
      <c r="X237" s="44"/>
      <c r="Y237" s="44"/>
      <c r="Z237" s="44"/>
      <c r="AA237" s="44"/>
      <c r="AB237" s="44"/>
      <c r="AC237" s="44"/>
      <c r="AD237" s="44"/>
      <c r="AE237" s="44"/>
      <c r="AF237" s="44"/>
      <c r="AG237" s="44"/>
      <c r="AH237" s="44"/>
      <c r="AI237" s="44"/>
      <c r="AJ237" s="44"/>
      <c r="AK237" s="44"/>
      <c r="AL237" s="44"/>
      <c r="AM237" s="44"/>
      <c r="AN237" s="44"/>
      <c r="AO237" s="44"/>
      <c r="AP237" s="44"/>
      <c r="AQ237" s="44"/>
      <c r="AR237" s="44"/>
      <c r="AS237" s="44"/>
    </row>
    <row r="238" spans="1:45">
      <c r="A238" s="41"/>
      <c r="B238" s="41"/>
      <c r="C238" s="41"/>
      <c r="D238" s="41"/>
      <c r="E238" s="52"/>
      <c r="F238" s="52"/>
      <c r="G238" s="52"/>
      <c r="H238" s="52"/>
      <c r="I238" s="52"/>
      <c r="J238" s="52"/>
      <c r="K238" s="52"/>
      <c r="L238" s="44"/>
      <c r="M238" s="44"/>
      <c r="N238" s="44"/>
      <c r="O238" s="139"/>
      <c r="P238" s="46"/>
      <c r="Q238" s="44"/>
      <c r="R238" s="44"/>
      <c r="S238" s="44"/>
      <c r="T238" s="44"/>
      <c r="U238" s="50"/>
      <c r="V238" s="44"/>
      <c r="W238" s="51"/>
      <c r="X238" s="44"/>
      <c r="Y238" s="44"/>
      <c r="Z238" s="44"/>
      <c r="AA238" s="44"/>
      <c r="AB238" s="44"/>
      <c r="AC238" s="44"/>
      <c r="AD238" s="44"/>
      <c r="AE238" s="44"/>
      <c r="AF238" s="44"/>
      <c r="AG238" s="44"/>
      <c r="AH238" s="44"/>
      <c r="AI238" s="44"/>
      <c r="AJ238" s="44"/>
      <c r="AK238" s="44"/>
      <c r="AL238" s="44"/>
      <c r="AM238" s="44"/>
      <c r="AN238" s="44"/>
      <c r="AO238" s="44"/>
      <c r="AP238" s="44"/>
      <c r="AQ238" s="44"/>
      <c r="AR238" s="44"/>
      <c r="AS238" s="44"/>
    </row>
    <row r="239" spans="1:45">
      <c r="A239" s="41"/>
      <c r="B239" s="41"/>
      <c r="C239" s="41"/>
      <c r="D239" s="41"/>
      <c r="E239" s="52"/>
      <c r="F239" s="52"/>
      <c r="G239" s="52"/>
      <c r="H239" s="52"/>
      <c r="I239" s="52"/>
      <c r="J239" s="52"/>
      <c r="K239" s="52"/>
      <c r="L239" s="44"/>
      <c r="M239" s="44"/>
      <c r="N239" s="44"/>
      <c r="O239" s="139"/>
      <c r="P239" s="46"/>
      <c r="Q239" s="44"/>
      <c r="R239" s="44"/>
      <c r="S239" s="44"/>
      <c r="T239" s="44"/>
      <c r="U239" s="50"/>
      <c r="V239" s="44"/>
      <c r="W239" s="51"/>
      <c r="X239" s="44"/>
      <c r="Y239" s="44"/>
      <c r="Z239" s="44"/>
      <c r="AA239" s="44"/>
      <c r="AB239" s="44"/>
      <c r="AC239" s="44"/>
      <c r="AD239" s="44"/>
      <c r="AE239" s="44"/>
      <c r="AF239" s="44"/>
      <c r="AG239" s="44"/>
      <c r="AH239" s="44"/>
      <c r="AI239" s="44"/>
      <c r="AJ239" s="44"/>
      <c r="AK239" s="44"/>
      <c r="AL239" s="44"/>
      <c r="AM239" s="44"/>
      <c r="AN239" s="44"/>
      <c r="AO239" s="44"/>
      <c r="AP239" s="44"/>
      <c r="AQ239" s="44"/>
      <c r="AR239" s="44"/>
      <c r="AS239" s="44"/>
    </row>
    <row r="240" spans="1:45">
      <c r="A240" s="41"/>
      <c r="B240" s="41"/>
      <c r="C240" s="41"/>
      <c r="D240" s="41"/>
      <c r="E240" s="52"/>
      <c r="F240" s="52"/>
      <c r="G240" s="52"/>
      <c r="H240" s="52"/>
      <c r="I240" s="52"/>
      <c r="J240" s="52"/>
      <c r="K240" s="52"/>
      <c r="L240" s="44"/>
      <c r="M240" s="44"/>
      <c r="N240" s="44"/>
      <c r="O240" s="139"/>
      <c r="P240" s="46"/>
      <c r="Q240" s="44"/>
      <c r="R240" s="44"/>
      <c r="S240" s="44"/>
      <c r="T240" s="44"/>
      <c r="U240" s="50"/>
      <c r="V240" s="44"/>
      <c r="W240" s="51"/>
      <c r="X240" s="44"/>
      <c r="Y240" s="44"/>
      <c r="Z240" s="44"/>
      <c r="AA240" s="44"/>
      <c r="AB240" s="44"/>
      <c r="AC240" s="44"/>
      <c r="AD240" s="44"/>
      <c r="AE240" s="44"/>
      <c r="AF240" s="44"/>
      <c r="AG240" s="44"/>
      <c r="AH240" s="44"/>
      <c r="AI240" s="44"/>
      <c r="AJ240" s="44"/>
      <c r="AK240" s="44"/>
      <c r="AL240" s="44"/>
      <c r="AM240" s="44"/>
      <c r="AN240" s="44"/>
      <c r="AO240" s="44"/>
      <c r="AP240" s="44"/>
      <c r="AQ240" s="44"/>
      <c r="AR240" s="44"/>
      <c r="AS240" s="44"/>
    </row>
    <row r="241" spans="1:45">
      <c r="A241" s="41"/>
      <c r="B241" s="41"/>
      <c r="C241" s="41"/>
      <c r="D241" s="41"/>
      <c r="E241" s="52"/>
      <c r="F241" s="52"/>
      <c r="G241" s="52"/>
      <c r="H241" s="52"/>
      <c r="I241" s="52"/>
      <c r="J241" s="52"/>
      <c r="K241" s="52"/>
      <c r="L241" s="44"/>
      <c r="M241" s="44"/>
      <c r="N241" s="44"/>
      <c r="O241" s="139"/>
      <c r="P241" s="46"/>
      <c r="Q241" s="44"/>
      <c r="R241" s="44"/>
      <c r="S241" s="44"/>
      <c r="T241" s="44"/>
      <c r="U241" s="50"/>
      <c r="V241" s="44"/>
      <c r="W241" s="51"/>
      <c r="X241" s="44"/>
      <c r="Y241" s="44"/>
      <c r="Z241" s="44"/>
      <c r="AA241" s="44"/>
      <c r="AB241" s="44"/>
      <c r="AC241" s="44"/>
      <c r="AD241" s="44"/>
      <c r="AE241" s="44"/>
      <c r="AF241" s="44"/>
      <c r="AG241" s="44"/>
      <c r="AH241" s="44"/>
      <c r="AI241" s="44"/>
      <c r="AJ241" s="44"/>
      <c r="AK241" s="44"/>
      <c r="AL241" s="44"/>
      <c r="AM241" s="44"/>
      <c r="AN241" s="44"/>
      <c r="AO241" s="44"/>
      <c r="AP241" s="44"/>
      <c r="AQ241" s="44"/>
      <c r="AR241" s="44"/>
      <c r="AS241" s="44"/>
    </row>
    <row r="242" spans="1:45">
      <c r="A242" s="41"/>
      <c r="B242" s="41"/>
      <c r="C242" s="41"/>
      <c r="D242" s="41"/>
      <c r="E242" s="52"/>
      <c r="F242" s="52"/>
      <c r="G242" s="52"/>
      <c r="H242" s="52"/>
      <c r="I242" s="52"/>
      <c r="J242" s="52"/>
      <c r="K242" s="52"/>
      <c r="L242" s="44"/>
      <c r="M242" s="44"/>
      <c r="N242" s="44"/>
      <c r="O242" s="139"/>
      <c r="P242" s="46"/>
      <c r="Q242" s="44"/>
      <c r="R242" s="44"/>
      <c r="S242" s="44"/>
      <c r="T242" s="44"/>
      <c r="U242" s="50"/>
      <c r="V242" s="44"/>
      <c r="W242" s="51"/>
      <c r="X242" s="44"/>
      <c r="Y242" s="44"/>
      <c r="Z242" s="44"/>
      <c r="AA242" s="44"/>
      <c r="AB242" s="44"/>
      <c r="AC242" s="44"/>
      <c r="AD242" s="44"/>
      <c r="AE242" s="44"/>
      <c r="AF242" s="44"/>
      <c r="AG242" s="44"/>
      <c r="AH242" s="44"/>
      <c r="AI242" s="44"/>
      <c r="AJ242" s="44"/>
      <c r="AK242" s="44"/>
      <c r="AL242" s="44"/>
      <c r="AM242" s="44"/>
      <c r="AN242" s="44"/>
      <c r="AO242" s="44"/>
      <c r="AP242" s="44"/>
      <c r="AQ242" s="44"/>
      <c r="AR242" s="44"/>
      <c r="AS242" s="44"/>
    </row>
    <row r="243" spans="1:45">
      <c r="A243" s="41"/>
      <c r="B243" s="41"/>
      <c r="C243" s="41"/>
      <c r="D243" s="41"/>
      <c r="E243" s="52"/>
      <c r="F243" s="52"/>
      <c r="G243" s="52"/>
      <c r="H243" s="52"/>
      <c r="I243" s="52"/>
      <c r="J243" s="52"/>
      <c r="K243" s="52"/>
      <c r="L243" s="44"/>
      <c r="M243" s="44"/>
      <c r="N243" s="44"/>
      <c r="O243" s="139"/>
      <c r="P243" s="46"/>
      <c r="Q243" s="44"/>
      <c r="R243" s="44"/>
      <c r="S243" s="44"/>
      <c r="T243" s="44"/>
      <c r="U243" s="50"/>
      <c r="V243" s="44"/>
      <c r="W243" s="51"/>
      <c r="X243" s="44"/>
      <c r="Y243" s="44"/>
      <c r="Z243" s="44"/>
      <c r="AA243" s="44"/>
      <c r="AB243" s="44"/>
      <c r="AC243" s="44"/>
      <c r="AD243" s="44"/>
      <c r="AE243" s="44"/>
      <c r="AF243" s="44"/>
      <c r="AG243" s="44"/>
      <c r="AH243" s="44"/>
      <c r="AI243" s="44"/>
      <c r="AJ243" s="44"/>
      <c r="AK243" s="44"/>
      <c r="AL243" s="44"/>
      <c r="AM243" s="44"/>
      <c r="AN243" s="44"/>
      <c r="AO243" s="44"/>
      <c r="AP243" s="44"/>
      <c r="AQ243" s="44"/>
      <c r="AR243" s="44"/>
      <c r="AS243" s="44"/>
    </row>
    <row r="244" spans="1:45">
      <c r="A244" s="41"/>
      <c r="B244" s="41"/>
      <c r="C244" s="41"/>
      <c r="D244" s="41"/>
      <c r="E244" s="52"/>
      <c r="F244" s="52"/>
      <c r="G244" s="52"/>
      <c r="H244" s="52"/>
      <c r="I244" s="52"/>
      <c r="J244" s="52"/>
      <c r="K244" s="52"/>
      <c r="L244" s="44"/>
      <c r="M244" s="44"/>
      <c r="N244" s="44"/>
      <c r="O244" s="139"/>
      <c r="P244" s="46"/>
      <c r="Q244" s="44"/>
      <c r="R244" s="44"/>
      <c r="S244" s="44"/>
      <c r="T244" s="44"/>
      <c r="U244" s="50"/>
      <c r="V244" s="44"/>
      <c r="W244" s="51"/>
      <c r="X244" s="44"/>
      <c r="Y244" s="44"/>
      <c r="Z244" s="44"/>
      <c r="AA244" s="44"/>
      <c r="AB244" s="44"/>
      <c r="AC244" s="44"/>
      <c r="AD244" s="44"/>
      <c r="AE244" s="44"/>
      <c r="AF244" s="44"/>
      <c r="AG244" s="44"/>
      <c r="AH244" s="44"/>
      <c r="AI244" s="44"/>
      <c r="AJ244" s="44"/>
      <c r="AK244" s="44"/>
      <c r="AL244" s="44"/>
      <c r="AM244" s="44"/>
      <c r="AN244" s="44"/>
      <c r="AO244" s="44"/>
      <c r="AP244" s="44"/>
      <c r="AQ244" s="44"/>
      <c r="AR244" s="44"/>
      <c r="AS244" s="44"/>
    </row>
    <row r="245" spans="1:45">
      <c r="A245" s="41"/>
      <c r="B245" s="41"/>
      <c r="C245" s="41"/>
      <c r="D245" s="41"/>
      <c r="E245" s="52"/>
      <c r="F245" s="52"/>
      <c r="G245" s="52"/>
      <c r="H245" s="52"/>
      <c r="I245" s="52"/>
      <c r="J245" s="52"/>
      <c r="K245" s="52"/>
      <c r="L245" s="44"/>
      <c r="M245" s="44"/>
      <c r="N245" s="44"/>
      <c r="O245" s="139"/>
      <c r="P245" s="46"/>
      <c r="Q245" s="44"/>
      <c r="R245" s="44"/>
      <c r="S245" s="44"/>
      <c r="T245" s="44"/>
      <c r="U245" s="50"/>
      <c r="V245" s="44"/>
      <c r="W245" s="51"/>
      <c r="X245" s="44"/>
      <c r="Y245" s="44"/>
      <c r="Z245" s="44"/>
      <c r="AA245" s="44"/>
      <c r="AB245" s="44"/>
      <c r="AC245" s="44"/>
      <c r="AD245" s="44"/>
      <c r="AE245" s="44"/>
      <c r="AF245" s="44"/>
      <c r="AG245" s="44"/>
      <c r="AH245" s="44"/>
      <c r="AI245" s="44"/>
      <c r="AJ245" s="44"/>
      <c r="AK245" s="44"/>
      <c r="AL245" s="44"/>
      <c r="AM245" s="44"/>
      <c r="AN245" s="44"/>
      <c r="AO245" s="44"/>
      <c r="AP245" s="44"/>
      <c r="AQ245" s="44"/>
      <c r="AR245" s="44"/>
      <c r="AS245" s="44"/>
    </row>
    <row r="246" spans="1:45">
      <c r="A246" s="41"/>
      <c r="B246" s="41"/>
      <c r="C246" s="41"/>
      <c r="D246" s="41"/>
      <c r="E246" s="52"/>
      <c r="F246" s="52"/>
      <c r="G246" s="52"/>
      <c r="H246" s="52"/>
      <c r="I246" s="52"/>
      <c r="J246" s="52"/>
      <c r="K246" s="52"/>
      <c r="L246" s="44"/>
      <c r="M246" s="44"/>
      <c r="N246" s="44"/>
      <c r="O246" s="139"/>
      <c r="P246" s="46"/>
      <c r="Q246" s="44"/>
      <c r="R246" s="44"/>
      <c r="S246" s="44"/>
      <c r="T246" s="44"/>
      <c r="U246" s="50"/>
      <c r="V246" s="44"/>
      <c r="W246" s="51"/>
      <c r="X246" s="44"/>
      <c r="Y246" s="44"/>
      <c r="Z246" s="44"/>
      <c r="AA246" s="44"/>
      <c r="AB246" s="44"/>
      <c r="AC246" s="44"/>
      <c r="AD246" s="44"/>
      <c r="AE246" s="44"/>
      <c r="AF246" s="44"/>
      <c r="AG246" s="44"/>
      <c r="AH246" s="44"/>
      <c r="AI246" s="44"/>
      <c r="AJ246" s="44"/>
      <c r="AK246" s="44"/>
      <c r="AL246" s="44"/>
      <c r="AM246" s="44"/>
      <c r="AN246" s="44"/>
      <c r="AO246" s="44"/>
      <c r="AP246" s="44"/>
      <c r="AQ246" s="44"/>
      <c r="AR246" s="44"/>
      <c r="AS246" s="44"/>
    </row>
    <row r="247" spans="1:45">
      <c r="A247" s="41"/>
      <c r="B247" s="41"/>
      <c r="C247" s="41"/>
      <c r="D247" s="41"/>
      <c r="E247" s="52"/>
      <c r="F247" s="52"/>
      <c r="G247" s="52"/>
      <c r="H247" s="52"/>
      <c r="I247" s="52"/>
      <c r="J247" s="52"/>
      <c r="K247" s="52"/>
      <c r="L247" s="44"/>
      <c r="M247" s="44"/>
      <c r="N247" s="44"/>
      <c r="O247" s="139"/>
      <c r="P247" s="46"/>
      <c r="Q247" s="44"/>
      <c r="R247" s="44"/>
      <c r="S247" s="44"/>
      <c r="T247" s="44"/>
      <c r="U247" s="50"/>
      <c r="V247" s="44"/>
      <c r="W247" s="51"/>
      <c r="X247" s="44"/>
      <c r="Y247" s="44"/>
      <c r="Z247" s="44"/>
      <c r="AA247" s="44"/>
      <c r="AB247" s="44"/>
      <c r="AC247" s="44"/>
      <c r="AD247" s="44"/>
      <c r="AE247" s="44"/>
      <c r="AF247" s="44"/>
      <c r="AG247" s="44"/>
      <c r="AH247" s="44"/>
      <c r="AI247" s="44"/>
      <c r="AJ247" s="44"/>
      <c r="AK247" s="44"/>
      <c r="AL247" s="44"/>
      <c r="AM247" s="44"/>
      <c r="AN247" s="44"/>
      <c r="AO247" s="44"/>
      <c r="AP247" s="44"/>
      <c r="AQ247" s="44"/>
      <c r="AR247" s="44"/>
      <c r="AS247" s="44"/>
    </row>
    <row r="248" spans="1:45">
      <c r="A248" s="41"/>
      <c r="B248" s="41"/>
      <c r="C248" s="41"/>
      <c r="D248" s="41"/>
      <c r="E248" s="52"/>
      <c r="F248" s="52"/>
      <c r="G248" s="52"/>
      <c r="H248" s="52"/>
      <c r="I248" s="52"/>
      <c r="J248" s="52"/>
      <c r="K248" s="52"/>
      <c r="L248" s="44"/>
      <c r="M248" s="44"/>
      <c r="N248" s="44"/>
      <c r="O248" s="139"/>
      <c r="P248" s="46"/>
      <c r="Q248" s="44"/>
      <c r="R248" s="44"/>
      <c r="S248" s="44"/>
      <c r="T248" s="44"/>
      <c r="U248" s="50"/>
      <c r="V248" s="44"/>
      <c r="W248" s="51"/>
      <c r="X248" s="44"/>
      <c r="Y248" s="44"/>
      <c r="Z248" s="44"/>
      <c r="AA248" s="44"/>
      <c r="AB248" s="44"/>
      <c r="AC248" s="44"/>
      <c r="AD248" s="44"/>
      <c r="AE248" s="44"/>
      <c r="AF248" s="44"/>
      <c r="AG248" s="44"/>
      <c r="AH248" s="44"/>
      <c r="AI248" s="44"/>
      <c r="AJ248" s="44"/>
      <c r="AK248" s="44"/>
      <c r="AL248" s="44"/>
      <c r="AM248" s="44"/>
      <c r="AN248" s="44"/>
      <c r="AO248" s="44"/>
      <c r="AP248" s="44"/>
      <c r="AQ248" s="44"/>
      <c r="AR248" s="44"/>
      <c r="AS248" s="44"/>
    </row>
    <row r="249" spans="1:45">
      <c r="A249" s="41"/>
      <c r="B249" s="41"/>
      <c r="C249" s="41"/>
      <c r="D249" s="41"/>
      <c r="E249" s="52"/>
      <c r="F249" s="52"/>
      <c r="G249" s="52"/>
      <c r="H249" s="52"/>
      <c r="I249" s="52"/>
      <c r="J249" s="52"/>
      <c r="K249" s="52"/>
      <c r="L249" s="44"/>
      <c r="M249" s="44"/>
      <c r="N249" s="44"/>
      <c r="O249" s="139"/>
      <c r="P249" s="46"/>
      <c r="Q249" s="44"/>
      <c r="R249" s="44"/>
      <c r="S249" s="44"/>
      <c r="T249" s="44"/>
      <c r="U249" s="50"/>
      <c r="V249" s="44"/>
      <c r="W249" s="51"/>
      <c r="X249" s="44"/>
      <c r="Y249" s="44"/>
      <c r="Z249" s="44"/>
      <c r="AA249" s="44"/>
      <c r="AB249" s="44"/>
      <c r="AC249" s="44"/>
      <c r="AD249" s="44"/>
      <c r="AE249" s="44"/>
      <c r="AF249" s="44"/>
      <c r="AG249" s="44"/>
      <c r="AH249" s="44"/>
      <c r="AI249" s="44"/>
      <c r="AJ249" s="44"/>
      <c r="AK249" s="44"/>
      <c r="AL249" s="44"/>
      <c r="AM249" s="44"/>
      <c r="AN249" s="44"/>
      <c r="AO249" s="44"/>
      <c r="AP249" s="44"/>
      <c r="AQ249" s="44"/>
      <c r="AR249" s="44"/>
      <c r="AS249" s="44"/>
    </row>
    <row r="250" spans="1:45">
      <c r="A250" s="41"/>
      <c r="B250" s="41"/>
      <c r="C250" s="41"/>
      <c r="D250" s="41"/>
      <c r="E250" s="52"/>
      <c r="F250" s="52"/>
      <c r="G250" s="52"/>
      <c r="H250" s="52"/>
      <c r="I250" s="52"/>
      <c r="J250" s="52"/>
      <c r="K250" s="52"/>
      <c r="L250" s="44"/>
      <c r="M250" s="44"/>
      <c r="N250" s="44"/>
      <c r="O250" s="139"/>
      <c r="P250" s="46"/>
      <c r="Q250" s="44"/>
      <c r="R250" s="44"/>
      <c r="S250" s="44"/>
      <c r="T250" s="44"/>
      <c r="U250" s="50"/>
      <c r="V250" s="44"/>
      <c r="W250" s="51"/>
      <c r="X250" s="44"/>
      <c r="Y250" s="44"/>
      <c r="Z250" s="44"/>
      <c r="AA250" s="44"/>
      <c r="AB250" s="44"/>
      <c r="AC250" s="44"/>
      <c r="AD250" s="44"/>
      <c r="AE250" s="44"/>
      <c r="AF250" s="44"/>
      <c r="AG250" s="44"/>
      <c r="AH250" s="44"/>
      <c r="AI250" s="44"/>
      <c r="AJ250" s="44"/>
      <c r="AK250" s="44"/>
      <c r="AL250" s="44"/>
      <c r="AM250" s="44"/>
      <c r="AN250" s="44"/>
      <c r="AO250" s="44"/>
      <c r="AP250" s="44"/>
      <c r="AQ250" s="44"/>
      <c r="AR250" s="44"/>
      <c r="AS250" s="44"/>
    </row>
    <row r="251" spans="1:45">
      <c r="A251" s="41"/>
      <c r="B251" s="41"/>
      <c r="C251" s="41"/>
      <c r="D251" s="41"/>
      <c r="E251" s="52"/>
      <c r="F251" s="52"/>
      <c r="G251" s="52"/>
      <c r="H251" s="52"/>
      <c r="I251" s="52"/>
      <c r="J251" s="52"/>
      <c r="K251" s="52"/>
      <c r="L251" s="44"/>
      <c r="M251" s="44"/>
      <c r="N251" s="44"/>
      <c r="O251" s="139"/>
      <c r="P251" s="46"/>
      <c r="Q251" s="44"/>
      <c r="R251" s="44"/>
      <c r="S251" s="44"/>
      <c r="T251" s="44"/>
      <c r="U251" s="50"/>
      <c r="V251" s="44"/>
      <c r="W251" s="51"/>
      <c r="X251" s="44"/>
      <c r="Y251" s="44"/>
      <c r="Z251" s="44"/>
      <c r="AA251" s="44"/>
      <c r="AB251" s="44"/>
      <c r="AC251" s="44"/>
      <c r="AD251" s="44"/>
      <c r="AE251" s="44"/>
      <c r="AF251" s="44"/>
      <c r="AG251" s="44"/>
      <c r="AH251" s="44"/>
      <c r="AI251" s="44"/>
      <c r="AJ251" s="44"/>
      <c r="AK251" s="44"/>
      <c r="AL251" s="44"/>
      <c r="AM251" s="44"/>
      <c r="AN251" s="44"/>
      <c r="AO251" s="44"/>
      <c r="AP251" s="44"/>
      <c r="AQ251" s="44"/>
      <c r="AR251" s="44"/>
      <c r="AS251" s="44"/>
    </row>
    <row r="252" spans="1:45">
      <c r="A252" s="41"/>
      <c r="B252" s="41"/>
      <c r="C252" s="41"/>
      <c r="D252" s="41"/>
      <c r="E252" s="52"/>
      <c r="F252" s="52"/>
      <c r="G252" s="52"/>
      <c r="H252" s="52"/>
      <c r="I252" s="52"/>
      <c r="J252" s="52"/>
      <c r="K252" s="52"/>
      <c r="L252" s="44"/>
      <c r="M252" s="44"/>
      <c r="N252" s="44"/>
      <c r="O252" s="139"/>
      <c r="P252" s="46"/>
      <c r="Q252" s="44"/>
      <c r="R252" s="44"/>
      <c r="S252" s="44"/>
      <c r="T252" s="44"/>
      <c r="U252" s="50"/>
      <c r="V252" s="44"/>
      <c r="W252" s="51"/>
      <c r="X252" s="44"/>
      <c r="Y252" s="44"/>
      <c r="Z252" s="44"/>
      <c r="AA252" s="44"/>
      <c r="AB252" s="44"/>
      <c r="AC252" s="44"/>
      <c r="AD252" s="44"/>
      <c r="AE252" s="44"/>
      <c r="AF252" s="44"/>
      <c r="AG252" s="44"/>
      <c r="AH252" s="44"/>
      <c r="AI252" s="44"/>
      <c r="AJ252" s="44"/>
      <c r="AK252" s="44"/>
      <c r="AL252" s="44"/>
      <c r="AM252" s="44"/>
      <c r="AN252" s="44"/>
      <c r="AO252" s="44"/>
      <c r="AP252" s="44"/>
      <c r="AQ252" s="44"/>
      <c r="AR252" s="44"/>
      <c r="AS252" s="44"/>
    </row>
    <row r="253" spans="1:45">
      <c r="A253" s="41"/>
      <c r="B253" s="41"/>
      <c r="C253" s="41"/>
      <c r="D253" s="41"/>
      <c r="E253" s="52"/>
      <c r="F253" s="52"/>
      <c r="G253" s="52"/>
      <c r="H253" s="52"/>
      <c r="I253" s="52"/>
      <c r="J253" s="52"/>
      <c r="K253" s="52"/>
      <c r="L253" s="44"/>
      <c r="M253" s="44"/>
      <c r="N253" s="44"/>
      <c r="O253" s="139"/>
      <c r="P253" s="46"/>
      <c r="Q253" s="44"/>
      <c r="R253" s="44"/>
      <c r="S253" s="44"/>
      <c r="T253" s="44"/>
      <c r="U253" s="50"/>
      <c r="V253" s="44"/>
      <c r="W253" s="51"/>
      <c r="X253" s="44"/>
      <c r="Y253" s="44"/>
      <c r="Z253" s="44"/>
      <c r="AA253" s="44"/>
      <c r="AB253" s="44"/>
      <c r="AC253" s="44"/>
      <c r="AD253" s="44"/>
      <c r="AE253" s="44"/>
      <c r="AF253" s="44"/>
      <c r="AG253" s="44"/>
      <c r="AH253" s="44"/>
      <c r="AI253" s="44"/>
      <c r="AJ253" s="44"/>
      <c r="AK253" s="44"/>
      <c r="AL253" s="44"/>
      <c r="AM253" s="44"/>
      <c r="AN253" s="44"/>
      <c r="AO253" s="44"/>
      <c r="AP253" s="44"/>
      <c r="AQ253" s="44"/>
      <c r="AR253" s="44"/>
      <c r="AS253" s="44"/>
    </row>
    <row r="254" spans="1:45">
      <c r="A254" s="41"/>
      <c r="B254" s="41"/>
      <c r="C254" s="41"/>
      <c r="D254" s="41"/>
      <c r="E254" s="52"/>
      <c r="F254" s="52"/>
      <c r="G254" s="52"/>
      <c r="H254" s="52"/>
      <c r="I254" s="52"/>
      <c r="J254" s="52"/>
      <c r="K254" s="52"/>
      <c r="L254" s="44"/>
      <c r="M254" s="44"/>
      <c r="N254" s="44"/>
      <c r="O254" s="139"/>
      <c r="P254" s="46"/>
      <c r="Q254" s="44"/>
      <c r="R254" s="44"/>
      <c r="S254" s="44"/>
      <c r="T254" s="44"/>
      <c r="U254" s="50"/>
      <c r="V254" s="44"/>
      <c r="W254" s="51"/>
      <c r="X254" s="44"/>
      <c r="Y254" s="44"/>
      <c r="Z254" s="44"/>
      <c r="AA254" s="44"/>
      <c r="AB254" s="44"/>
      <c r="AC254" s="44"/>
      <c r="AD254" s="44"/>
      <c r="AE254" s="44"/>
      <c r="AF254" s="44"/>
      <c r="AG254" s="44"/>
      <c r="AH254" s="44"/>
      <c r="AI254" s="44"/>
      <c r="AJ254" s="44"/>
      <c r="AK254" s="44"/>
      <c r="AL254" s="44"/>
      <c r="AM254" s="44"/>
      <c r="AN254" s="44"/>
      <c r="AO254" s="44"/>
      <c r="AP254" s="44"/>
      <c r="AQ254" s="44"/>
      <c r="AR254" s="44"/>
      <c r="AS254" s="44"/>
    </row>
    <row r="255" spans="1:45">
      <c r="A255" s="41"/>
      <c r="B255" s="41"/>
      <c r="C255" s="41"/>
      <c r="D255" s="41"/>
      <c r="E255" s="52"/>
      <c r="F255" s="52"/>
      <c r="G255" s="52"/>
      <c r="H255" s="52"/>
      <c r="I255" s="52"/>
      <c r="J255" s="52"/>
      <c r="K255" s="52"/>
      <c r="L255" s="44"/>
      <c r="M255" s="44"/>
      <c r="N255" s="44"/>
      <c r="O255" s="139"/>
      <c r="P255" s="46"/>
      <c r="Q255" s="44"/>
      <c r="R255" s="44"/>
      <c r="S255" s="44"/>
      <c r="T255" s="44"/>
      <c r="U255" s="50"/>
      <c r="V255" s="44"/>
      <c r="W255" s="51"/>
      <c r="X255" s="44"/>
      <c r="Y255" s="44"/>
      <c r="Z255" s="44"/>
      <c r="AA255" s="44"/>
      <c r="AB255" s="44"/>
      <c r="AC255" s="44"/>
      <c r="AD255" s="44"/>
      <c r="AE255" s="44"/>
      <c r="AF255" s="44"/>
      <c r="AG255" s="44"/>
      <c r="AH255" s="44"/>
      <c r="AI255" s="44"/>
      <c r="AJ255" s="44"/>
      <c r="AK255" s="44"/>
      <c r="AL255" s="44"/>
      <c r="AM255" s="44"/>
      <c r="AN255" s="44"/>
      <c r="AO255" s="44"/>
      <c r="AP255" s="44"/>
      <c r="AQ255" s="44"/>
      <c r="AR255" s="44"/>
      <c r="AS255" s="44"/>
    </row>
    <row r="256" spans="1:45">
      <c r="A256" s="41"/>
      <c r="B256" s="41"/>
      <c r="C256" s="41"/>
      <c r="D256" s="41"/>
      <c r="E256" s="52"/>
      <c r="F256" s="52"/>
      <c r="G256" s="52"/>
      <c r="H256" s="52"/>
      <c r="I256" s="52"/>
      <c r="J256" s="52"/>
      <c r="K256" s="52"/>
      <c r="L256" s="44"/>
      <c r="M256" s="44"/>
      <c r="N256" s="44"/>
      <c r="O256" s="139"/>
      <c r="P256" s="46"/>
      <c r="Q256" s="44"/>
      <c r="R256" s="44"/>
      <c r="S256" s="44"/>
      <c r="T256" s="44"/>
      <c r="U256" s="50"/>
      <c r="V256" s="44"/>
      <c r="W256" s="51"/>
      <c r="X256" s="44"/>
      <c r="Y256" s="44"/>
      <c r="Z256" s="44"/>
      <c r="AA256" s="44"/>
      <c r="AB256" s="44"/>
      <c r="AC256" s="44"/>
      <c r="AD256" s="44"/>
      <c r="AE256" s="44"/>
      <c r="AF256" s="44"/>
      <c r="AG256" s="44"/>
      <c r="AH256" s="44"/>
      <c r="AI256" s="44"/>
      <c r="AJ256" s="44"/>
      <c r="AK256" s="44"/>
      <c r="AL256" s="44"/>
      <c r="AM256" s="44"/>
      <c r="AN256" s="44"/>
      <c r="AO256" s="44"/>
      <c r="AP256" s="44"/>
      <c r="AQ256" s="44"/>
      <c r="AR256" s="44"/>
      <c r="AS256" s="44"/>
    </row>
    <row r="257" spans="1:45">
      <c r="A257" s="41"/>
      <c r="B257" s="41"/>
      <c r="C257" s="41"/>
      <c r="D257" s="41"/>
      <c r="E257" s="52"/>
      <c r="F257" s="52"/>
      <c r="G257" s="52"/>
      <c r="H257" s="52"/>
      <c r="I257" s="52"/>
      <c r="J257" s="52"/>
      <c r="K257" s="52"/>
      <c r="L257" s="44"/>
      <c r="M257" s="44"/>
      <c r="N257" s="44"/>
      <c r="O257" s="139"/>
      <c r="P257" s="46"/>
      <c r="Q257" s="44"/>
      <c r="R257" s="44"/>
      <c r="S257" s="44"/>
      <c r="T257" s="44"/>
      <c r="U257" s="50"/>
      <c r="V257" s="44"/>
      <c r="W257" s="51"/>
      <c r="X257" s="44"/>
      <c r="Y257" s="44"/>
      <c r="Z257" s="44"/>
      <c r="AA257" s="44"/>
      <c r="AB257" s="44"/>
      <c r="AC257" s="44"/>
      <c r="AD257" s="44"/>
      <c r="AE257" s="44"/>
      <c r="AF257" s="44"/>
      <c r="AG257" s="44"/>
      <c r="AH257" s="44"/>
      <c r="AI257" s="44"/>
      <c r="AJ257" s="44"/>
      <c r="AK257" s="44"/>
      <c r="AL257" s="44"/>
      <c r="AM257" s="44"/>
      <c r="AN257" s="44"/>
      <c r="AO257" s="44"/>
      <c r="AP257" s="44"/>
      <c r="AQ257" s="44"/>
      <c r="AR257" s="44"/>
      <c r="AS257" s="44"/>
    </row>
    <row r="258" spans="1:45">
      <c r="A258" s="41"/>
      <c r="B258" s="41"/>
      <c r="C258" s="41"/>
      <c r="D258" s="41"/>
      <c r="E258" s="52"/>
      <c r="F258" s="52"/>
      <c r="G258" s="52"/>
      <c r="H258" s="52"/>
      <c r="I258" s="52"/>
      <c r="J258" s="52"/>
      <c r="K258" s="52"/>
      <c r="L258" s="44"/>
      <c r="M258" s="44"/>
      <c r="N258" s="44"/>
      <c r="O258" s="139"/>
      <c r="P258" s="46"/>
      <c r="Q258" s="44"/>
      <c r="R258" s="44"/>
      <c r="S258" s="44"/>
      <c r="T258" s="44"/>
      <c r="U258" s="50"/>
      <c r="V258" s="44"/>
      <c r="W258" s="51"/>
      <c r="X258" s="44"/>
      <c r="Y258" s="44"/>
      <c r="Z258" s="44"/>
      <c r="AA258" s="44"/>
      <c r="AB258" s="44"/>
      <c r="AC258" s="44"/>
      <c r="AD258" s="44"/>
      <c r="AE258" s="44"/>
      <c r="AF258" s="44"/>
      <c r="AG258" s="44"/>
      <c r="AH258" s="44"/>
      <c r="AI258" s="44"/>
      <c r="AJ258" s="44"/>
      <c r="AK258" s="44"/>
      <c r="AL258" s="44"/>
      <c r="AM258" s="44"/>
      <c r="AN258" s="44"/>
      <c r="AO258" s="44"/>
      <c r="AP258" s="44"/>
      <c r="AQ258" s="44"/>
      <c r="AR258" s="44"/>
      <c r="AS258" s="44"/>
    </row>
    <row r="259" spans="1:45">
      <c r="A259" s="41"/>
      <c r="B259" s="41"/>
      <c r="C259" s="41"/>
      <c r="D259" s="41"/>
      <c r="E259" s="52"/>
      <c r="F259" s="52"/>
      <c r="G259" s="52"/>
      <c r="H259" s="52"/>
      <c r="I259" s="52"/>
      <c r="J259" s="52"/>
      <c r="K259" s="52"/>
      <c r="L259" s="44"/>
      <c r="M259" s="44"/>
      <c r="N259" s="44"/>
      <c r="O259" s="139"/>
      <c r="P259" s="46"/>
      <c r="Q259" s="44"/>
      <c r="R259" s="44"/>
      <c r="S259" s="44"/>
      <c r="T259" s="44"/>
      <c r="U259" s="50"/>
      <c r="V259" s="44"/>
      <c r="W259" s="51"/>
      <c r="X259" s="44"/>
      <c r="Y259" s="44"/>
      <c r="Z259" s="44"/>
      <c r="AA259" s="44"/>
      <c r="AB259" s="44"/>
      <c r="AC259" s="44"/>
      <c r="AD259" s="44"/>
      <c r="AE259" s="44"/>
      <c r="AF259" s="44"/>
      <c r="AG259" s="44"/>
      <c r="AH259" s="44"/>
      <c r="AI259" s="44"/>
      <c r="AJ259" s="44"/>
      <c r="AK259" s="44"/>
      <c r="AL259" s="44"/>
      <c r="AM259" s="44"/>
      <c r="AN259" s="44"/>
      <c r="AO259" s="44"/>
      <c r="AP259" s="44"/>
      <c r="AQ259" s="44"/>
      <c r="AR259" s="44"/>
      <c r="AS259" s="44"/>
    </row>
    <row r="260" spans="1:45">
      <c r="A260" s="41"/>
      <c r="B260" s="41"/>
      <c r="C260" s="41"/>
      <c r="D260" s="41"/>
      <c r="E260" s="52"/>
      <c r="F260" s="52"/>
      <c r="G260" s="52"/>
      <c r="H260" s="52"/>
      <c r="I260" s="52"/>
      <c r="J260" s="52"/>
      <c r="K260" s="52"/>
      <c r="L260" s="44"/>
      <c r="M260" s="44"/>
      <c r="N260" s="44"/>
      <c r="O260" s="139"/>
      <c r="P260" s="46"/>
      <c r="Q260" s="44"/>
      <c r="R260" s="44"/>
      <c r="S260" s="44"/>
      <c r="T260" s="44"/>
      <c r="U260" s="50"/>
      <c r="V260" s="44"/>
      <c r="W260" s="51"/>
      <c r="X260" s="44"/>
      <c r="Y260" s="44"/>
      <c r="Z260" s="44"/>
      <c r="AA260" s="44"/>
      <c r="AB260" s="44"/>
      <c r="AC260" s="44"/>
      <c r="AD260" s="44"/>
      <c r="AE260" s="44"/>
      <c r="AF260" s="44"/>
      <c r="AG260" s="44"/>
      <c r="AH260" s="44"/>
      <c r="AI260" s="44"/>
      <c r="AJ260" s="44"/>
      <c r="AK260" s="44"/>
      <c r="AL260" s="44"/>
      <c r="AM260" s="44"/>
      <c r="AN260" s="44"/>
      <c r="AO260" s="44"/>
      <c r="AP260" s="44"/>
      <c r="AQ260" s="44"/>
      <c r="AR260" s="44"/>
      <c r="AS260" s="44"/>
    </row>
    <row r="261" spans="1:45">
      <c r="A261" s="41"/>
      <c r="B261" s="41"/>
      <c r="C261" s="41"/>
      <c r="D261" s="41"/>
      <c r="E261" s="52"/>
      <c r="F261" s="52"/>
      <c r="G261" s="52"/>
      <c r="H261" s="52"/>
      <c r="I261" s="52"/>
      <c r="J261" s="52"/>
      <c r="K261" s="52"/>
      <c r="L261" s="44"/>
      <c r="M261" s="44"/>
      <c r="N261" s="44"/>
      <c r="O261" s="139"/>
      <c r="P261" s="46"/>
      <c r="Q261" s="44"/>
      <c r="R261" s="44"/>
      <c r="S261" s="44"/>
      <c r="T261" s="44"/>
      <c r="U261" s="50"/>
      <c r="V261" s="44"/>
      <c r="W261" s="51"/>
      <c r="X261" s="44"/>
      <c r="Y261" s="44"/>
      <c r="Z261" s="44"/>
      <c r="AA261" s="44"/>
      <c r="AB261" s="44"/>
      <c r="AC261" s="44"/>
      <c r="AD261" s="44"/>
      <c r="AE261" s="44"/>
      <c r="AF261" s="44"/>
      <c r="AG261" s="44"/>
      <c r="AH261" s="44"/>
      <c r="AI261" s="44"/>
      <c r="AJ261" s="44"/>
      <c r="AK261" s="44"/>
      <c r="AL261" s="44"/>
      <c r="AM261" s="44"/>
      <c r="AN261" s="44"/>
      <c r="AO261" s="44"/>
      <c r="AP261" s="44"/>
      <c r="AQ261" s="44"/>
      <c r="AR261" s="44"/>
      <c r="AS261" s="44"/>
    </row>
    <row r="262" spans="1:45">
      <c r="A262" s="41"/>
      <c r="B262" s="41"/>
      <c r="C262" s="41"/>
      <c r="D262" s="41"/>
      <c r="E262" s="52"/>
      <c r="F262" s="52"/>
      <c r="G262" s="52"/>
      <c r="H262" s="52"/>
      <c r="I262" s="52"/>
      <c r="J262" s="52"/>
      <c r="K262" s="52"/>
      <c r="L262" s="44"/>
      <c r="M262" s="44"/>
      <c r="N262" s="44"/>
      <c r="O262" s="139"/>
      <c r="P262" s="46"/>
      <c r="Q262" s="44"/>
      <c r="R262" s="44"/>
      <c r="S262" s="44"/>
      <c r="T262" s="44"/>
      <c r="U262" s="50"/>
      <c r="V262" s="44"/>
      <c r="W262" s="51"/>
      <c r="X262" s="44"/>
      <c r="Y262" s="44"/>
      <c r="Z262" s="44"/>
      <c r="AA262" s="44"/>
      <c r="AB262" s="44"/>
      <c r="AC262" s="44"/>
      <c r="AD262" s="44"/>
      <c r="AE262" s="44"/>
      <c r="AF262" s="44"/>
      <c r="AG262" s="44"/>
      <c r="AH262" s="44"/>
      <c r="AI262" s="44"/>
      <c r="AJ262" s="44"/>
      <c r="AK262" s="44"/>
      <c r="AL262" s="44"/>
      <c r="AM262" s="44"/>
      <c r="AN262" s="44"/>
      <c r="AO262" s="44"/>
      <c r="AP262" s="44"/>
      <c r="AQ262" s="44"/>
      <c r="AR262" s="44"/>
      <c r="AS262" s="44"/>
    </row>
    <row r="263" spans="1:45">
      <c r="A263" s="41"/>
      <c r="B263" s="41"/>
      <c r="C263" s="41"/>
      <c r="D263" s="41"/>
      <c r="E263" s="52"/>
      <c r="F263" s="52"/>
      <c r="G263" s="52"/>
      <c r="H263" s="52"/>
      <c r="I263" s="52"/>
      <c r="J263" s="52"/>
      <c r="K263" s="52"/>
      <c r="L263" s="44"/>
      <c r="M263" s="44"/>
      <c r="N263" s="44"/>
      <c r="O263" s="139"/>
      <c r="P263" s="46"/>
      <c r="Q263" s="44"/>
      <c r="R263" s="44"/>
      <c r="S263" s="44"/>
      <c r="T263" s="44"/>
      <c r="U263" s="50"/>
      <c r="V263" s="44"/>
      <c r="W263" s="51"/>
      <c r="X263" s="44"/>
      <c r="Y263" s="44"/>
      <c r="Z263" s="44"/>
      <c r="AA263" s="44"/>
      <c r="AB263" s="44"/>
      <c r="AC263" s="44"/>
      <c r="AD263" s="44"/>
      <c r="AE263" s="44"/>
      <c r="AF263" s="44"/>
      <c r="AG263" s="44"/>
      <c r="AH263" s="44"/>
      <c r="AI263" s="44"/>
      <c r="AJ263" s="44"/>
      <c r="AK263" s="44"/>
      <c r="AL263" s="44"/>
      <c r="AM263" s="44"/>
      <c r="AN263" s="44"/>
      <c r="AO263" s="44"/>
      <c r="AP263" s="44"/>
      <c r="AQ263" s="44"/>
      <c r="AR263" s="44"/>
      <c r="AS263" s="44"/>
    </row>
    <row r="264" spans="1:45">
      <c r="A264" s="41"/>
      <c r="B264" s="41"/>
      <c r="C264" s="41"/>
      <c r="D264" s="41"/>
      <c r="E264" s="52"/>
      <c r="F264" s="52"/>
      <c r="G264" s="52"/>
      <c r="H264" s="52"/>
      <c r="I264" s="52"/>
      <c r="J264" s="52"/>
      <c r="K264" s="52"/>
      <c r="L264" s="44"/>
      <c r="M264" s="44"/>
      <c r="N264" s="44"/>
      <c r="O264" s="139"/>
      <c r="P264" s="46"/>
      <c r="Q264" s="44"/>
      <c r="R264" s="44"/>
      <c r="S264" s="44"/>
      <c r="T264" s="44"/>
      <c r="U264" s="50"/>
      <c r="V264" s="44"/>
      <c r="W264" s="51"/>
      <c r="X264" s="44"/>
      <c r="Y264" s="44"/>
      <c r="Z264" s="44"/>
      <c r="AA264" s="44"/>
      <c r="AB264" s="44"/>
      <c r="AC264" s="44"/>
      <c r="AD264" s="44"/>
      <c r="AE264" s="44"/>
      <c r="AF264" s="44"/>
      <c r="AG264" s="44"/>
      <c r="AH264" s="44"/>
      <c r="AI264" s="44"/>
      <c r="AJ264" s="44"/>
      <c r="AK264" s="44"/>
      <c r="AL264" s="44"/>
      <c r="AM264" s="44"/>
      <c r="AN264" s="44"/>
      <c r="AO264" s="44"/>
      <c r="AP264" s="44"/>
      <c r="AQ264" s="44"/>
      <c r="AR264" s="44"/>
      <c r="AS264" s="44"/>
    </row>
    <row r="265" spans="1:45">
      <c r="A265" s="41"/>
      <c r="B265" s="41"/>
      <c r="C265" s="41"/>
      <c r="D265" s="41"/>
      <c r="E265" s="52"/>
      <c r="F265" s="52"/>
      <c r="G265" s="52"/>
      <c r="H265" s="52"/>
      <c r="I265" s="52"/>
      <c r="J265" s="52"/>
      <c r="K265" s="52"/>
      <c r="L265" s="44"/>
      <c r="M265" s="44"/>
      <c r="N265" s="44"/>
      <c r="O265" s="139"/>
      <c r="P265" s="46"/>
      <c r="Q265" s="44"/>
      <c r="R265" s="44"/>
      <c r="S265" s="44"/>
      <c r="T265" s="44"/>
      <c r="U265" s="50"/>
      <c r="V265" s="44"/>
      <c r="W265" s="51"/>
      <c r="X265" s="44"/>
      <c r="Y265" s="44"/>
      <c r="Z265" s="44"/>
      <c r="AA265" s="44"/>
      <c r="AB265" s="44"/>
      <c r="AC265" s="44"/>
      <c r="AD265" s="44"/>
      <c r="AE265" s="44"/>
      <c r="AF265" s="44"/>
      <c r="AG265" s="44"/>
      <c r="AH265" s="44"/>
      <c r="AI265" s="44"/>
      <c r="AJ265" s="44"/>
      <c r="AK265" s="44"/>
      <c r="AL265" s="44"/>
      <c r="AM265" s="44"/>
      <c r="AN265" s="44"/>
      <c r="AO265" s="44"/>
      <c r="AP265" s="44"/>
      <c r="AQ265" s="44"/>
      <c r="AR265" s="44"/>
      <c r="AS265" s="44"/>
    </row>
    <row r="266" spans="1:45">
      <c r="A266" s="41"/>
      <c r="B266" s="41"/>
      <c r="C266" s="41"/>
      <c r="D266" s="41"/>
      <c r="E266" s="52"/>
      <c r="F266" s="52"/>
      <c r="G266" s="52"/>
      <c r="H266" s="52"/>
      <c r="I266" s="52"/>
      <c r="J266" s="52"/>
      <c r="K266" s="52"/>
      <c r="L266" s="44"/>
      <c r="M266" s="44"/>
      <c r="N266" s="44"/>
      <c r="O266" s="139"/>
      <c r="P266" s="46"/>
      <c r="Q266" s="44"/>
      <c r="R266" s="44"/>
      <c r="S266" s="44"/>
      <c r="T266" s="44"/>
      <c r="U266" s="50"/>
      <c r="V266" s="44"/>
      <c r="W266" s="51"/>
      <c r="X266" s="44"/>
      <c r="Y266" s="44"/>
      <c r="Z266" s="44"/>
      <c r="AA266" s="44"/>
      <c r="AB266" s="44"/>
      <c r="AC266" s="44"/>
      <c r="AD266" s="44"/>
      <c r="AE266" s="44"/>
      <c r="AF266" s="44"/>
      <c r="AG266" s="44"/>
      <c r="AH266" s="44"/>
      <c r="AI266" s="44"/>
      <c r="AJ266" s="44"/>
      <c r="AK266" s="44"/>
      <c r="AL266" s="44"/>
      <c r="AM266" s="44"/>
      <c r="AN266" s="44"/>
      <c r="AO266" s="44"/>
      <c r="AP266" s="44"/>
      <c r="AQ266" s="44"/>
      <c r="AR266" s="44"/>
      <c r="AS266" s="44"/>
    </row>
    <row r="267" spans="1:45">
      <c r="A267" s="41"/>
      <c r="B267" s="41"/>
      <c r="C267" s="41"/>
      <c r="D267" s="41"/>
      <c r="E267" s="52"/>
      <c r="F267" s="52"/>
      <c r="G267" s="52"/>
      <c r="H267" s="52"/>
      <c r="I267" s="52"/>
      <c r="J267" s="52"/>
      <c r="K267" s="52"/>
      <c r="L267" s="44"/>
      <c r="M267" s="44"/>
      <c r="N267" s="44"/>
      <c r="O267" s="139"/>
      <c r="P267" s="46"/>
      <c r="Q267" s="44"/>
      <c r="R267" s="44"/>
      <c r="S267" s="44"/>
      <c r="T267" s="44"/>
      <c r="U267" s="50"/>
      <c r="V267" s="44"/>
      <c r="W267" s="51"/>
      <c r="X267" s="44"/>
      <c r="Y267" s="44"/>
      <c r="Z267" s="44"/>
      <c r="AA267" s="44"/>
      <c r="AB267" s="44"/>
      <c r="AC267" s="44"/>
      <c r="AD267" s="44"/>
      <c r="AE267" s="44"/>
      <c r="AF267" s="44"/>
      <c r="AG267" s="44"/>
      <c r="AH267" s="44"/>
      <c r="AI267" s="44"/>
      <c r="AJ267" s="44"/>
      <c r="AK267" s="44"/>
      <c r="AL267" s="44"/>
      <c r="AM267" s="44"/>
      <c r="AN267" s="44"/>
      <c r="AO267" s="44"/>
      <c r="AP267" s="44"/>
      <c r="AQ267" s="44"/>
      <c r="AR267" s="44"/>
      <c r="AS267" s="44"/>
    </row>
    <row r="268" spans="1:45">
      <c r="A268" s="41"/>
      <c r="B268" s="41"/>
      <c r="C268" s="41"/>
      <c r="D268" s="41"/>
      <c r="E268" s="52"/>
      <c r="F268" s="52"/>
      <c r="G268" s="52"/>
      <c r="H268" s="52"/>
      <c r="I268" s="52"/>
      <c r="J268" s="52"/>
      <c r="K268" s="52"/>
      <c r="L268" s="44"/>
      <c r="M268" s="44"/>
      <c r="N268" s="44"/>
      <c r="O268" s="139"/>
      <c r="P268" s="46"/>
      <c r="Q268" s="44"/>
      <c r="R268" s="44"/>
      <c r="S268" s="44"/>
      <c r="T268" s="44"/>
      <c r="U268" s="50"/>
      <c r="V268" s="44"/>
      <c r="W268" s="51"/>
      <c r="X268" s="44"/>
      <c r="Y268" s="44"/>
      <c r="Z268" s="44"/>
      <c r="AA268" s="44"/>
      <c r="AB268" s="44"/>
      <c r="AC268" s="44"/>
      <c r="AD268" s="44"/>
      <c r="AE268" s="44"/>
      <c r="AF268" s="44"/>
      <c r="AG268" s="44"/>
      <c r="AH268" s="44"/>
      <c r="AI268" s="44"/>
      <c r="AJ268" s="44"/>
      <c r="AK268" s="44"/>
      <c r="AL268" s="44"/>
      <c r="AM268" s="44"/>
      <c r="AN268" s="44"/>
      <c r="AO268" s="44"/>
      <c r="AP268" s="44"/>
      <c r="AQ268" s="44"/>
      <c r="AR268" s="44"/>
      <c r="AS268" s="44"/>
    </row>
    <row r="269" spans="1:45">
      <c r="A269" s="41"/>
      <c r="B269" s="41"/>
      <c r="C269" s="41"/>
      <c r="D269" s="41"/>
      <c r="E269" s="52"/>
      <c r="F269" s="52"/>
      <c r="G269" s="52"/>
      <c r="H269" s="52"/>
      <c r="I269" s="52"/>
      <c r="J269" s="52"/>
      <c r="K269" s="52"/>
      <c r="L269" s="44"/>
      <c r="M269" s="44"/>
      <c r="N269" s="44"/>
      <c r="O269" s="139"/>
      <c r="P269" s="46"/>
      <c r="Q269" s="44"/>
      <c r="R269" s="44"/>
      <c r="S269" s="44"/>
      <c r="T269" s="44"/>
      <c r="U269" s="50"/>
      <c r="V269" s="44"/>
      <c r="W269" s="51"/>
      <c r="X269" s="44"/>
      <c r="Y269" s="44"/>
      <c r="Z269" s="44"/>
      <c r="AA269" s="44"/>
      <c r="AB269" s="44"/>
      <c r="AC269" s="44"/>
      <c r="AD269" s="44"/>
      <c r="AE269" s="44"/>
      <c r="AF269" s="44"/>
      <c r="AG269" s="44"/>
      <c r="AH269" s="44"/>
      <c r="AI269" s="44"/>
      <c r="AJ269" s="44"/>
      <c r="AK269" s="44"/>
      <c r="AL269" s="44"/>
      <c r="AM269" s="44"/>
      <c r="AN269" s="44"/>
      <c r="AO269" s="44"/>
      <c r="AP269" s="44"/>
      <c r="AQ269" s="44"/>
      <c r="AR269" s="44"/>
      <c r="AS269" s="44"/>
    </row>
    <row r="270" spans="1:45">
      <c r="A270" s="41"/>
      <c r="B270" s="41"/>
      <c r="C270" s="41"/>
      <c r="D270" s="41"/>
      <c r="E270" s="52"/>
      <c r="F270" s="52"/>
      <c r="G270" s="52"/>
      <c r="H270" s="52"/>
      <c r="I270" s="52"/>
      <c r="J270" s="52"/>
      <c r="K270" s="52"/>
      <c r="L270" s="44"/>
      <c r="M270" s="44"/>
      <c r="N270" s="44"/>
      <c r="O270" s="139"/>
      <c r="P270" s="46"/>
      <c r="Q270" s="44"/>
      <c r="R270" s="44"/>
      <c r="S270" s="44"/>
      <c r="T270" s="44"/>
      <c r="U270" s="50"/>
      <c r="V270" s="44"/>
      <c r="W270" s="51"/>
      <c r="X270" s="44"/>
      <c r="Y270" s="44"/>
      <c r="Z270" s="44"/>
      <c r="AA270" s="44"/>
      <c r="AB270" s="44"/>
      <c r="AC270" s="44"/>
      <c r="AD270" s="44"/>
      <c r="AE270" s="44"/>
      <c r="AF270" s="44"/>
      <c r="AG270" s="44"/>
      <c r="AH270" s="44"/>
      <c r="AI270" s="44"/>
      <c r="AJ270" s="44"/>
      <c r="AK270" s="44"/>
      <c r="AL270" s="44"/>
      <c r="AM270" s="44"/>
      <c r="AN270" s="44"/>
      <c r="AO270" s="44"/>
      <c r="AP270" s="44"/>
      <c r="AQ270" s="44"/>
      <c r="AR270" s="44"/>
      <c r="AS270" s="44"/>
    </row>
    <row r="271" spans="1:45">
      <c r="A271" s="41"/>
      <c r="B271" s="41"/>
      <c r="C271" s="41"/>
      <c r="D271" s="41"/>
      <c r="E271" s="52"/>
      <c r="F271" s="52"/>
      <c r="G271" s="52"/>
      <c r="H271" s="52"/>
      <c r="I271" s="52"/>
      <c r="J271" s="52"/>
      <c r="K271" s="52"/>
      <c r="L271" s="44"/>
      <c r="M271" s="44"/>
      <c r="N271" s="44"/>
      <c r="O271" s="139"/>
      <c r="P271" s="46"/>
      <c r="Q271" s="44"/>
      <c r="R271" s="44"/>
      <c r="S271" s="44"/>
      <c r="T271" s="44"/>
      <c r="U271" s="50"/>
      <c r="V271" s="44"/>
      <c r="W271" s="51"/>
      <c r="X271" s="44"/>
      <c r="Y271" s="44"/>
      <c r="Z271" s="44"/>
      <c r="AA271" s="44"/>
      <c r="AB271" s="44"/>
      <c r="AC271" s="44"/>
      <c r="AD271" s="44"/>
      <c r="AE271" s="44"/>
      <c r="AF271" s="44"/>
      <c r="AG271" s="44"/>
      <c r="AH271" s="44"/>
      <c r="AI271" s="44"/>
      <c r="AJ271" s="44"/>
      <c r="AK271" s="44"/>
      <c r="AL271" s="44"/>
      <c r="AM271" s="44"/>
      <c r="AN271" s="44"/>
      <c r="AO271" s="44"/>
      <c r="AP271" s="44"/>
      <c r="AQ271" s="44"/>
      <c r="AR271" s="44"/>
      <c r="AS271" s="44"/>
    </row>
    <row r="272" spans="1:45">
      <c r="A272" s="41"/>
      <c r="B272" s="41"/>
      <c r="C272" s="41"/>
      <c r="D272" s="41"/>
      <c r="E272" s="52"/>
      <c r="F272" s="52"/>
      <c r="G272" s="52"/>
      <c r="H272" s="52"/>
      <c r="I272" s="52"/>
      <c r="J272" s="52"/>
      <c r="K272" s="52"/>
      <c r="L272" s="44"/>
      <c r="M272" s="44"/>
      <c r="N272" s="44"/>
      <c r="O272" s="139"/>
      <c r="P272" s="46"/>
      <c r="Q272" s="44"/>
      <c r="R272" s="44"/>
      <c r="S272" s="44"/>
      <c r="T272" s="44"/>
      <c r="U272" s="50"/>
      <c r="V272" s="44"/>
      <c r="W272" s="51"/>
      <c r="X272" s="44"/>
      <c r="Y272" s="44"/>
      <c r="Z272" s="44"/>
      <c r="AA272" s="44"/>
      <c r="AB272" s="44"/>
      <c r="AC272" s="44"/>
      <c r="AD272" s="44"/>
      <c r="AE272" s="44"/>
      <c r="AF272" s="44"/>
      <c r="AG272" s="44"/>
      <c r="AH272" s="44"/>
      <c r="AI272" s="44"/>
      <c r="AJ272" s="44"/>
      <c r="AK272" s="44"/>
      <c r="AL272" s="44"/>
      <c r="AM272" s="44"/>
      <c r="AN272" s="44"/>
      <c r="AO272" s="44"/>
      <c r="AP272" s="44"/>
      <c r="AQ272" s="44"/>
      <c r="AR272" s="44"/>
      <c r="AS272" s="44"/>
    </row>
    <row r="273" spans="1:45">
      <c r="A273" s="41"/>
      <c r="B273" s="41"/>
      <c r="C273" s="41"/>
      <c r="D273" s="41"/>
      <c r="E273" s="52"/>
      <c r="F273" s="52"/>
      <c r="G273" s="52"/>
      <c r="H273" s="52"/>
      <c r="I273" s="52"/>
      <c r="J273" s="52"/>
      <c r="K273" s="52"/>
      <c r="L273" s="44"/>
      <c r="M273" s="44"/>
      <c r="N273" s="44"/>
      <c r="O273" s="139"/>
      <c r="P273" s="46"/>
      <c r="Q273" s="44"/>
      <c r="R273" s="44"/>
      <c r="S273" s="44"/>
      <c r="T273" s="44"/>
      <c r="U273" s="50"/>
      <c r="V273" s="44"/>
      <c r="W273" s="51"/>
      <c r="X273" s="44"/>
      <c r="Y273" s="44"/>
      <c r="Z273" s="44"/>
      <c r="AA273" s="44"/>
      <c r="AB273" s="44"/>
      <c r="AC273" s="44"/>
      <c r="AD273" s="44"/>
      <c r="AE273" s="44"/>
      <c r="AF273" s="44"/>
      <c r="AG273" s="44"/>
      <c r="AH273" s="44"/>
      <c r="AI273" s="44"/>
      <c r="AJ273" s="44"/>
      <c r="AK273" s="44"/>
      <c r="AL273" s="44"/>
      <c r="AM273" s="44"/>
      <c r="AN273" s="44"/>
      <c r="AO273" s="44"/>
      <c r="AP273" s="44"/>
      <c r="AQ273" s="44"/>
      <c r="AR273" s="44"/>
      <c r="AS273" s="44"/>
    </row>
    <row r="274" spans="1:45">
      <c r="A274" s="41"/>
      <c r="B274" s="41"/>
      <c r="C274" s="41"/>
      <c r="D274" s="41"/>
      <c r="E274" s="52"/>
      <c r="F274" s="52"/>
      <c r="G274" s="52"/>
      <c r="H274" s="52"/>
      <c r="I274" s="52"/>
      <c r="J274" s="52"/>
      <c r="K274" s="52"/>
      <c r="L274" s="44"/>
      <c r="M274" s="44"/>
      <c r="N274" s="44"/>
      <c r="O274" s="139"/>
      <c r="P274" s="46"/>
      <c r="Q274" s="44"/>
      <c r="R274" s="44"/>
      <c r="S274" s="44"/>
      <c r="T274" s="44"/>
      <c r="U274" s="50"/>
      <c r="V274" s="44"/>
      <c r="W274" s="51"/>
      <c r="X274" s="44"/>
      <c r="Y274" s="44"/>
      <c r="Z274" s="44"/>
      <c r="AA274" s="44"/>
      <c r="AB274" s="44"/>
      <c r="AC274" s="44"/>
      <c r="AD274" s="44"/>
      <c r="AE274" s="44"/>
      <c r="AF274" s="44"/>
      <c r="AG274" s="44"/>
      <c r="AH274" s="44"/>
      <c r="AI274" s="44"/>
      <c r="AJ274" s="44"/>
      <c r="AK274" s="44"/>
      <c r="AL274" s="44"/>
      <c r="AM274" s="44"/>
      <c r="AN274" s="44"/>
      <c r="AO274" s="44"/>
      <c r="AP274" s="44"/>
      <c r="AQ274" s="44"/>
      <c r="AR274" s="44"/>
      <c r="AS274" s="44"/>
    </row>
    <row r="275" spans="1:45">
      <c r="A275" s="41"/>
      <c r="B275" s="41"/>
      <c r="C275" s="41"/>
      <c r="D275" s="41"/>
      <c r="E275" s="52"/>
      <c r="F275" s="52"/>
      <c r="G275" s="52"/>
      <c r="H275" s="52"/>
      <c r="I275" s="52"/>
      <c r="J275" s="52"/>
      <c r="K275" s="52"/>
      <c r="L275" s="44"/>
      <c r="M275" s="44"/>
      <c r="N275" s="44"/>
      <c r="O275" s="139"/>
      <c r="P275" s="46"/>
      <c r="Q275" s="44"/>
      <c r="R275" s="44"/>
      <c r="S275" s="44"/>
      <c r="T275" s="44"/>
      <c r="U275" s="50"/>
      <c r="V275" s="44"/>
      <c r="W275" s="51"/>
      <c r="X275" s="44"/>
      <c r="Y275" s="44"/>
      <c r="Z275" s="44"/>
      <c r="AA275" s="44"/>
      <c r="AB275" s="44"/>
      <c r="AC275" s="44"/>
      <c r="AD275" s="44"/>
      <c r="AE275" s="44"/>
      <c r="AF275" s="44"/>
      <c r="AG275" s="44"/>
      <c r="AH275" s="44"/>
      <c r="AI275" s="44"/>
      <c r="AJ275" s="44"/>
      <c r="AK275" s="44"/>
      <c r="AL275" s="44"/>
      <c r="AM275" s="44"/>
      <c r="AN275" s="44"/>
      <c r="AO275" s="44"/>
      <c r="AP275" s="44"/>
      <c r="AQ275" s="44"/>
      <c r="AR275" s="44"/>
      <c r="AS275" s="44"/>
    </row>
    <row r="276" spans="1:45">
      <c r="A276" s="41"/>
      <c r="B276" s="41"/>
      <c r="C276" s="41"/>
      <c r="D276" s="41"/>
      <c r="E276" s="52"/>
      <c r="F276" s="52"/>
      <c r="G276" s="52"/>
      <c r="H276" s="52"/>
      <c r="I276" s="52"/>
      <c r="J276" s="52"/>
      <c r="K276" s="52"/>
      <c r="L276" s="44"/>
      <c r="M276" s="44"/>
      <c r="N276" s="44"/>
      <c r="O276" s="139"/>
      <c r="P276" s="46"/>
      <c r="Q276" s="44"/>
      <c r="R276" s="44"/>
      <c r="S276" s="44"/>
      <c r="T276" s="44"/>
      <c r="U276" s="50"/>
      <c r="V276" s="44"/>
      <c r="W276" s="51"/>
      <c r="X276" s="44"/>
      <c r="Y276" s="44"/>
      <c r="Z276" s="44"/>
      <c r="AA276" s="44"/>
      <c r="AB276" s="44"/>
      <c r="AC276" s="44"/>
      <c r="AD276" s="44"/>
      <c r="AE276" s="44"/>
      <c r="AF276" s="44"/>
      <c r="AG276" s="44"/>
      <c r="AH276" s="44"/>
      <c r="AI276" s="44"/>
      <c r="AJ276" s="44"/>
      <c r="AK276" s="44"/>
      <c r="AL276" s="44"/>
      <c r="AM276" s="44"/>
      <c r="AN276" s="44"/>
      <c r="AO276" s="44"/>
      <c r="AP276" s="44"/>
      <c r="AQ276" s="44"/>
      <c r="AR276" s="44"/>
      <c r="AS276" s="44"/>
    </row>
    <row r="277" spans="1:45">
      <c r="A277" s="41"/>
      <c r="B277" s="41"/>
      <c r="C277" s="41"/>
      <c r="D277" s="41"/>
      <c r="E277" s="52"/>
      <c r="F277" s="52"/>
      <c r="G277" s="52"/>
      <c r="H277" s="52"/>
      <c r="I277" s="52"/>
      <c r="J277" s="52"/>
      <c r="K277" s="52"/>
      <c r="L277" s="44"/>
      <c r="M277" s="44"/>
      <c r="N277" s="44"/>
      <c r="O277" s="139"/>
      <c r="P277" s="46"/>
      <c r="Q277" s="44"/>
      <c r="R277" s="44"/>
      <c r="S277" s="44"/>
      <c r="T277" s="44"/>
      <c r="U277" s="50"/>
      <c r="V277" s="44"/>
      <c r="W277" s="51"/>
      <c r="X277" s="44"/>
      <c r="Y277" s="44"/>
      <c r="Z277" s="44"/>
      <c r="AA277" s="44"/>
      <c r="AB277" s="44"/>
      <c r="AC277" s="44"/>
      <c r="AD277" s="44"/>
      <c r="AE277" s="44"/>
      <c r="AF277" s="44"/>
      <c r="AG277" s="44"/>
      <c r="AH277" s="44"/>
      <c r="AI277" s="44"/>
      <c r="AJ277" s="44"/>
      <c r="AK277" s="44"/>
      <c r="AL277" s="44"/>
      <c r="AM277" s="44"/>
      <c r="AN277" s="44"/>
      <c r="AO277" s="44"/>
      <c r="AP277" s="44"/>
      <c r="AQ277" s="44"/>
      <c r="AR277" s="44"/>
      <c r="AS277" s="44"/>
    </row>
    <row r="278" spans="1:45">
      <c r="A278" s="41"/>
      <c r="B278" s="41"/>
      <c r="C278" s="41"/>
      <c r="D278" s="41"/>
      <c r="E278" s="52"/>
      <c r="F278" s="52"/>
      <c r="G278" s="52"/>
      <c r="H278" s="52"/>
      <c r="I278" s="52"/>
      <c r="J278" s="52"/>
      <c r="K278" s="52"/>
      <c r="L278" s="44"/>
      <c r="M278" s="44"/>
      <c r="N278" s="44"/>
      <c r="O278" s="139"/>
      <c r="P278" s="46"/>
      <c r="Q278" s="44"/>
      <c r="R278" s="44"/>
      <c r="S278" s="44"/>
      <c r="T278" s="44"/>
      <c r="U278" s="50"/>
      <c r="V278" s="44"/>
      <c r="W278" s="51"/>
      <c r="X278" s="44"/>
      <c r="Y278" s="44"/>
      <c r="Z278" s="44"/>
      <c r="AA278" s="44"/>
      <c r="AB278" s="44"/>
      <c r="AC278" s="44"/>
      <c r="AD278" s="44"/>
      <c r="AE278" s="44"/>
      <c r="AF278" s="44"/>
      <c r="AG278" s="44"/>
      <c r="AH278" s="44"/>
      <c r="AI278" s="44"/>
      <c r="AJ278" s="44"/>
      <c r="AK278" s="44"/>
      <c r="AL278" s="44"/>
      <c r="AM278" s="44"/>
      <c r="AN278" s="44"/>
      <c r="AO278" s="44"/>
      <c r="AP278" s="44"/>
      <c r="AQ278" s="44"/>
      <c r="AR278" s="44"/>
      <c r="AS278" s="44"/>
    </row>
    <row r="279" spans="1:45">
      <c r="A279" s="41"/>
      <c r="B279" s="41"/>
      <c r="C279" s="41"/>
      <c r="D279" s="41"/>
      <c r="E279" s="52"/>
      <c r="F279" s="52"/>
      <c r="G279" s="52"/>
      <c r="H279" s="52"/>
      <c r="I279" s="52"/>
      <c r="J279" s="52"/>
      <c r="K279" s="52"/>
      <c r="L279" s="44"/>
      <c r="M279" s="44"/>
      <c r="N279" s="44"/>
      <c r="O279" s="139"/>
      <c r="P279" s="46"/>
      <c r="Q279" s="44"/>
      <c r="R279" s="44"/>
      <c r="S279" s="44"/>
      <c r="T279" s="44"/>
      <c r="U279" s="50"/>
      <c r="V279" s="44"/>
      <c r="W279" s="51"/>
      <c r="X279" s="44"/>
      <c r="Y279" s="44"/>
      <c r="Z279" s="44"/>
      <c r="AA279" s="44"/>
      <c r="AB279" s="44"/>
      <c r="AC279" s="44"/>
      <c r="AD279" s="44"/>
      <c r="AE279" s="44"/>
      <c r="AF279" s="44"/>
      <c r="AG279" s="44"/>
      <c r="AH279" s="44"/>
      <c r="AI279" s="44"/>
      <c r="AJ279" s="44"/>
      <c r="AK279" s="44"/>
      <c r="AL279" s="44"/>
      <c r="AM279" s="44"/>
      <c r="AN279" s="44"/>
      <c r="AO279" s="44"/>
      <c r="AP279" s="44"/>
      <c r="AQ279" s="44"/>
      <c r="AR279" s="44"/>
      <c r="AS279" s="44"/>
    </row>
    <row r="280" spans="1:45">
      <c r="A280" s="41"/>
      <c r="B280" s="41"/>
      <c r="C280" s="41"/>
      <c r="D280" s="41"/>
      <c r="E280" s="52"/>
      <c r="F280" s="52"/>
      <c r="G280" s="52"/>
      <c r="H280" s="52"/>
      <c r="I280" s="52"/>
      <c r="J280" s="52"/>
      <c r="K280" s="52"/>
      <c r="L280" s="44"/>
      <c r="M280" s="44"/>
      <c r="N280" s="44"/>
      <c r="O280" s="139"/>
      <c r="P280" s="46"/>
      <c r="Q280" s="44"/>
      <c r="R280" s="44"/>
      <c r="S280" s="44"/>
      <c r="T280" s="44"/>
      <c r="U280" s="50"/>
      <c r="V280" s="44"/>
      <c r="W280" s="51"/>
      <c r="X280" s="44"/>
      <c r="Y280" s="44"/>
      <c r="Z280" s="44"/>
      <c r="AA280" s="44"/>
      <c r="AB280" s="44"/>
      <c r="AC280" s="44"/>
      <c r="AD280" s="44"/>
      <c r="AE280" s="44"/>
      <c r="AF280" s="44"/>
      <c r="AG280" s="44"/>
      <c r="AH280" s="44"/>
      <c r="AI280" s="44"/>
      <c r="AJ280" s="44"/>
      <c r="AK280" s="44"/>
      <c r="AL280" s="44"/>
      <c r="AM280" s="44"/>
      <c r="AN280" s="44"/>
      <c r="AO280" s="44"/>
      <c r="AP280" s="44"/>
      <c r="AQ280" s="44"/>
      <c r="AR280" s="44"/>
      <c r="AS280" s="44"/>
    </row>
    <row r="281" spans="1:45">
      <c r="A281" s="41"/>
      <c r="B281" s="41"/>
      <c r="C281" s="41"/>
      <c r="D281" s="41"/>
      <c r="E281" s="52"/>
      <c r="F281" s="52"/>
      <c r="G281" s="52"/>
      <c r="H281" s="52"/>
      <c r="I281" s="52"/>
      <c r="J281" s="52"/>
      <c r="K281" s="52"/>
      <c r="L281" s="44"/>
      <c r="M281" s="44"/>
      <c r="N281" s="44"/>
      <c r="O281" s="139"/>
      <c r="P281" s="46"/>
      <c r="Q281" s="44"/>
      <c r="R281" s="44"/>
      <c r="S281" s="44"/>
      <c r="T281" s="44"/>
      <c r="U281" s="50"/>
      <c r="V281" s="44"/>
      <c r="W281" s="51"/>
      <c r="X281" s="44"/>
      <c r="Y281" s="44"/>
      <c r="Z281" s="44"/>
      <c r="AA281" s="44"/>
      <c r="AB281" s="44"/>
      <c r="AC281" s="44"/>
      <c r="AD281" s="44"/>
      <c r="AE281" s="44"/>
      <c r="AF281" s="44"/>
      <c r="AG281" s="44"/>
      <c r="AH281" s="44"/>
      <c r="AI281" s="44"/>
      <c r="AJ281" s="44"/>
      <c r="AK281" s="44"/>
      <c r="AL281" s="44"/>
      <c r="AM281" s="44"/>
      <c r="AN281" s="44"/>
      <c r="AO281" s="44"/>
      <c r="AP281" s="44"/>
      <c r="AQ281" s="44"/>
      <c r="AR281" s="44"/>
      <c r="AS281" s="44"/>
    </row>
    <row r="282" spans="1:45">
      <c r="A282" s="41"/>
      <c r="B282" s="41"/>
      <c r="C282" s="41"/>
      <c r="D282" s="41"/>
      <c r="E282" s="52"/>
      <c r="F282" s="52"/>
      <c r="G282" s="52"/>
      <c r="H282" s="52"/>
      <c r="I282" s="52"/>
      <c r="J282" s="52"/>
      <c r="K282" s="52"/>
      <c r="L282" s="44"/>
      <c r="M282" s="44"/>
      <c r="N282" s="44"/>
      <c r="O282" s="139"/>
      <c r="P282" s="46"/>
      <c r="Q282" s="44"/>
      <c r="R282" s="44"/>
      <c r="S282" s="44"/>
      <c r="T282" s="44"/>
      <c r="U282" s="50"/>
      <c r="V282" s="44"/>
      <c r="W282" s="51"/>
      <c r="X282" s="44"/>
      <c r="Y282" s="44"/>
      <c r="Z282" s="44"/>
      <c r="AA282" s="44"/>
      <c r="AB282" s="44"/>
      <c r="AC282" s="44"/>
      <c r="AD282" s="44"/>
      <c r="AE282" s="44"/>
      <c r="AF282" s="44"/>
      <c r="AG282" s="44"/>
      <c r="AH282" s="44"/>
      <c r="AI282" s="44"/>
      <c r="AJ282" s="44"/>
      <c r="AK282" s="44"/>
      <c r="AL282" s="44"/>
      <c r="AM282" s="44"/>
      <c r="AN282" s="44"/>
      <c r="AO282" s="44"/>
      <c r="AP282" s="44"/>
      <c r="AQ282" s="44"/>
      <c r="AR282" s="44"/>
      <c r="AS282" s="44"/>
    </row>
    <row r="283" spans="1:45">
      <c r="A283" s="41"/>
      <c r="B283" s="41"/>
      <c r="C283" s="41"/>
      <c r="D283" s="41"/>
      <c r="E283" s="52"/>
      <c r="F283" s="52"/>
      <c r="G283" s="52"/>
      <c r="H283" s="52"/>
      <c r="I283" s="52"/>
      <c r="J283" s="52"/>
      <c r="K283" s="52"/>
      <c r="L283" s="44"/>
      <c r="M283" s="44"/>
      <c r="N283" s="44"/>
      <c r="O283" s="139"/>
      <c r="P283" s="46"/>
      <c r="Q283" s="44"/>
      <c r="R283" s="44"/>
      <c r="S283" s="44"/>
      <c r="T283" s="44"/>
      <c r="U283" s="50"/>
      <c r="V283" s="44"/>
      <c r="W283" s="51"/>
      <c r="X283" s="44"/>
      <c r="Y283" s="44"/>
      <c r="Z283" s="44"/>
      <c r="AA283" s="44"/>
      <c r="AB283" s="44"/>
      <c r="AC283" s="44"/>
      <c r="AD283" s="44"/>
      <c r="AE283" s="44"/>
      <c r="AF283" s="44"/>
      <c r="AG283" s="44"/>
      <c r="AH283" s="44"/>
      <c r="AI283" s="44"/>
      <c r="AJ283" s="44"/>
      <c r="AK283" s="44"/>
      <c r="AL283" s="44"/>
      <c r="AM283" s="44"/>
      <c r="AN283" s="44"/>
      <c r="AO283" s="44"/>
      <c r="AP283" s="44"/>
      <c r="AQ283" s="44"/>
      <c r="AR283" s="44"/>
      <c r="AS283" s="44"/>
    </row>
    <row r="284" spans="1:45">
      <c r="A284" s="41"/>
      <c r="B284" s="41"/>
      <c r="C284" s="41"/>
      <c r="D284" s="41"/>
      <c r="E284" s="52"/>
      <c r="F284" s="52"/>
      <c r="G284" s="52"/>
      <c r="H284" s="52"/>
      <c r="I284" s="52"/>
      <c r="J284" s="52"/>
      <c r="K284" s="52"/>
      <c r="L284" s="44"/>
      <c r="M284" s="44"/>
      <c r="N284" s="44"/>
      <c r="O284" s="139"/>
      <c r="P284" s="46"/>
      <c r="Q284" s="44"/>
      <c r="R284" s="44"/>
      <c r="S284" s="44"/>
      <c r="T284" s="44"/>
      <c r="U284" s="50"/>
      <c r="V284" s="44"/>
      <c r="W284" s="51"/>
      <c r="X284" s="44"/>
      <c r="Y284" s="44"/>
      <c r="Z284" s="44"/>
      <c r="AA284" s="44"/>
      <c r="AB284" s="44"/>
      <c r="AC284" s="44"/>
      <c r="AD284" s="44"/>
      <c r="AE284" s="44"/>
      <c r="AF284" s="44"/>
      <c r="AG284" s="44"/>
      <c r="AH284" s="44"/>
      <c r="AI284" s="44"/>
      <c r="AJ284" s="44"/>
      <c r="AK284" s="44"/>
      <c r="AL284" s="44"/>
      <c r="AM284" s="44"/>
      <c r="AN284" s="44"/>
      <c r="AO284" s="44"/>
      <c r="AP284" s="44"/>
      <c r="AQ284" s="44"/>
      <c r="AR284" s="44"/>
      <c r="AS284" s="44"/>
    </row>
    <row r="285" spans="1:45">
      <c r="A285" s="41"/>
      <c r="B285" s="41"/>
      <c r="C285" s="41"/>
      <c r="D285" s="41"/>
      <c r="E285" s="52"/>
      <c r="F285" s="52"/>
      <c r="G285" s="52"/>
      <c r="H285" s="52"/>
      <c r="I285" s="52"/>
      <c r="J285" s="52"/>
      <c r="K285" s="52"/>
      <c r="L285" s="44"/>
      <c r="M285" s="44"/>
      <c r="N285" s="44"/>
      <c r="O285" s="139"/>
      <c r="P285" s="46"/>
      <c r="Q285" s="44"/>
      <c r="R285" s="44"/>
      <c r="S285" s="44"/>
      <c r="T285" s="44"/>
      <c r="U285" s="50"/>
      <c r="V285" s="44"/>
      <c r="W285" s="51"/>
      <c r="X285" s="44"/>
      <c r="Y285" s="44"/>
      <c r="Z285" s="44"/>
      <c r="AA285" s="44"/>
      <c r="AB285" s="44"/>
      <c r="AC285" s="44"/>
      <c r="AD285" s="44"/>
      <c r="AE285" s="44"/>
      <c r="AF285" s="44"/>
      <c r="AG285" s="44"/>
      <c r="AH285" s="44"/>
      <c r="AI285" s="44"/>
      <c r="AJ285" s="44"/>
      <c r="AK285" s="44"/>
      <c r="AL285" s="44"/>
      <c r="AM285" s="44"/>
      <c r="AN285" s="44"/>
      <c r="AO285" s="44"/>
      <c r="AP285" s="44"/>
      <c r="AQ285" s="44"/>
      <c r="AR285" s="44"/>
      <c r="AS285" s="44"/>
    </row>
    <row r="286" spans="1:45">
      <c r="A286" s="41"/>
      <c r="B286" s="41"/>
      <c r="C286" s="41"/>
      <c r="D286" s="41"/>
      <c r="E286" s="52"/>
      <c r="F286" s="52"/>
      <c r="G286" s="52"/>
      <c r="H286" s="52"/>
      <c r="I286" s="52"/>
      <c r="J286" s="52"/>
      <c r="K286" s="52"/>
      <c r="L286" s="44"/>
      <c r="M286" s="44"/>
      <c r="N286" s="44"/>
      <c r="O286" s="139"/>
      <c r="P286" s="46"/>
      <c r="Q286" s="44"/>
      <c r="R286" s="44"/>
      <c r="S286" s="44"/>
      <c r="T286" s="44"/>
      <c r="U286" s="50"/>
      <c r="V286" s="44"/>
      <c r="W286" s="51"/>
      <c r="X286" s="44"/>
      <c r="Y286" s="44"/>
      <c r="Z286" s="44"/>
      <c r="AA286" s="44"/>
      <c r="AB286" s="44"/>
      <c r="AC286" s="44"/>
      <c r="AD286" s="44"/>
      <c r="AE286" s="44"/>
      <c r="AF286" s="44"/>
      <c r="AG286" s="44"/>
      <c r="AH286" s="44"/>
      <c r="AI286" s="44"/>
      <c r="AJ286" s="44"/>
      <c r="AK286" s="44"/>
      <c r="AL286" s="44"/>
      <c r="AM286" s="44"/>
      <c r="AN286" s="44"/>
      <c r="AO286" s="44"/>
      <c r="AP286" s="44"/>
      <c r="AQ286" s="44"/>
      <c r="AR286" s="44"/>
      <c r="AS286" s="44"/>
    </row>
    <row r="287" spans="1:45">
      <c r="A287" s="41"/>
      <c r="B287" s="41"/>
      <c r="C287" s="41"/>
      <c r="D287" s="41"/>
      <c r="E287" s="52"/>
      <c r="F287" s="52"/>
      <c r="G287" s="52"/>
      <c r="H287" s="52"/>
      <c r="I287" s="52"/>
      <c r="J287" s="52"/>
      <c r="K287" s="52"/>
      <c r="L287" s="44"/>
      <c r="M287" s="44"/>
      <c r="N287" s="44"/>
      <c r="O287" s="139"/>
      <c r="P287" s="46"/>
      <c r="Q287" s="44"/>
      <c r="R287" s="44"/>
      <c r="S287" s="44"/>
      <c r="T287" s="44"/>
      <c r="U287" s="50"/>
      <c r="V287" s="44"/>
      <c r="W287" s="51"/>
      <c r="X287" s="44"/>
      <c r="Y287" s="44"/>
      <c r="Z287" s="44"/>
      <c r="AA287" s="44"/>
      <c r="AB287" s="44"/>
      <c r="AC287" s="44"/>
      <c r="AD287" s="44"/>
      <c r="AE287" s="44"/>
      <c r="AF287" s="44"/>
      <c r="AG287" s="44"/>
      <c r="AH287" s="44"/>
      <c r="AI287" s="44"/>
      <c r="AJ287" s="44"/>
      <c r="AK287" s="44"/>
      <c r="AL287" s="44"/>
      <c r="AM287" s="44"/>
      <c r="AN287" s="44"/>
      <c r="AO287" s="44"/>
      <c r="AP287" s="44"/>
      <c r="AQ287" s="44"/>
      <c r="AR287" s="44"/>
      <c r="AS287" s="44"/>
    </row>
    <row r="288" spans="1:45">
      <c r="A288" s="41"/>
      <c r="B288" s="41"/>
      <c r="C288" s="41"/>
      <c r="D288" s="41"/>
      <c r="E288" s="52"/>
      <c r="F288" s="52"/>
      <c r="G288" s="52"/>
      <c r="H288" s="52"/>
      <c r="I288" s="52"/>
      <c r="J288" s="52"/>
      <c r="K288" s="52"/>
      <c r="L288" s="44"/>
      <c r="M288" s="44"/>
      <c r="N288" s="44"/>
      <c r="O288" s="139"/>
      <c r="P288" s="46"/>
      <c r="Q288" s="44"/>
      <c r="R288" s="44"/>
      <c r="S288" s="44"/>
      <c r="T288" s="44"/>
      <c r="U288" s="50"/>
      <c r="V288" s="44"/>
      <c r="W288" s="51"/>
      <c r="X288" s="44"/>
      <c r="Y288" s="44"/>
      <c r="Z288" s="44"/>
      <c r="AA288" s="44"/>
      <c r="AB288" s="44"/>
      <c r="AC288" s="44"/>
      <c r="AD288" s="44"/>
      <c r="AE288" s="44"/>
      <c r="AF288" s="44"/>
      <c r="AG288" s="44"/>
      <c r="AH288" s="44"/>
      <c r="AI288" s="44"/>
      <c r="AJ288" s="44"/>
      <c r="AK288" s="44"/>
      <c r="AL288" s="44"/>
      <c r="AM288" s="44"/>
      <c r="AN288" s="44"/>
      <c r="AO288" s="44"/>
      <c r="AP288" s="44"/>
      <c r="AQ288" s="44"/>
      <c r="AR288" s="44"/>
      <c r="AS288" s="44"/>
    </row>
    <row r="289" spans="1:45">
      <c r="A289" s="41"/>
      <c r="B289" s="41"/>
      <c r="C289" s="41"/>
      <c r="D289" s="41"/>
      <c r="E289" s="52"/>
      <c r="F289" s="52"/>
      <c r="G289" s="52"/>
      <c r="H289" s="52"/>
      <c r="I289" s="52"/>
      <c r="J289" s="52"/>
      <c r="K289" s="52"/>
      <c r="L289" s="44"/>
      <c r="M289" s="44"/>
      <c r="N289" s="44"/>
      <c r="O289" s="139"/>
      <c r="P289" s="46"/>
      <c r="Q289" s="44"/>
      <c r="R289" s="44"/>
      <c r="S289" s="44"/>
      <c r="T289" s="44"/>
      <c r="U289" s="50"/>
      <c r="V289" s="44"/>
      <c r="W289" s="51"/>
      <c r="X289" s="44"/>
      <c r="Y289" s="44"/>
      <c r="Z289" s="44"/>
      <c r="AA289" s="44"/>
      <c r="AB289" s="44"/>
      <c r="AC289" s="44"/>
      <c r="AD289" s="44"/>
      <c r="AE289" s="44"/>
      <c r="AF289" s="44"/>
      <c r="AG289" s="44"/>
      <c r="AH289" s="44"/>
      <c r="AI289" s="44"/>
      <c r="AJ289" s="44"/>
      <c r="AK289" s="44"/>
      <c r="AL289" s="44"/>
      <c r="AM289" s="44"/>
      <c r="AN289" s="44"/>
      <c r="AO289" s="44"/>
      <c r="AP289" s="44"/>
      <c r="AQ289" s="44"/>
      <c r="AR289" s="44"/>
      <c r="AS289" s="44"/>
    </row>
    <row r="290" spans="1:45">
      <c r="A290" s="41"/>
      <c r="B290" s="41"/>
      <c r="C290" s="41"/>
      <c r="D290" s="41"/>
      <c r="E290" s="52"/>
      <c r="F290" s="52"/>
      <c r="G290" s="52"/>
      <c r="H290" s="52"/>
      <c r="I290" s="52"/>
      <c r="J290" s="52"/>
      <c r="K290" s="52"/>
      <c r="L290" s="44"/>
      <c r="M290" s="44"/>
      <c r="N290" s="44"/>
      <c r="O290" s="139"/>
      <c r="P290" s="46"/>
      <c r="Q290" s="44"/>
      <c r="R290" s="44"/>
      <c r="S290" s="44"/>
      <c r="T290" s="44"/>
      <c r="U290" s="50"/>
      <c r="V290" s="44"/>
      <c r="W290" s="51"/>
      <c r="X290" s="44"/>
      <c r="Y290" s="44"/>
      <c r="Z290" s="44"/>
      <c r="AA290" s="44"/>
      <c r="AB290" s="44"/>
      <c r="AC290" s="44"/>
      <c r="AD290" s="44"/>
      <c r="AE290" s="44"/>
      <c r="AF290" s="44"/>
      <c r="AG290" s="44"/>
      <c r="AH290" s="44"/>
      <c r="AI290" s="44"/>
      <c r="AJ290" s="44"/>
      <c r="AK290" s="44"/>
      <c r="AL290" s="44"/>
      <c r="AM290" s="44"/>
      <c r="AN290" s="44"/>
      <c r="AO290" s="44"/>
      <c r="AP290" s="44"/>
      <c r="AQ290" s="44"/>
      <c r="AR290" s="44"/>
      <c r="AS290" s="44"/>
    </row>
    <row r="291" spans="1:45">
      <c r="A291" s="41"/>
      <c r="B291" s="41"/>
      <c r="C291" s="41"/>
      <c r="D291" s="41"/>
      <c r="E291" s="52"/>
      <c r="F291" s="52"/>
      <c r="G291" s="52"/>
      <c r="H291" s="52"/>
      <c r="I291" s="52"/>
      <c r="J291" s="52"/>
      <c r="K291" s="52"/>
      <c r="L291" s="44"/>
      <c r="M291" s="44"/>
      <c r="N291" s="44"/>
      <c r="O291" s="139"/>
      <c r="P291" s="46"/>
      <c r="Q291" s="44"/>
      <c r="R291" s="44"/>
      <c r="S291" s="44"/>
      <c r="T291" s="44"/>
      <c r="U291" s="50"/>
      <c r="V291" s="44"/>
      <c r="W291" s="51"/>
      <c r="X291" s="44"/>
      <c r="Y291" s="44"/>
      <c r="Z291" s="44"/>
      <c r="AA291" s="44"/>
      <c r="AB291" s="44"/>
      <c r="AC291" s="44"/>
      <c r="AD291" s="44"/>
      <c r="AE291" s="44"/>
      <c r="AF291" s="44"/>
      <c r="AG291" s="44"/>
      <c r="AH291" s="44"/>
      <c r="AI291" s="44"/>
      <c r="AJ291" s="44"/>
      <c r="AK291" s="44"/>
      <c r="AL291" s="44"/>
      <c r="AM291" s="44"/>
      <c r="AN291" s="44"/>
      <c r="AO291" s="44"/>
      <c r="AP291" s="44"/>
      <c r="AQ291" s="44"/>
      <c r="AR291" s="44"/>
      <c r="AS291" s="44"/>
    </row>
    <row r="292" spans="1:45">
      <c r="A292" s="41"/>
      <c r="B292" s="41"/>
      <c r="C292" s="41"/>
      <c r="D292" s="41"/>
      <c r="E292" s="52"/>
      <c r="F292" s="52"/>
      <c r="G292" s="52"/>
      <c r="H292" s="52"/>
      <c r="I292" s="52"/>
      <c r="J292" s="52"/>
      <c r="K292" s="52"/>
      <c r="L292" s="44"/>
      <c r="M292" s="44"/>
      <c r="N292" s="44"/>
      <c r="O292" s="139"/>
      <c r="P292" s="46"/>
      <c r="Q292" s="44"/>
      <c r="R292" s="44"/>
      <c r="S292" s="44"/>
      <c r="T292" s="44"/>
      <c r="U292" s="50"/>
      <c r="V292" s="44"/>
      <c r="W292" s="51"/>
      <c r="X292" s="44"/>
      <c r="Y292" s="44"/>
      <c r="Z292" s="44"/>
      <c r="AA292" s="44"/>
      <c r="AB292" s="44"/>
      <c r="AC292" s="44"/>
      <c r="AD292" s="44"/>
      <c r="AE292" s="44"/>
      <c r="AF292" s="44"/>
      <c r="AG292" s="44"/>
      <c r="AH292" s="44"/>
      <c r="AI292" s="44"/>
      <c r="AJ292" s="44"/>
      <c r="AK292" s="44"/>
      <c r="AL292" s="44"/>
      <c r="AM292" s="44"/>
      <c r="AN292" s="44"/>
      <c r="AO292" s="44"/>
      <c r="AP292" s="44"/>
      <c r="AQ292" s="44"/>
      <c r="AR292" s="44"/>
      <c r="AS292" s="44"/>
    </row>
    <row r="293" spans="1:45">
      <c r="A293" s="41"/>
      <c r="B293" s="41"/>
      <c r="C293" s="41"/>
      <c r="D293" s="41"/>
      <c r="E293" s="52"/>
      <c r="F293" s="52"/>
      <c r="G293" s="52"/>
      <c r="H293" s="52"/>
      <c r="I293" s="52"/>
      <c r="J293" s="52"/>
      <c r="K293" s="52"/>
      <c r="L293" s="44"/>
      <c r="M293" s="44"/>
      <c r="N293" s="44"/>
      <c r="O293" s="139"/>
      <c r="P293" s="46"/>
      <c r="Q293" s="44"/>
      <c r="R293" s="44"/>
      <c r="S293" s="44"/>
      <c r="T293" s="44"/>
      <c r="U293" s="50"/>
      <c r="V293" s="44"/>
      <c r="W293" s="51"/>
      <c r="X293" s="44"/>
      <c r="Y293" s="44"/>
      <c r="Z293" s="44"/>
      <c r="AA293" s="44"/>
      <c r="AB293" s="44"/>
      <c r="AC293" s="44"/>
      <c r="AD293" s="44"/>
      <c r="AE293" s="44"/>
      <c r="AF293" s="44"/>
      <c r="AG293" s="44"/>
      <c r="AH293" s="44"/>
      <c r="AI293" s="44"/>
      <c r="AJ293" s="44"/>
      <c r="AK293" s="44"/>
      <c r="AL293" s="44"/>
      <c r="AM293" s="44"/>
      <c r="AN293" s="44"/>
      <c r="AO293" s="44"/>
      <c r="AP293" s="44"/>
      <c r="AQ293" s="44"/>
      <c r="AR293" s="44"/>
      <c r="AS293" s="44"/>
    </row>
    <row r="294" spans="1:45">
      <c r="A294" s="41"/>
      <c r="B294" s="41"/>
      <c r="C294" s="41"/>
      <c r="D294" s="41"/>
      <c r="E294" s="52"/>
      <c r="F294" s="52"/>
      <c r="G294" s="52"/>
      <c r="H294" s="52"/>
      <c r="I294" s="52"/>
      <c r="J294" s="52"/>
      <c r="K294" s="52"/>
      <c r="L294" s="44"/>
      <c r="M294" s="44"/>
      <c r="N294" s="44"/>
      <c r="O294" s="139"/>
      <c r="P294" s="46"/>
      <c r="Q294" s="44"/>
      <c r="R294" s="44"/>
      <c r="S294" s="44"/>
      <c r="T294" s="44"/>
      <c r="U294" s="50"/>
      <c r="V294" s="44"/>
      <c r="W294" s="51"/>
      <c r="X294" s="44"/>
      <c r="Y294" s="44"/>
      <c r="Z294" s="44"/>
      <c r="AA294" s="44"/>
      <c r="AB294" s="44"/>
      <c r="AC294" s="44"/>
      <c r="AD294" s="44"/>
      <c r="AE294" s="44"/>
      <c r="AF294" s="44"/>
      <c r="AG294" s="44"/>
      <c r="AH294" s="44"/>
      <c r="AI294" s="44"/>
      <c r="AJ294" s="44"/>
      <c r="AK294" s="44"/>
      <c r="AL294" s="44"/>
      <c r="AM294" s="44"/>
      <c r="AN294" s="44"/>
      <c r="AO294" s="44"/>
      <c r="AP294" s="44"/>
      <c r="AQ294" s="44"/>
      <c r="AR294" s="44"/>
      <c r="AS294" s="44"/>
    </row>
    <row r="295" spans="1:45">
      <c r="A295" s="41"/>
      <c r="B295" s="41"/>
      <c r="C295" s="41"/>
      <c r="D295" s="41"/>
      <c r="E295" s="52"/>
      <c r="F295" s="52"/>
      <c r="G295" s="52"/>
      <c r="H295" s="52"/>
      <c r="I295" s="52"/>
      <c r="J295" s="52"/>
      <c r="K295" s="52"/>
      <c r="L295" s="44"/>
      <c r="M295" s="44"/>
      <c r="N295" s="44"/>
      <c r="O295" s="139"/>
      <c r="P295" s="46"/>
      <c r="Q295" s="44"/>
      <c r="R295" s="44"/>
      <c r="S295" s="44"/>
      <c r="T295" s="44"/>
      <c r="U295" s="50"/>
      <c r="V295" s="44"/>
      <c r="W295" s="51"/>
      <c r="X295" s="44"/>
      <c r="Y295" s="44"/>
      <c r="Z295" s="44"/>
      <c r="AA295" s="44"/>
      <c r="AB295" s="44"/>
      <c r="AC295" s="44"/>
      <c r="AD295" s="44"/>
      <c r="AE295" s="44"/>
      <c r="AF295" s="44"/>
      <c r="AG295" s="44"/>
      <c r="AH295" s="44"/>
      <c r="AI295" s="44"/>
      <c r="AJ295" s="44"/>
      <c r="AK295" s="44"/>
      <c r="AL295" s="44"/>
      <c r="AM295" s="44"/>
      <c r="AN295" s="44"/>
      <c r="AO295" s="44"/>
      <c r="AP295" s="44"/>
      <c r="AQ295" s="44"/>
      <c r="AR295" s="44"/>
      <c r="AS295" s="44"/>
    </row>
    <row r="296" spans="1:45">
      <c r="A296" s="41"/>
      <c r="B296" s="41"/>
      <c r="C296" s="41"/>
      <c r="D296" s="41"/>
      <c r="E296" s="52"/>
      <c r="F296" s="52"/>
      <c r="G296" s="52"/>
      <c r="H296" s="52"/>
      <c r="I296" s="52"/>
      <c r="J296" s="52"/>
      <c r="K296" s="52"/>
      <c r="L296" s="44"/>
      <c r="M296" s="44"/>
      <c r="N296" s="44"/>
      <c r="O296" s="139"/>
      <c r="P296" s="46"/>
      <c r="Q296" s="44"/>
      <c r="R296" s="44"/>
      <c r="S296" s="44"/>
      <c r="T296" s="44"/>
      <c r="U296" s="50"/>
      <c r="V296" s="44"/>
      <c r="W296" s="51"/>
      <c r="X296" s="44"/>
      <c r="Y296" s="44"/>
      <c r="Z296" s="44"/>
      <c r="AA296" s="44"/>
      <c r="AB296" s="44"/>
      <c r="AC296" s="44"/>
      <c r="AD296" s="44"/>
      <c r="AE296" s="44"/>
      <c r="AF296" s="44"/>
      <c r="AG296" s="44"/>
      <c r="AH296" s="44"/>
      <c r="AI296" s="44"/>
      <c r="AJ296" s="44"/>
      <c r="AK296" s="44"/>
      <c r="AL296" s="44"/>
      <c r="AM296" s="44"/>
      <c r="AN296" s="44"/>
      <c r="AO296" s="44"/>
      <c r="AP296" s="44"/>
      <c r="AQ296" s="44"/>
      <c r="AR296" s="44"/>
      <c r="AS296" s="44"/>
    </row>
    <row r="297" spans="1:45">
      <c r="A297" s="41"/>
      <c r="B297" s="41"/>
      <c r="C297" s="41"/>
      <c r="D297" s="41"/>
      <c r="E297" s="52"/>
      <c r="F297" s="52"/>
      <c r="G297" s="52"/>
      <c r="H297" s="52"/>
      <c r="I297" s="52"/>
      <c r="J297" s="52"/>
      <c r="K297" s="52"/>
      <c r="L297" s="44"/>
      <c r="M297" s="44"/>
      <c r="N297" s="44"/>
      <c r="O297" s="139"/>
      <c r="P297" s="46"/>
      <c r="Q297" s="44"/>
      <c r="R297" s="44"/>
      <c r="S297" s="44"/>
      <c r="T297" s="44"/>
      <c r="U297" s="50"/>
      <c r="V297" s="44"/>
      <c r="W297" s="51"/>
      <c r="X297" s="44"/>
      <c r="Y297" s="44"/>
      <c r="Z297" s="44"/>
      <c r="AA297" s="44"/>
      <c r="AB297" s="44"/>
      <c r="AC297" s="44"/>
      <c r="AD297" s="44"/>
      <c r="AE297" s="44"/>
      <c r="AF297" s="44"/>
      <c r="AG297" s="44"/>
      <c r="AH297" s="44"/>
      <c r="AI297" s="44"/>
      <c r="AJ297" s="44"/>
      <c r="AK297" s="44"/>
      <c r="AL297" s="44"/>
      <c r="AM297" s="44"/>
      <c r="AN297" s="44"/>
      <c r="AO297" s="44"/>
      <c r="AP297" s="44"/>
      <c r="AQ297" s="44"/>
      <c r="AR297" s="44"/>
      <c r="AS297" s="44"/>
    </row>
    <row r="298" spans="1:45">
      <c r="A298" s="41"/>
      <c r="B298" s="41"/>
      <c r="C298" s="41"/>
      <c r="D298" s="41"/>
      <c r="E298" s="52"/>
      <c r="F298" s="52"/>
      <c r="G298" s="52"/>
      <c r="H298" s="52"/>
      <c r="I298" s="52"/>
      <c r="J298" s="52"/>
      <c r="K298" s="52"/>
      <c r="L298" s="44"/>
      <c r="M298" s="44"/>
      <c r="N298" s="44"/>
      <c r="O298" s="139"/>
      <c r="P298" s="46"/>
      <c r="Q298" s="44"/>
      <c r="R298" s="44"/>
      <c r="S298" s="44"/>
      <c r="T298" s="44"/>
      <c r="U298" s="50"/>
      <c r="V298" s="44"/>
      <c r="W298" s="51"/>
      <c r="X298" s="44"/>
      <c r="Y298" s="44"/>
      <c r="Z298" s="44"/>
      <c r="AA298" s="44"/>
      <c r="AB298" s="44"/>
      <c r="AC298" s="44"/>
      <c r="AD298" s="44"/>
      <c r="AE298" s="44"/>
      <c r="AF298" s="44"/>
      <c r="AG298" s="44"/>
      <c r="AH298" s="44"/>
      <c r="AI298" s="44"/>
      <c r="AJ298" s="44"/>
      <c r="AK298" s="44"/>
      <c r="AL298" s="44"/>
      <c r="AM298" s="44"/>
      <c r="AN298" s="44"/>
      <c r="AO298" s="44"/>
      <c r="AP298" s="44"/>
      <c r="AQ298" s="44"/>
      <c r="AR298" s="44"/>
      <c r="AS298" s="44"/>
    </row>
    <row r="299" spans="1:45">
      <c r="A299" s="41"/>
      <c r="B299" s="41"/>
      <c r="C299" s="41"/>
      <c r="D299" s="41"/>
      <c r="E299" s="52"/>
      <c r="F299" s="52"/>
      <c r="G299" s="52"/>
      <c r="H299" s="52"/>
      <c r="I299" s="52"/>
      <c r="J299" s="52"/>
      <c r="K299" s="52"/>
      <c r="L299" s="44"/>
      <c r="M299" s="44"/>
      <c r="N299" s="44"/>
      <c r="O299" s="139"/>
      <c r="P299" s="46"/>
      <c r="Q299" s="44"/>
      <c r="R299" s="44"/>
      <c r="S299" s="44"/>
      <c r="T299" s="44"/>
      <c r="U299" s="50"/>
      <c r="V299" s="44"/>
      <c r="W299" s="51"/>
      <c r="X299" s="44"/>
      <c r="Y299" s="44"/>
      <c r="Z299" s="44"/>
      <c r="AA299" s="44"/>
      <c r="AB299" s="44"/>
      <c r="AC299" s="44"/>
      <c r="AD299" s="44"/>
      <c r="AE299" s="44"/>
      <c r="AF299" s="44"/>
      <c r="AG299" s="44"/>
      <c r="AH299" s="44"/>
      <c r="AI299" s="44"/>
      <c r="AJ299" s="44"/>
      <c r="AK299" s="44"/>
      <c r="AL299" s="44"/>
      <c r="AM299" s="44"/>
      <c r="AN299" s="44"/>
      <c r="AO299" s="44"/>
      <c r="AP299" s="44"/>
      <c r="AQ299" s="44"/>
      <c r="AR299" s="44"/>
      <c r="AS299" s="44"/>
    </row>
    <row r="300" spans="1:45">
      <c r="A300" s="41"/>
      <c r="B300" s="41"/>
      <c r="C300" s="41"/>
      <c r="D300" s="41"/>
      <c r="E300" s="52"/>
      <c r="F300" s="52"/>
      <c r="G300" s="52"/>
      <c r="H300" s="52"/>
      <c r="I300" s="52"/>
      <c r="J300" s="52"/>
      <c r="K300" s="52"/>
      <c r="L300" s="44"/>
      <c r="M300" s="44"/>
      <c r="N300" s="44"/>
      <c r="O300" s="139"/>
      <c r="P300" s="46"/>
      <c r="Q300" s="44"/>
      <c r="R300" s="44"/>
      <c r="S300" s="44"/>
      <c r="T300" s="44"/>
      <c r="U300" s="50"/>
      <c r="V300" s="44"/>
      <c r="W300" s="51"/>
      <c r="X300" s="44"/>
      <c r="Y300" s="44"/>
      <c r="Z300" s="44"/>
      <c r="AA300" s="44"/>
      <c r="AB300" s="44"/>
      <c r="AC300" s="44"/>
      <c r="AD300" s="44"/>
      <c r="AE300" s="44"/>
      <c r="AF300" s="44"/>
      <c r="AG300" s="44"/>
      <c r="AH300" s="44"/>
      <c r="AI300" s="44"/>
      <c r="AJ300" s="44"/>
      <c r="AK300" s="44"/>
      <c r="AL300" s="44"/>
      <c r="AM300" s="44"/>
      <c r="AN300" s="44"/>
      <c r="AO300" s="44"/>
      <c r="AP300" s="44"/>
      <c r="AQ300" s="44"/>
      <c r="AR300" s="44"/>
      <c r="AS300" s="44"/>
    </row>
    <row r="301" spans="1:45">
      <c r="A301" s="41"/>
      <c r="B301" s="41"/>
      <c r="C301" s="41"/>
      <c r="D301" s="41"/>
      <c r="E301" s="52"/>
      <c r="F301" s="52"/>
      <c r="G301" s="52"/>
      <c r="H301" s="52"/>
      <c r="I301" s="52"/>
      <c r="J301" s="52"/>
      <c r="K301" s="52"/>
      <c r="L301" s="44"/>
      <c r="M301" s="44"/>
      <c r="N301" s="44"/>
      <c r="O301" s="139"/>
      <c r="P301" s="46"/>
      <c r="Q301" s="44"/>
      <c r="R301" s="44"/>
      <c r="S301" s="44"/>
      <c r="T301" s="44"/>
      <c r="U301" s="50"/>
      <c r="V301" s="44"/>
      <c r="W301" s="51"/>
      <c r="X301" s="44"/>
      <c r="Y301" s="44"/>
      <c r="Z301" s="44"/>
      <c r="AA301" s="44"/>
      <c r="AB301" s="44"/>
      <c r="AC301" s="44"/>
      <c r="AD301" s="44"/>
      <c r="AE301" s="44"/>
      <c r="AF301" s="44"/>
      <c r="AG301" s="44"/>
      <c r="AH301" s="44"/>
      <c r="AI301" s="44"/>
      <c r="AJ301" s="44"/>
      <c r="AK301" s="44"/>
      <c r="AL301" s="44"/>
      <c r="AM301" s="44"/>
      <c r="AN301" s="44"/>
      <c r="AO301" s="44"/>
      <c r="AP301" s="44"/>
      <c r="AQ301" s="44"/>
      <c r="AR301" s="44"/>
      <c r="AS301" s="44"/>
    </row>
    <row r="302" spans="1:45">
      <c r="A302" s="41"/>
      <c r="B302" s="41"/>
      <c r="C302" s="41"/>
      <c r="D302" s="41"/>
      <c r="E302" s="52"/>
      <c r="F302" s="52"/>
      <c r="G302" s="52"/>
      <c r="H302" s="52"/>
      <c r="I302" s="52"/>
      <c r="J302" s="52"/>
      <c r="K302" s="52"/>
      <c r="L302" s="44"/>
      <c r="M302" s="44"/>
      <c r="N302" s="44"/>
      <c r="O302" s="139"/>
      <c r="P302" s="46"/>
      <c r="Q302" s="44"/>
      <c r="R302" s="44"/>
      <c r="S302" s="44"/>
      <c r="T302" s="44"/>
      <c r="U302" s="50"/>
      <c r="V302" s="44"/>
      <c r="W302" s="51"/>
      <c r="X302" s="44"/>
      <c r="Y302" s="44"/>
      <c r="Z302" s="44"/>
      <c r="AA302" s="44"/>
      <c r="AB302" s="44"/>
      <c r="AC302" s="44"/>
      <c r="AD302" s="44"/>
      <c r="AE302" s="44"/>
      <c r="AF302" s="44"/>
      <c r="AG302" s="44"/>
      <c r="AH302" s="44"/>
      <c r="AI302" s="44"/>
      <c r="AJ302" s="44"/>
      <c r="AK302" s="44"/>
      <c r="AL302" s="44"/>
      <c r="AM302" s="44"/>
      <c r="AN302" s="44"/>
      <c r="AO302" s="44"/>
      <c r="AP302" s="44"/>
      <c r="AQ302" s="44"/>
      <c r="AR302" s="44"/>
      <c r="AS302" s="44"/>
    </row>
    <row r="303" spans="1:45">
      <c r="A303" s="41"/>
      <c r="B303" s="41"/>
      <c r="C303" s="41"/>
      <c r="D303" s="41"/>
      <c r="E303" s="52"/>
      <c r="F303" s="52"/>
      <c r="G303" s="52"/>
      <c r="H303" s="52"/>
      <c r="I303" s="52"/>
      <c r="J303" s="52"/>
      <c r="K303" s="52"/>
      <c r="L303" s="44"/>
      <c r="M303" s="44"/>
      <c r="N303" s="44"/>
      <c r="O303" s="139"/>
      <c r="P303" s="46"/>
      <c r="Q303" s="44"/>
      <c r="R303" s="44"/>
      <c r="S303" s="44"/>
      <c r="T303" s="44"/>
      <c r="U303" s="50"/>
      <c r="V303" s="44"/>
      <c r="W303" s="51"/>
      <c r="X303" s="44"/>
      <c r="Y303" s="44"/>
      <c r="Z303" s="44"/>
      <c r="AA303" s="44"/>
      <c r="AB303" s="44"/>
      <c r="AC303" s="44"/>
      <c r="AD303" s="44"/>
      <c r="AE303" s="44"/>
      <c r="AF303" s="44"/>
      <c r="AG303" s="44"/>
      <c r="AH303" s="44"/>
      <c r="AI303" s="44"/>
      <c r="AJ303" s="44"/>
      <c r="AK303" s="44"/>
      <c r="AL303" s="44"/>
      <c r="AM303" s="44"/>
      <c r="AN303" s="44"/>
      <c r="AO303" s="44"/>
      <c r="AP303" s="44"/>
      <c r="AQ303" s="44"/>
      <c r="AR303" s="44"/>
      <c r="AS303" s="44"/>
    </row>
    <row r="304" spans="1:45">
      <c r="A304" s="41"/>
      <c r="B304" s="41"/>
      <c r="C304" s="41"/>
      <c r="D304" s="41"/>
      <c r="E304" s="52"/>
      <c r="F304" s="52"/>
      <c r="G304" s="52"/>
      <c r="H304" s="52"/>
      <c r="I304" s="52"/>
      <c r="J304" s="52"/>
      <c r="K304" s="52"/>
      <c r="L304" s="44"/>
      <c r="M304" s="44"/>
      <c r="N304" s="44"/>
      <c r="O304" s="139"/>
      <c r="P304" s="46"/>
      <c r="Q304" s="44"/>
      <c r="R304" s="44"/>
      <c r="S304" s="44"/>
      <c r="T304" s="44"/>
      <c r="U304" s="50"/>
      <c r="V304" s="44"/>
      <c r="W304" s="51"/>
      <c r="X304" s="44"/>
      <c r="Y304" s="44"/>
      <c r="Z304" s="44"/>
      <c r="AA304" s="44"/>
      <c r="AB304" s="44"/>
      <c r="AC304" s="44"/>
      <c r="AD304" s="44"/>
      <c r="AE304" s="44"/>
      <c r="AF304" s="44"/>
      <c r="AG304" s="44"/>
      <c r="AH304" s="44"/>
      <c r="AI304" s="44"/>
      <c r="AJ304" s="44"/>
      <c r="AK304" s="44"/>
      <c r="AL304" s="44"/>
      <c r="AM304" s="44"/>
      <c r="AN304" s="44"/>
      <c r="AO304" s="44"/>
      <c r="AP304" s="44"/>
      <c r="AQ304" s="44"/>
      <c r="AR304" s="44"/>
      <c r="AS304" s="44"/>
    </row>
    <row r="305" spans="1:45">
      <c r="A305" s="41"/>
      <c r="B305" s="41"/>
      <c r="C305" s="41"/>
      <c r="D305" s="41"/>
      <c r="E305" s="52"/>
      <c r="F305" s="52"/>
      <c r="G305" s="52"/>
      <c r="H305" s="52"/>
      <c r="I305" s="52"/>
      <c r="J305" s="52"/>
      <c r="K305" s="52"/>
      <c r="L305" s="44"/>
      <c r="M305" s="44"/>
      <c r="N305" s="44"/>
      <c r="O305" s="139"/>
      <c r="P305" s="46"/>
      <c r="Q305" s="44"/>
      <c r="R305" s="44"/>
      <c r="S305" s="44"/>
      <c r="T305" s="44"/>
      <c r="U305" s="50"/>
      <c r="V305" s="44"/>
      <c r="W305" s="51"/>
      <c r="X305" s="44"/>
      <c r="Y305" s="44"/>
      <c r="Z305" s="44"/>
      <c r="AA305" s="44"/>
      <c r="AB305" s="44"/>
      <c r="AC305" s="44"/>
      <c r="AD305" s="44"/>
      <c r="AE305" s="44"/>
      <c r="AF305" s="44"/>
      <c r="AG305" s="44"/>
      <c r="AH305" s="44"/>
      <c r="AI305" s="44"/>
      <c r="AJ305" s="44"/>
      <c r="AK305" s="44"/>
      <c r="AL305" s="44"/>
      <c r="AM305" s="44"/>
      <c r="AN305" s="44"/>
      <c r="AO305" s="44"/>
      <c r="AP305" s="44"/>
      <c r="AQ305" s="44"/>
      <c r="AR305" s="44"/>
      <c r="AS305" s="44"/>
    </row>
    <row r="306" spans="1:45">
      <c r="A306" s="41"/>
      <c r="B306" s="41"/>
      <c r="C306" s="41"/>
      <c r="D306" s="41"/>
      <c r="E306" s="52"/>
      <c r="F306" s="52"/>
      <c r="G306" s="52"/>
      <c r="H306" s="52"/>
      <c r="I306" s="52"/>
      <c r="J306" s="52"/>
      <c r="K306" s="52"/>
      <c r="L306" s="44"/>
      <c r="M306" s="44"/>
      <c r="N306" s="44"/>
      <c r="O306" s="139"/>
      <c r="P306" s="46"/>
      <c r="Q306" s="44"/>
      <c r="R306" s="44"/>
      <c r="S306" s="44"/>
      <c r="T306" s="44"/>
      <c r="U306" s="50"/>
      <c r="V306" s="44"/>
      <c r="W306" s="51"/>
      <c r="X306" s="44"/>
      <c r="Y306" s="44"/>
      <c r="Z306" s="44"/>
      <c r="AA306" s="44"/>
      <c r="AB306" s="44"/>
      <c r="AC306" s="44"/>
      <c r="AD306" s="44"/>
      <c r="AE306" s="44"/>
      <c r="AF306" s="44"/>
      <c r="AG306" s="44"/>
      <c r="AH306" s="44"/>
      <c r="AI306" s="44"/>
      <c r="AJ306" s="44"/>
      <c r="AK306" s="44"/>
      <c r="AL306" s="44"/>
      <c r="AM306" s="44"/>
      <c r="AN306" s="44"/>
      <c r="AO306" s="44"/>
      <c r="AP306" s="44"/>
      <c r="AQ306" s="44"/>
      <c r="AR306" s="44"/>
      <c r="AS306" s="44"/>
    </row>
    <row r="307" spans="1:45">
      <c r="A307" s="41"/>
      <c r="B307" s="41"/>
      <c r="C307" s="41"/>
      <c r="D307" s="41"/>
      <c r="E307" s="52"/>
      <c r="F307" s="52"/>
      <c r="G307" s="52"/>
      <c r="H307" s="52"/>
      <c r="I307" s="52"/>
      <c r="J307" s="52"/>
      <c r="K307" s="52"/>
      <c r="L307" s="44"/>
      <c r="M307" s="44"/>
      <c r="N307" s="44"/>
      <c r="O307" s="139"/>
      <c r="P307" s="46"/>
      <c r="Q307" s="44"/>
      <c r="R307" s="44"/>
      <c r="S307" s="44"/>
      <c r="T307" s="44"/>
      <c r="U307" s="50"/>
      <c r="V307" s="44"/>
      <c r="W307" s="51"/>
      <c r="X307" s="44"/>
      <c r="Y307" s="44"/>
      <c r="Z307" s="44"/>
      <c r="AA307" s="44"/>
      <c r="AB307" s="44"/>
      <c r="AC307" s="44"/>
      <c r="AD307" s="44"/>
      <c r="AE307" s="44"/>
      <c r="AF307" s="44"/>
      <c r="AG307" s="44"/>
      <c r="AH307" s="44"/>
      <c r="AI307" s="44"/>
      <c r="AJ307" s="44"/>
      <c r="AK307" s="44"/>
      <c r="AL307" s="44"/>
      <c r="AM307" s="44"/>
      <c r="AN307" s="44"/>
      <c r="AO307" s="44"/>
      <c r="AP307" s="44"/>
      <c r="AQ307" s="44"/>
      <c r="AR307" s="44"/>
      <c r="AS307" s="44"/>
    </row>
    <row r="308" spans="1:45">
      <c r="A308" s="41"/>
      <c r="B308" s="41"/>
      <c r="C308" s="41"/>
      <c r="D308" s="41"/>
      <c r="E308" s="52"/>
      <c r="F308" s="52"/>
      <c r="G308" s="52"/>
      <c r="H308" s="52"/>
      <c r="I308" s="52"/>
      <c r="J308" s="52"/>
      <c r="K308" s="52"/>
      <c r="L308" s="44"/>
      <c r="M308" s="44"/>
      <c r="N308" s="44"/>
      <c r="O308" s="139"/>
      <c r="P308" s="46"/>
      <c r="Q308" s="44"/>
      <c r="R308" s="44"/>
      <c r="S308" s="44"/>
      <c r="T308" s="44"/>
      <c r="U308" s="50"/>
      <c r="V308" s="44"/>
      <c r="W308" s="51"/>
      <c r="X308" s="44"/>
      <c r="Y308" s="44"/>
      <c r="Z308" s="44"/>
      <c r="AA308" s="44"/>
      <c r="AB308" s="44"/>
      <c r="AC308" s="44"/>
      <c r="AD308" s="44"/>
      <c r="AE308" s="44"/>
      <c r="AF308" s="44"/>
      <c r="AG308" s="44"/>
      <c r="AH308" s="44"/>
      <c r="AI308" s="44"/>
      <c r="AJ308" s="44"/>
      <c r="AK308" s="44"/>
      <c r="AL308" s="44"/>
      <c r="AM308" s="44"/>
      <c r="AN308" s="44"/>
      <c r="AO308" s="44"/>
      <c r="AP308" s="44"/>
      <c r="AQ308" s="44"/>
      <c r="AR308" s="44"/>
      <c r="AS308" s="44"/>
    </row>
    <row r="309" spans="1:45">
      <c r="A309" s="41"/>
      <c r="B309" s="41"/>
      <c r="C309" s="41"/>
      <c r="D309" s="41"/>
      <c r="E309" s="52"/>
      <c r="F309" s="52"/>
      <c r="G309" s="52"/>
      <c r="H309" s="52"/>
      <c r="I309" s="52"/>
      <c r="J309" s="52"/>
      <c r="K309" s="52"/>
      <c r="L309" s="44"/>
      <c r="M309" s="44"/>
      <c r="N309" s="44"/>
      <c r="O309" s="139"/>
      <c r="P309" s="46"/>
      <c r="Q309" s="44"/>
      <c r="R309" s="44"/>
      <c r="S309" s="44"/>
      <c r="T309" s="44"/>
      <c r="U309" s="50"/>
      <c r="V309" s="44"/>
      <c r="W309" s="51"/>
      <c r="X309" s="44"/>
      <c r="Y309" s="44"/>
      <c r="Z309" s="44"/>
      <c r="AA309" s="44"/>
      <c r="AB309" s="44"/>
      <c r="AC309" s="44"/>
      <c r="AD309" s="44"/>
      <c r="AE309" s="44"/>
      <c r="AF309" s="44"/>
      <c r="AG309" s="44"/>
      <c r="AH309" s="44"/>
      <c r="AI309" s="44"/>
      <c r="AJ309" s="44"/>
      <c r="AK309" s="44"/>
      <c r="AL309" s="44"/>
      <c r="AM309" s="44"/>
      <c r="AN309" s="44"/>
      <c r="AO309" s="44"/>
      <c r="AP309" s="44"/>
      <c r="AQ309" s="44"/>
      <c r="AR309" s="44"/>
      <c r="AS309" s="44"/>
    </row>
    <row r="310" spans="1:45">
      <c r="A310" s="41"/>
      <c r="B310" s="41"/>
      <c r="C310" s="41"/>
      <c r="D310" s="41"/>
      <c r="E310" s="52"/>
      <c r="F310" s="52"/>
      <c r="G310" s="52"/>
      <c r="H310" s="52"/>
      <c r="I310" s="52"/>
      <c r="J310" s="52"/>
      <c r="K310" s="52"/>
      <c r="L310" s="44"/>
      <c r="M310" s="44"/>
      <c r="N310" s="44"/>
      <c r="O310" s="139"/>
      <c r="P310" s="46"/>
      <c r="Q310" s="44"/>
      <c r="R310" s="44"/>
      <c r="S310" s="44"/>
      <c r="T310" s="44"/>
      <c r="U310" s="50"/>
      <c r="V310" s="44"/>
      <c r="W310" s="51"/>
      <c r="X310" s="44"/>
      <c r="Y310" s="44"/>
      <c r="Z310" s="44"/>
      <c r="AA310" s="44"/>
      <c r="AB310" s="44"/>
      <c r="AC310" s="44"/>
      <c r="AD310" s="44"/>
      <c r="AE310" s="44"/>
      <c r="AF310" s="44"/>
      <c r="AG310" s="44"/>
      <c r="AH310" s="44"/>
      <c r="AI310" s="44"/>
      <c r="AJ310" s="44"/>
      <c r="AK310" s="44"/>
      <c r="AL310" s="44"/>
      <c r="AM310" s="44"/>
      <c r="AN310" s="44"/>
      <c r="AO310" s="44"/>
      <c r="AP310" s="44"/>
      <c r="AQ310" s="44"/>
      <c r="AR310" s="44"/>
      <c r="AS310" s="44"/>
    </row>
    <row r="311" spans="1:45">
      <c r="A311" s="41"/>
      <c r="B311" s="41"/>
      <c r="C311" s="41"/>
      <c r="D311" s="41"/>
      <c r="E311" s="52"/>
      <c r="F311" s="52"/>
      <c r="G311" s="52"/>
      <c r="H311" s="52"/>
      <c r="I311" s="52"/>
      <c r="J311" s="52"/>
      <c r="K311" s="52"/>
      <c r="L311" s="44"/>
      <c r="M311" s="44"/>
      <c r="N311" s="44"/>
      <c r="O311" s="139"/>
      <c r="P311" s="46"/>
      <c r="Q311" s="44"/>
      <c r="R311" s="44"/>
      <c r="S311" s="44"/>
      <c r="T311" s="44"/>
      <c r="U311" s="50"/>
      <c r="V311" s="44"/>
      <c r="W311" s="51"/>
      <c r="X311" s="44"/>
      <c r="Y311" s="44"/>
      <c r="Z311" s="44"/>
      <c r="AA311" s="44"/>
      <c r="AB311" s="44"/>
      <c r="AC311" s="44"/>
      <c r="AD311" s="44"/>
      <c r="AE311" s="44"/>
      <c r="AF311" s="44"/>
      <c r="AG311" s="44"/>
      <c r="AH311" s="44"/>
      <c r="AI311" s="44"/>
      <c r="AJ311" s="44"/>
      <c r="AK311" s="44"/>
      <c r="AL311" s="44"/>
      <c r="AM311" s="44"/>
      <c r="AN311" s="44"/>
      <c r="AO311" s="44"/>
      <c r="AP311" s="44"/>
      <c r="AQ311" s="44"/>
      <c r="AR311" s="44"/>
      <c r="AS311" s="44"/>
    </row>
    <row r="312" spans="1:45">
      <c r="A312" s="41"/>
      <c r="B312" s="41"/>
      <c r="C312" s="41"/>
      <c r="D312" s="41"/>
      <c r="E312" s="52"/>
      <c r="F312" s="52"/>
      <c r="G312" s="52"/>
      <c r="H312" s="52"/>
      <c r="I312" s="52"/>
      <c r="J312" s="52"/>
      <c r="K312" s="52"/>
      <c r="L312" s="44"/>
      <c r="M312" s="44"/>
      <c r="N312" s="44"/>
      <c r="O312" s="139"/>
      <c r="P312" s="46"/>
      <c r="Q312" s="44"/>
      <c r="R312" s="44"/>
      <c r="S312" s="44"/>
      <c r="T312" s="44"/>
      <c r="U312" s="50"/>
      <c r="V312" s="44"/>
      <c r="W312" s="51"/>
      <c r="X312" s="44"/>
      <c r="Y312" s="44"/>
      <c r="Z312" s="44"/>
      <c r="AA312" s="44"/>
      <c r="AB312" s="44"/>
      <c r="AC312" s="44"/>
      <c r="AD312" s="44"/>
      <c r="AE312" s="44"/>
      <c r="AF312" s="44"/>
      <c r="AG312" s="44"/>
      <c r="AH312" s="44"/>
      <c r="AI312" s="44"/>
      <c r="AJ312" s="44"/>
      <c r="AK312" s="44"/>
      <c r="AL312" s="44"/>
      <c r="AM312" s="44"/>
      <c r="AN312" s="44"/>
      <c r="AO312" s="44"/>
      <c r="AP312" s="44"/>
      <c r="AQ312" s="44"/>
      <c r="AR312" s="44"/>
      <c r="AS312" s="44"/>
    </row>
    <row r="313" spans="1:45">
      <c r="A313" s="41"/>
      <c r="B313" s="41"/>
      <c r="C313" s="41"/>
      <c r="D313" s="41"/>
      <c r="E313" s="52"/>
      <c r="F313" s="52"/>
      <c r="G313" s="52"/>
      <c r="H313" s="52"/>
      <c r="I313" s="52"/>
      <c r="J313" s="52"/>
      <c r="K313" s="52"/>
      <c r="L313" s="44"/>
      <c r="M313" s="44"/>
      <c r="N313" s="44"/>
      <c r="O313" s="139"/>
      <c r="P313" s="46"/>
      <c r="Q313" s="44"/>
      <c r="R313" s="44"/>
      <c r="S313" s="44"/>
      <c r="T313" s="44"/>
      <c r="U313" s="50"/>
      <c r="V313" s="44"/>
      <c r="W313" s="51"/>
      <c r="X313" s="44"/>
      <c r="Y313" s="44"/>
      <c r="Z313" s="44"/>
      <c r="AA313" s="44"/>
      <c r="AB313" s="44"/>
      <c r="AC313" s="44"/>
      <c r="AD313" s="44"/>
      <c r="AE313" s="44"/>
      <c r="AF313" s="44"/>
      <c r="AG313" s="44"/>
      <c r="AH313" s="44"/>
      <c r="AI313" s="44"/>
      <c r="AJ313" s="44"/>
      <c r="AK313" s="44"/>
      <c r="AL313" s="44"/>
      <c r="AM313" s="44"/>
      <c r="AN313" s="44"/>
      <c r="AO313" s="44"/>
      <c r="AP313" s="44"/>
      <c r="AQ313" s="44"/>
      <c r="AR313" s="44"/>
      <c r="AS313" s="44"/>
    </row>
    <row r="314" spans="1:45">
      <c r="A314" s="41"/>
      <c r="B314" s="41"/>
      <c r="C314" s="41"/>
      <c r="D314" s="41"/>
      <c r="E314" s="52"/>
      <c r="F314" s="52"/>
      <c r="G314" s="52"/>
      <c r="H314" s="52"/>
      <c r="I314" s="52"/>
      <c r="J314" s="52"/>
      <c r="K314" s="52"/>
      <c r="L314" s="44"/>
      <c r="M314" s="44"/>
      <c r="N314" s="44"/>
      <c r="O314" s="139"/>
      <c r="P314" s="46"/>
      <c r="Q314" s="44"/>
      <c r="R314" s="44"/>
      <c r="S314" s="44"/>
      <c r="T314" s="44"/>
      <c r="U314" s="50"/>
      <c r="V314" s="44"/>
      <c r="W314" s="51"/>
      <c r="X314" s="44"/>
      <c r="Y314" s="44"/>
      <c r="Z314" s="44"/>
      <c r="AA314" s="44"/>
      <c r="AB314" s="44"/>
      <c r="AC314" s="44"/>
      <c r="AD314" s="44"/>
      <c r="AE314" s="44"/>
      <c r="AF314" s="44"/>
      <c r="AG314" s="44"/>
      <c r="AH314" s="44"/>
      <c r="AI314" s="44"/>
      <c r="AJ314" s="44"/>
      <c r="AK314" s="44"/>
      <c r="AL314" s="44"/>
      <c r="AM314" s="44"/>
      <c r="AN314" s="44"/>
      <c r="AO314" s="44"/>
      <c r="AP314" s="44"/>
      <c r="AQ314" s="44"/>
      <c r="AR314" s="44"/>
      <c r="AS314" s="44"/>
    </row>
    <row r="315" spans="1:45">
      <c r="A315" s="41"/>
      <c r="B315" s="41"/>
      <c r="C315" s="41"/>
      <c r="D315" s="41"/>
      <c r="E315" s="52"/>
      <c r="F315" s="52"/>
      <c r="G315" s="52"/>
      <c r="H315" s="52"/>
      <c r="I315" s="52"/>
      <c r="J315" s="52"/>
      <c r="K315" s="52"/>
      <c r="L315" s="44"/>
      <c r="M315" s="44"/>
      <c r="N315" s="44"/>
      <c r="O315" s="139"/>
      <c r="P315" s="46"/>
      <c r="Q315" s="44"/>
      <c r="R315" s="44"/>
      <c r="S315" s="44"/>
      <c r="T315" s="44"/>
      <c r="U315" s="50"/>
      <c r="V315" s="44"/>
      <c r="W315" s="51"/>
      <c r="X315" s="44"/>
      <c r="Y315" s="44"/>
      <c r="Z315" s="44"/>
      <c r="AA315" s="44"/>
      <c r="AB315" s="44"/>
      <c r="AC315" s="44"/>
      <c r="AD315" s="44"/>
      <c r="AE315" s="44"/>
      <c r="AF315" s="44"/>
      <c r="AG315" s="44"/>
      <c r="AH315" s="44"/>
      <c r="AI315" s="44"/>
      <c r="AJ315" s="44"/>
      <c r="AK315" s="44"/>
      <c r="AL315" s="44"/>
      <c r="AM315" s="44"/>
      <c r="AN315" s="44"/>
      <c r="AO315" s="44"/>
      <c r="AP315" s="44"/>
      <c r="AQ315" s="44"/>
      <c r="AR315" s="44"/>
      <c r="AS315" s="44"/>
    </row>
    <row r="316" spans="1:45">
      <c r="A316" s="41"/>
      <c r="B316" s="41"/>
      <c r="C316" s="41"/>
      <c r="D316" s="41"/>
      <c r="E316" s="52"/>
      <c r="F316" s="52"/>
      <c r="G316" s="52"/>
      <c r="H316" s="52"/>
      <c r="I316" s="52"/>
      <c r="J316" s="52"/>
      <c r="K316" s="52"/>
      <c r="L316" s="44"/>
      <c r="M316" s="44"/>
      <c r="N316" s="44"/>
      <c r="O316" s="139"/>
      <c r="P316" s="46"/>
      <c r="Q316" s="44"/>
      <c r="R316" s="44"/>
      <c r="S316" s="44"/>
      <c r="T316" s="44"/>
      <c r="U316" s="50"/>
      <c r="V316" s="44"/>
      <c r="W316" s="51"/>
      <c r="X316" s="44"/>
      <c r="Y316" s="44"/>
      <c r="Z316" s="44"/>
      <c r="AA316" s="44"/>
      <c r="AB316" s="44"/>
      <c r="AC316" s="44"/>
      <c r="AD316" s="44"/>
      <c r="AE316" s="44"/>
      <c r="AF316" s="44"/>
      <c r="AG316" s="44"/>
      <c r="AH316" s="44"/>
      <c r="AI316" s="44"/>
      <c r="AJ316" s="44"/>
      <c r="AK316" s="44"/>
      <c r="AL316" s="44"/>
      <c r="AM316" s="44"/>
      <c r="AN316" s="44"/>
      <c r="AO316" s="44"/>
      <c r="AP316" s="44"/>
      <c r="AQ316" s="44"/>
      <c r="AR316" s="44"/>
      <c r="AS316" s="44"/>
    </row>
    <row r="317" spans="1:45">
      <c r="A317" s="41"/>
      <c r="B317" s="41"/>
      <c r="C317" s="41"/>
      <c r="D317" s="41"/>
      <c r="E317" s="52"/>
      <c r="F317" s="52"/>
      <c r="G317" s="52"/>
      <c r="H317" s="52"/>
      <c r="I317" s="52"/>
      <c r="J317" s="52"/>
      <c r="K317" s="52"/>
      <c r="L317" s="44"/>
      <c r="M317" s="44"/>
      <c r="N317" s="44"/>
      <c r="O317" s="139"/>
      <c r="P317" s="46"/>
      <c r="Q317" s="44"/>
      <c r="R317" s="44"/>
      <c r="S317" s="44"/>
      <c r="T317" s="44"/>
      <c r="U317" s="50"/>
      <c r="V317" s="44"/>
      <c r="W317" s="51"/>
      <c r="X317" s="44"/>
      <c r="Y317" s="44"/>
      <c r="Z317" s="44"/>
      <c r="AA317" s="44"/>
      <c r="AB317" s="44"/>
      <c r="AC317" s="44"/>
      <c r="AD317" s="44"/>
      <c r="AE317" s="44"/>
      <c r="AF317" s="44"/>
      <c r="AG317" s="44"/>
      <c r="AH317" s="44"/>
      <c r="AI317" s="44"/>
      <c r="AJ317" s="44"/>
      <c r="AK317" s="44"/>
      <c r="AL317" s="44"/>
      <c r="AM317" s="44"/>
      <c r="AN317" s="44"/>
      <c r="AO317" s="44"/>
      <c r="AP317" s="44"/>
      <c r="AQ317" s="44"/>
      <c r="AR317" s="44"/>
      <c r="AS317" s="44"/>
    </row>
    <row r="318" spans="1:45">
      <c r="A318" s="41"/>
      <c r="B318" s="41"/>
      <c r="C318" s="41"/>
      <c r="D318" s="41"/>
      <c r="E318" s="52"/>
      <c r="F318" s="52"/>
      <c r="G318" s="52"/>
      <c r="H318" s="52"/>
      <c r="I318" s="52"/>
      <c r="J318" s="52"/>
      <c r="K318" s="52"/>
      <c r="L318" s="44"/>
      <c r="M318" s="44"/>
      <c r="N318" s="44"/>
      <c r="O318" s="139"/>
      <c r="P318" s="46"/>
      <c r="Q318" s="44"/>
      <c r="R318" s="44"/>
      <c r="S318" s="44"/>
      <c r="T318" s="44"/>
      <c r="U318" s="50"/>
      <c r="V318" s="44"/>
      <c r="W318" s="51"/>
      <c r="X318" s="44"/>
      <c r="Y318" s="44"/>
      <c r="Z318" s="44"/>
      <c r="AA318" s="44"/>
      <c r="AB318" s="44"/>
      <c r="AC318" s="44"/>
      <c r="AD318" s="44"/>
      <c r="AE318" s="44"/>
      <c r="AF318" s="44"/>
      <c r="AG318" s="44"/>
      <c r="AH318" s="44"/>
      <c r="AI318" s="44"/>
      <c r="AJ318" s="44"/>
      <c r="AK318" s="44"/>
      <c r="AL318" s="44"/>
      <c r="AM318" s="44"/>
      <c r="AN318" s="44"/>
      <c r="AO318" s="44"/>
      <c r="AP318" s="44"/>
      <c r="AQ318" s="44"/>
      <c r="AR318" s="44"/>
      <c r="AS318" s="44"/>
    </row>
    <row r="319" spans="1:45">
      <c r="A319" s="41"/>
      <c r="B319" s="41"/>
      <c r="C319" s="41"/>
      <c r="D319" s="41"/>
      <c r="E319" s="52"/>
      <c r="F319" s="52"/>
      <c r="G319" s="52"/>
      <c r="H319" s="52"/>
      <c r="I319" s="52"/>
      <c r="J319" s="52"/>
      <c r="K319" s="52"/>
      <c r="L319" s="44"/>
      <c r="M319" s="44"/>
      <c r="N319" s="44"/>
      <c r="O319" s="139"/>
      <c r="P319" s="46"/>
      <c r="Q319" s="44"/>
      <c r="R319" s="44"/>
      <c r="S319" s="44"/>
      <c r="T319" s="44"/>
      <c r="U319" s="50"/>
      <c r="V319" s="44"/>
      <c r="W319" s="51"/>
      <c r="X319" s="44"/>
      <c r="Y319" s="44"/>
      <c r="Z319" s="44"/>
      <c r="AA319" s="44"/>
      <c r="AB319" s="44"/>
      <c r="AC319" s="44"/>
      <c r="AD319" s="44"/>
      <c r="AE319" s="44"/>
      <c r="AF319" s="44"/>
      <c r="AG319" s="44"/>
      <c r="AH319" s="44"/>
      <c r="AI319" s="44"/>
      <c r="AJ319" s="44"/>
      <c r="AK319" s="44"/>
      <c r="AL319" s="44"/>
      <c r="AM319" s="44"/>
      <c r="AN319" s="44"/>
      <c r="AO319" s="44"/>
      <c r="AP319" s="44"/>
      <c r="AQ319" s="44"/>
      <c r="AR319" s="44"/>
      <c r="AS319" s="44"/>
    </row>
    <row r="320" spans="1:45">
      <c r="A320" s="41"/>
      <c r="B320" s="41"/>
      <c r="C320" s="41"/>
      <c r="D320" s="41"/>
      <c r="E320" s="52"/>
      <c r="F320" s="52"/>
      <c r="G320" s="52"/>
      <c r="H320" s="52"/>
      <c r="I320" s="52"/>
      <c r="J320" s="52"/>
      <c r="K320" s="52"/>
      <c r="L320" s="44"/>
      <c r="M320" s="44"/>
      <c r="N320" s="44"/>
      <c r="O320" s="139"/>
      <c r="P320" s="46"/>
      <c r="Q320" s="44"/>
      <c r="R320" s="44"/>
      <c r="S320" s="44"/>
      <c r="T320" s="44"/>
      <c r="U320" s="50"/>
      <c r="V320" s="44"/>
      <c r="W320" s="51"/>
      <c r="X320" s="44"/>
      <c r="Y320" s="44"/>
      <c r="Z320" s="44"/>
      <c r="AA320" s="44"/>
      <c r="AB320" s="44"/>
      <c r="AC320" s="44"/>
      <c r="AD320" s="44"/>
      <c r="AE320" s="44"/>
      <c r="AF320" s="44"/>
      <c r="AG320" s="44"/>
      <c r="AH320" s="44"/>
      <c r="AI320" s="44"/>
      <c r="AJ320" s="44"/>
      <c r="AK320" s="44"/>
      <c r="AL320" s="44"/>
      <c r="AM320" s="44"/>
      <c r="AN320" s="44"/>
      <c r="AO320" s="44"/>
      <c r="AP320" s="44"/>
      <c r="AQ320" s="44"/>
      <c r="AR320" s="44"/>
      <c r="AS320" s="44"/>
    </row>
    <row r="321" spans="1:45">
      <c r="A321" s="41"/>
      <c r="B321" s="41"/>
      <c r="C321" s="41"/>
      <c r="D321" s="41"/>
      <c r="E321" s="52"/>
      <c r="F321" s="52"/>
      <c r="G321" s="52"/>
      <c r="H321" s="52"/>
      <c r="I321" s="52"/>
      <c r="J321" s="52"/>
      <c r="K321" s="52"/>
      <c r="L321" s="44"/>
      <c r="M321" s="44"/>
      <c r="N321" s="44"/>
      <c r="O321" s="139"/>
      <c r="P321" s="46"/>
      <c r="Q321" s="44"/>
      <c r="R321" s="44"/>
      <c r="S321" s="44"/>
      <c r="T321" s="44"/>
      <c r="U321" s="50"/>
      <c r="V321" s="44"/>
      <c r="W321" s="51"/>
      <c r="X321" s="44"/>
      <c r="Y321" s="44"/>
      <c r="Z321" s="44"/>
      <c r="AA321" s="44"/>
      <c r="AB321" s="44"/>
      <c r="AC321" s="44"/>
      <c r="AD321" s="44"/>
      <c r="AE321" s="44"/>
      <c r="AF321" s="44"/>
      <c r="AG321" s="44"/>
      <c r="AH321" s="44"/>
      <c r="AI321" s="44"/>
      <c r="AJ321" s="44"/>
      <c r="AK321" s="44"/>
      <c r="AL321" s="44"/>
      <c r="AM321" s="44"/>
      <c r="AN321" s="44"/>
      <c r="AO321" s="44"/>
      <c r="AP321" s="44"/>
      <c r="AQ321" s="44"/>
      <c r="AR321" s="44"/>
      <c r="AS321" s="44"/>
    </row>
    <row r="322" spans="1:45">
      <c r="A322" s="41"/>
      <c r="B322" s="41"/>
      <c r="C322" s="41"/>
      <c r="D322" s="41"/>
      <c r="E322" s="52"/>
      <c r="F322" s="52"/>
      <c r="G322" s="52"/>
      <c r="H322" s="52"/>
      <c r="I322" s="52"/>
      <c r="J322" s="52"/>
      <c r="K322" s="52"/>
      <c r="L322" s="44"/>
      <c r="M322" s="44"/>
      <c r="N322" s="44"/>
      <c r="O322" s="139"/>
      <c r="P322" s="46"/>
      <c r="Q322" s="44"/>
      <c r="R322" s="44"/>
      <c r="S322" s="44"/>
      <c r="T322" s="44"/>
      <c r="U322" s="50"/>
      <c r="V322" s="44"/>
      <c r="W322" s="51"/>
      <c r="X322" s="44"/>
      <c r="Y322" s="44"/>
      <c r="Z322" s="44"/>
      <c r="AA322" s="44"/>
      <c r="AB322" s="44"/>
      <c r="AC322" s="44"/>
      <c r="AD322" s="44"/>
      <c r="AE322" s="44"/>
      <c r="AF322" s="44"/>
      <c r="AG322" s="44"/>
      <c r="AH322" s="44"/>
      <c r="AI322" s="44"/>
      <c r="AJ322" s="44"/>
      <c r="AK322" s="44"/>
      <c r="AL322" s="44"/>
      <c r="AM322" s="44"/>
      <c r="AN322" s="44"/>
      <c r="AO322" s="44"/>
      <c r="AP322" s="44"/>
      <c r="AQ322" s="44"/>
      <c r="AR322" s="44"/>
      <c r="AS322" s="44"/>
    </row>
    <row r="323" spans="1:45">
      <c r="A323" s="41"/>
      <c r="B323" s="41"/>
      <c r="C323" s="41"/>
      <c r="D323" s="41"/>
      <c r="E323" s="52"/>
      <c r="F323" s="52"/>
      <c r="G323" s="52"/>
      <c r="H323" s="52"/>
      <c r="I323" s="52"/>
      <c r="J323" s="52"/>
      <c r="K323" s="52"/>
      <c r="L323" s="44"/>
      <c r="M323" s="44"/>
      <c r="N323" s="44"/>
      <c r="O323" s="139"/>
      <c r="P323" s="46"/>
      <c r="Q323" s="44"/>
      <c r="R323" s="44"/>
      <c r="S323" s="44"/>
      <c r="T323" s="44"/>
      <c r="U323" s="50"/>
      <c r="V323" s="44"/>
      <c r="W323" s="51"/>
      <c r="X323" s="44"/>
      <c r="Y323" s="44"/>
      <c r="Z323" s="44"/>
      <c r="AA323" s="44"/>
      <c r="AB323" s="44"/>
      <c r="AC323" s="44"/>
      <c r="AD323" s="44"/>
      <c r="AE323" s="44"/>
      <c r="AF323" s="44"/>
      <c r="AG323" s="44"/>
      <c r="AH323" s="44"/>
      <c r="AI323" s="44"/>
      <c r="AJ323" s="44"/>
      <c r="AK323" s="44"/>
      <c r="AL323" s="44"/>
      <c r="AM323" s="44"/>
      <c r="AN323" s="44"/>
      <c r="AO323" s="44"/>
      <c r="AP323" s="44"/>
      <c r="AQ323" s="44"/>
      <c r="AR323" s="44"/>
      <c r="AS323" s="44"/>
    </row>
    <row r="324" spans="1:45">
      <c r="A324" s="41"/>
      <c r="B324" s="41"/>
      <c r="C324" s="41"/>
      <c r="D324" s="41"/>
      <c r="E324" s="52"/>
      <c r="F324" s="52"/>
      <c r="G324" s="52"/>
      <c r="H324" s="52"/>
      <c r="I324" s="52"/>
      <c r="J324" s="52"/>
      <c r="K324" s="52"/>
      <c r="L324" s="44"/>
      <c r="M324" s="44"/>
      <c r="N324" s="44"/>
      <c r="O324" s="139"/>
      <c r="P324" s="46"/>
      <c r="Q324" s="44"/>
      <c r="R324" s="44"/>
      <c r="S324" s="44"/>
      <c r="T324" s="44"/>
      <c r="U324" s="50"/>
      <c r="V324" s="44"/>
      <c r="W324" s="51"/>
      <c r="X324" s="44"/>
      <c r="Y324" s="44"/>
      <c r="Z324" s="44"/>
      <c r="AA324" s="44"/>
      <c r="AB324" s="44"/>
      <c r="AC324" s="44"/>
      <c r="AD324" s="44"/>
      <c r="AE324" s="44"/>
      <c r="AF324" s="44"/>
      <c r="AG324" s="44"/>
      <c r="AH324" s="44"/>
      <c r="AI324" s="44"/>
      <c r="AJ324" s="44"/>
      <c r="AK324" s="44"/>
      <c r="AL324" s="44"/>
      <c r="AM324" s="44"/>
      <c r="AN324" s="44"/>
      <c r="AO324" s="44"/>
      <c r="AP324" s="44"/>
      <c r="AQ324" s="44"/>
      <c r="AR324" s="44"/>
      <c r="AS324" s="44"/>
    </row>
    <row r="325" spans="1:45">
      <c r="A325" s="41"/>
      <c r="B325" s="41"/>
      <c r="C325" s="41"/>
      <c r="D325" s="41"/>
      <c r="E325" s="52"/>
      <c r="F325" s="52"/>
      <c r="G325" s="52"/>
      <c r="H325" s="52"/>
      <c r="I325" s="52"/>
      <c r="J325" s="52"/>
      <c r="K325" s="52"/>
      <c r="L325" s="44"/>
      <c r="M325" s="44"/>
      <c r="N325" s="44"/>
      <c r="O325" s="139"/>
      <c r="P325" s="46"/>
      <c r="Q325" s="44"/>
      <c r="R325" s="44"/>
      <c r="S325" s="44"/>
      <c r="T325" s="44"/>
      <c r="U325" s="50"/>
      <c r="V325" s="44"/>
      <c r="W325" s="51"/>
      <c r="X325" s="44"/>
      <c r="Y325" s="44"/>
      <c r="Z325" s="44"/>
      <c r="AA325" s="44"/>
      <c r="AB325" s="44"/>
      <c r="AC325" s="44"/>
      <c r="AD325" s="44"/>
      <c r="AE325" s="44"/>
      <c r="AF325" s="44"/>
      <c r="AG325" s="44"/>
      <c r="AH325" s="44"/>
      <c r="AI325" s="44"/>
      <c r="AJ325" s="44"/>
      <c r="AK325" s="44"/>
      <c r="AL325" s="44"/>
      <c r="AM325" s="44"/>
      <c r="AN325" s="44"/>
      <c r="AO325" s="44"/>
      <c r="AP325" s="44"/>
      <c r="AQ325" s="44"/>
      <c r="AR325" s="44"/>
      <c r="AS325" s="44"/>
    </row>
    <row r="326" spans="1:45">
      <c r="A326" s="41"/>
      <c r="B326" s="41"/>
      <c r="C326" s="41"/>
      <c r="D326" s="41"/>
      <c r="E326" s="52"/>
      <c r="F326" s="52"/>
      <c r="G326" s="52"/>
      <c r="H326" s="52"/>
      <c r="I326" s="52"/>
      <c r="J326" s="52"/>
      <c r="K326" s="52"/>
      <c r="L326" s="44"/>
      <c r="M326" s="44"/>
      <c r="N326" s="44"/>
      <c r="O326" s="139"/>
      <c r="P326" s="46"/>
      <c r="Q326" s="44"/>
      <c r="R326" s="44"/>
      <c r="S326" s="44"/>
      <c r="T326" s="44"/>
      <c r="U326" s="50"/>
      <c r="V326" s="44"/>
      <c r="W326" s="51"/>
      <c r="X326" s="44"/>
      <c r="Y326" s="44"/>
      <c r="Z326" s="44"/>
      <c r="AA326" s="44"/>
      <c r="AB326" s="44"/>
      <c r="AC326" s="44"/>
      <c r="AD326" s="44"/>
      <c r="AE326" s="44"/>
      <c r="AF326" s="44"/>
      <c r="AG326" s="44"/>
      <c r="AH326" s="44"/>
      <c r="AI326" s="44"/>
      <c r="AJ326" s="44"/>
      <c r="AK326" s="44"/>
      <c r="AL326" s="44"/>
      <c r="AM326" s="44"/>
      <c r="AN326" s="44"/>
      <c r="AO326" s="44"/>
      <c r="AP326" s="44"/>
      <c r="AQ326" s="44"/>
      <c r="AR326" s="44"/>
      <c r="AS326" s="44"/>
    </row>
    <row r="327" spans="1:45">
      <c r="A327" s="41"/>
      <c r="B327" s="41"/>
      <c r="C327" s="41"/>
      <c r="D327" s="41"/>
      <c r="E327" s="52"/>
      <c r="F327" s="52"/>
      <c r="G327" s="52"/>
      <c r="H327" s="52"/>
      <c r="I327" s="52"/>
      <c r="J327" s="52"/>
      <c r="K327" s="52"/>
      <c r="L327" s="44"/>
      <c r="M327" s="44"/>
      <c r="N327" s="44"/>
      <c r="O327" s="139"/>
      <c r="P327" s="46"/>
      <c r="Q327" s="44"/>
      <c r="R327" s="44"/>
      <c r="S327" s="44"/>
      <c r="T327" s="44"/>
      <c r="U327" s="50"/>
      <c r="V327" s="44"/>
      <c r="W327" s="51"/>
      <c r="X327" s="44"/>
      <c r="Y327" s="44"/>
      <c r="Z327" s="44"/>
      <c r="AA327" s="44"/>
      <c r="AB327" s="44"/>
      <c r="AC327" s="44"/>
      <c r="AD327" s="44"/>
      <c r="AE327" s="44"/>
      <c r="AF327" s="44"/>
      <c r="AG327" s="44"/>
      <c r="AH327" s="44"/>
      <c r="AI327" s="44"/>
      <c r="AJ327" s="44"/>
      <c r="AK327" s="44"/>
      <c r="AL327" s="44"/>
      <c r="AM327" s="44"/>
      <c r="AN327" s="44"/>
      <c r="AO327" s="44"/>
      <c r="AP327" s="44"/>
      <c r="AQ327" s="44"/>
      <c r="AR327" s="44"/>
      <c r="AS327" s="44"/>
    </row>
    <row r="328" spans="1:45">
      <c r="A328" s="41"/>
      <c r="B328" s="41"/>
      <c r="C328" s="41"/>
      <c r="D328" s="41"/>
      <c r="E328" s="52"/>
      <c r="F328" s="52"/>
      <c r="G328" s="52"/>
      <c r="H328" s="52"/>
      <c r="I328" s="52"/>
      <c r="J328" s="52"/>
      <c r="K328" s="52"/>
      <c r="L328" s="44"/>
      <c r="M328" s="44"/>
      <c r="N328" s="44"/>
      <c r="O328" s="139"/>
      <c r="P328" s="46"/>
      <c r="Q328" s="44"/>
      <c r="R328" s="44"/>
      <c r="S328" s="44"/>
      <c r="T328" s="44"/>
      <c r="U328" s="50"/>
      <c r="V328" s="44"/>
      <c r="W328" s="51"/>
      <c r="X328" s="44"/>
      <c r="Y328" s="44"/>
      <c r="Z328" s="44"/>
      <c r="AA328" s="44"/>
      <c r="AB328" s="44"/>
      <c r="AC328" s="44"/>
      <c r="AD328" s="44"/>
      <c r="AE328" s="44"/>
      <c r="AF328" s="44"/>
      <c r="AG328" s="44"/>
      <c r="AH328" s="44"/>
      <c r="AI328" s="44"/>
      <c r="AJ328" s="44"/>
      <c r="AK328" s="44"/>
      <c r="AL328" s="44"/>
      <c r="AM328" s="44"/>
      <c r="AN328" s="44"/>
      <c r="AO328" s="44"/>
      <c r="AP328" s="44"/>
      <c r="AQ328" s="44"/>
      <c r="AR328" s="44"/>
      <c r="AS328" s="44"/>
    </row>
    <row r="329" spans="1:45">
      <c r="A329" s="41"/>
      <c r="B329" s="41"/>
      <c r="C329" s="41"/>
      <c r="D329" s="41"/>
      <c r="E329" s="52"/>
      <c r="F329" s="52"/>
      <c r="G329" s="52"/>
      <c r="H329" s="52"/>
      <c r="I329" s="52"/>
      <c r="J329" s="52"/>
      <c r="K329" s="52"/>
      <c r="L329" s="44"/>
      <c r="M329" s="44"/>
      <c r="N329" s="44"/>
      <c r="O329" s="139"/>
      <c r="P329" s="46"/>
      <c r="Q329" s="44"/>
      <c r="R329" s="44"/>
      <c r="S329" s="44"/>
      <c r="T329" s="44"/>
      <c r="U329" s="50"/>
      <c r="V329" s="44"/>
      <c r="W329" s="51"/>
      <c r="X329" s="44"/>
      <c r="Y329" s="44"/>
      <c r="Z329" s="44"/>
      <c r="AA329" s="44"/>
      <c r="AB329" s="44"/>
      <c r="AC329" s="44"/>
      <c r="AD329" s="44"/>
      <c r="AE329" s="44"/>
      <c r="AF329" s="44"/>
      <c r="AG329" s="44"/>
      <c r="AH329" s="44"/>
      <c r="AI329" s="44"/>
      <c r="AJ329" s="44"/>
      <c r="AK329" s="44"/>
      <c r="AL329" s="44"/>
      <c r="AM329" s="44"/>
      <c r="AN329" s="44"/>
      <c r="AO329" s="44"/>
      <c r="AP329" s="44"/>
      <c r="AQ329" s="44"/>
      <c r="AR329" s="44"/>
      <c r="AS329" s="44"/>
    </row>
    <row r="330" spans="1:45">
      <c r="A330" s="41"/>
      <c r="B330" s="41"/>
      <c r="C330" s="41"/>
      <c r="D330" s="41"/>
      <c r="E330" s="52"/>
      <c r="F330" s="52"/>
      <c r="G330" s="52"/>
      <c r="H330" s="52"/>
      <c r="I330" s="52"/>
      <c r="J330" s="52"/>
      <c r="K330" s="52"/>
      <c r="L330" s="44"/>
      <c r="M330" s="44"/>
      <c r="N330" s="44"/>
      <c r="O330" s="139"/>
      <c r="P330" s="46"/>
      <c r="Q330" s="44"/>
      <c r="R330" s="44"/>
      <c r="S330" s="44"/>
      <c r="T330" s="44"/>
      <c r="U330" s="50"/>
      <c r="V330" s="44"/>
      <c r="W330" s="51"/>
      <c r="X330" s="44"/>
      <c r="Y330" s="44"/>
      <c r="Z330" s="44"/>
      <c r="AA330" s="44"/>
      <c r="AB330" s="44"/>
      <c r="AC330" s="44"/>
      <c r="AD330" s="44"/>
      <c r="AE330" s="44"/>
      <c r="AF330" s="44"/>
      <c r="AG330" s="44"/>
      <c r="AH330" s="44"/>
      <c r="AI330" s="44"/>
      <c r="AJ330" s="44"/>
      <c r="AK330" s="44"/>
      <c r="AL330" s="44"/>
      <c r="AM330" s="44"/>
      <c r="AN330" s="44"/>
      <c r="AO330" s="44"/>
      <c r="AP330" s="44"/>
      <c r="AQ330" s="44"/>
      <c r="AR330" s="44"/>
      <c r="AS330" s="44"/>
    </row>
    <row r="331" spans="1:45">
      <c r="A331" s="41"/>
      <c r="B331" s="41"/>
      <c r="C331" s="41"/>
      <c r="D331" s="41"/>
      <c r="E331" s="52"/>
      <c r="F331" s="52"/>
      <c r="G331" s="52"/>
      <c r="H331" s="52"/>
      <c r="I331" s="52"/>
      <c r="J331" s="52"/>
      <c r="K331" s="52"/>
      <c r="L331" s="44"/>
      <c r="M331" s="44"/>
      <c r="N331" s="44"/>
      <c r="O331" s="139"/>
      <c r="P331" s="46"/>
      <c r="Q331" s="44"/>
      <c r="R331" s="44"/>
      <c r="S331" s="44"/>
      <c r="T331" s="44"/>
      <c r="U331" s="50"/>
      <c r="V331" s="44"/>
      <c r="W331" s="51"/>
      <c r="X331" s="44"/>
      <c r="Y331" s="44"/>
      <c r="Z331" s="44"/>
      <c r="AA331" s="44"/>
      <c r="AB331" s="44"/>
      <c r="AC331" s="44"/>
      <c r="AD331" s="44"/>
      <c r="AE331" s="44"/>
      <c r="AF331" s="44"/>
      <c r="AG331" s="44"/>
      <c r="AH331" s="44"/>
      <c r="AI331" s="44"/>
      <c r="AJ331" s="44"/>
      <c r="AK331" s="44"/>
      <c r="AL331" s="44"/>
      <c r="AM331" s="44"/>
      <c r="AN331" s="44"/>
      <c r="AO331" s="44"/>
      <c r="AP331" s="44"/>
      <c r="AQ331" s="44"/>
      <c r="AR331" s="44"/>
      <c r="AS331" s="44"/>
    </row>
    <row r="332" spans="1:45">
      <c r="A332" s="41"/>
      <c r="B332" s="41"/>
      <c r="C332" s="41"/>
      <c r="D332" s="41"/>
      <c r="E332" s="52"/>
      <c r="F332" s="52"/>
      <c r="G332" s="52"/>
      <c r="H332" s="52"/>
      <c r="I332" s="52"/>
      <c r="J332" s="52"/>
      <c r="K332" s="52"/>
      <c r="L332" s="44"/>
      <c r="M332" s="44"/>
      <c r="N332" s="44"/>
      <c r="O332" s="139"/>
      <c r="P332" s="46"/>
      <c r="Q332" s="44"/>
      <c r="R332" s="44"/>
      <c r="S332" s="44"/>
      <c r="T332" s="44"/>
      <c r="U332" s="50"/>
      <c r="V332" s="44"/>
      <c r="W332" s="51"/>
      <c r="X332" s="44"/>
      <c r="Y332" s="44"/>
      <c r="Z332" s="44"/>
      <c r="AA332" s="44"/>
      <c r="AB332" s="44"/>
      <c r="AC332" s="44"/>
      <c r="AD332" s="44"/>
      <c r="AE332" s="44"/>
      <c r="AF332" s="44"/>
      <c r="AG332" s="44"/>
      <c r="AH332" s="44"/>
      <c r="AI332" s="44"/>
      <c r="AJ332" s="44"/>
      <c r="AK332" s="44"/>
      <c r="AL332" s="44"/>
      <c r="AM332" s="44"/>
      <c r="AN332" s="44"/>
      <c r="AO332" s="44"/>
      <c r="AP332" s="44"/>
      <c r="AQ332" s="44"/>
      <c r="AR332" s="44"/>
      <c r="AS332" s="44"/>
    </row>
    <row r="333" spans="1:45">
      <c r="A333" s="41"/>
      <c r="B333" s="41"/>
      <c r="C333" s="41"/>
      <c r="D333" s="41"/>
      <c r="E333" s="52"/>
      <c r="F333" s="52"/>
      <c r="G333" s="52"/>
      <c r="H333" s="52"/>
      <c r="I333" s="52"/>
      <c r="J333" s="52"/>
      <c r="K333" s="52"/>
      <c r="L333" s="44"/>
      <c r="M333" s="44"/>
      <c r="N333" s="44"/>
      <c r="O333" s="139"/>
      <c r="P333" s="46"/>
      <c r="Q333" s="44"/>
      <c r="R333" s="44"/>
      <c r="S333" s="44"/>
      <c r="T333" s="44"/>
      <c r="U333" s="50"/>
      <c r="V333" s="44"/>
      <c r="W333" s="51"/>
      <c r="X333" s="44"/>
      <c r="Y333" s="44"/>
      <c r="Z333" s="44"/>
      <c r="AA333" s="44"/>
      <c r="AB333" s="44"/>
      <c r="AC333" s="44"/>
      <c r="AD333" s="44"/>
      <c r="AE333" s="44"/>
      <c r="AF333" s="44"/>
      <c r="AG333" s="44"/>
      <c r="AH333" s="44"/>
      <c r="AI333" s="44"/>
      <c r="AJ333" s="44"/>
      <c r="AK333" s="44"/>
      <c r="AL333" s="44"/>
      <c r="AM333" s="44"/>
      <c r="AN333" s="44"/>
      <c r="AO333" s="44"/>
      <c r="AP333" s="44"/>
      <c r="AQ333" s="44"/>
      <c r="AR333" s="44"/>
      <c r="AS333" s="44"/>
    </row>
    <row r="334" spans="1:45">
      <c r="A334" s="41"/>
      <c r="B334" s="41"/>
      <c r="C334" s="41"/>
      <c r="D334" s="41"/>
      <c r="E334" s="52"/>
      <c r="F334" s="52"/>
      <c r="G334" s="52"/>
      <c r="H334" s="52"/>
      <c r="I334" s="52"/>
      <c r="J334" s="52"/>
      <c r="K334" s="52"/>
      <c r="L334" s="44"/>
      <c r="M334" s="44"/>
      <c r="N334" s="44"/>
      <c r="O334" s="139"/>
      <c r="P334" s="46"/>
      <c r="Q334" s="44"/>
      <c r="R334" s="44"/>
      <c r="S334" s="44"/>
      <c r="T334" s="44"/>
      <c r="U334" s="50"/>
      <c r="V334" s="44"/>
      <c r="W334" s="51"/>
      <c r="X334" s="44"/>
      <c r="Y334" s="44"/>
      <c r="Z334" s="44"/>
      <c r="AA334" s="44"/>
      <c r="AB334" s="44"/>
      <c r="AC334" s="44"/>
      <c r="AD334" s="44"/>
      <c r="AE334" s="44"/>
      <c r="AF334" s="44"/>
      <c r="AG334" s="44"/>
      <c r="AH334" s="44"/>
      <c r="AI334" s="44"/>
      <c r="AJ334" s="44"/>
      <c r="AK334" s="44"/>
      <c r="AL334" s="44"/>
      <c r="AM334" s="44"/>
      <c r="AN334" s="44"/>
      <c r="AO334" s="44"/>
      <c r="AP334" s="44"/>
      <c r="AQ334" s="44"/>
      <c r="AR334" s="44"/>
      <c r="AS334" s="44"/>
    </row>
    <row r="335" spans="1:45">
      <c r="A335" s="41"/>
      <c r="B335" s="41"/>
      <c r="C335" s="41"/>
      <c r="D335" s="41"/>
      <c r="E335" s="52"/>
      <c r="F335" s="52"/>
      <c r="G335" s="52"/>
      <c r="H335" s="52"/>
      <c r="I335" s="52"/>
      <c r="J335" s="52"/>
      <c r="K335" s="52"/>
      <c r="L335" s="44"/>
      <c r="M335" s="44"/>
      <c r="N335" s="44"/>
      <c r="O335" s="139"/>
      <c r="P335" s="46"/>
      <c r="Q335" s="44"/>
      <c r="R335" s="44"/>
      <c r="S335" s="44"/>
      <c r="T335" s="44"/>
      <c r="U335" s="50"/>
      <c r="V335" s="44"/>
      <c r="W335" s="51"/>
      <c r="X335" s="44"/>
      <c r="Y335" s="44"/>
      <c r="Z335" s="44"/>
      <c r="AA335" s="44"/>
      <c r="AB335" s="44"/>
      <c r="AC335" s="44"/>
      <c r="AD335" s="44"/>
      <c r="AE335" s="44"/>
      <c r="AF335" s="44"/>
      <c r="AG335" s="44"/>
      <c r="AH335" s="44"/>
      <c r="AI335" s="44"/>
      <c r="AJ335" s="44"/>
      <c r="AK335" s="44"/>
      <c r="AL335" s="44"/>
      <c r="AM335" s="44"/>
      <c r="AN335" s="44"/>
      <c r="AO335" s="44"/>
      <c r="AP335" s="44"/>
      <c r="AQ335" s="44"/>
      <c r="AR335" s="44"/>
      <c r="AS335" s="44"/>
    </row>
    <row r="336" spans="1:45">
      <c r="A336" s="41"/>
      <c r="B336" s="41"/>
      <c r="C336" s="41"/>
      <c r="D336" s="41"/>
      <c r="E336" s="52"/>
      <c r="F336" s="52"/>
      <c r="G336" s="52"/>
      <c r="H336" s="52"/>
      <c r="I336" s="52"/>
      <c r="J336" s="52"/>
      <c r="K336" s="52"/>
      <c r="L336" s="44"/>
      <c r="M336" s="44"/>
      <c r="N336" s="44"/>
      <c r="O336" s="139"/>
      <c r="P336" s="46"/>
      <c r="Q336" s="44"/>
      <c r="R336" s="44"/>
      <c r="S336" s="44"/>
      <c r="T336" s="44"/>
      <c r="U336" s="50"/>
      <c r="V336" s="44"/>
      <c r="W336" s="51"/>
      <c r="X336" s="44"/>
      <c r="Y336" s="44"/>
      <c r="Z336" s="44"/>
      <c r="AA336" s="44"/>
      <c r="AB336" s="44"/>
      <c r="AC336" s="44"/>
      <c r="AD336" s="44"/>
      <c r="AE336" s="44"/>
      <c r="AF336" s="44"/>
      <c r="AG336" s="44"/>
      <c r="AH336" s="44"/>
      <c r="AI336" s="44"/>
      <c r="AJ336" s="44"/>
      <c r="AK336" s="44"/>
      <c r="AL336" s="44"/>
      <c r="AM336" s="44"/>
      <c r="AN336" s="44"/>
      <c r="AO336" s="44"/>
      <c r="AP336" s="44"/>
      <c r="AQ336" s="44"/>
      <c r="AR336" s="44"/>
      <c r="AS336" s="44"/>
    </row>
    <row r="337" spans="1:45">
      <c r="A337" s="41"/>
      <c r="B337" s="41"/>
      <c r="C337" s="41"/>
      <c r="D337" s="41"/>
      <c r="E337" s="52"/>
      <c r="F337" s="52"/>
      <c r="G337" s="52"/>
      <c r="H337" s="52"/>
      <c r="I337" s="52"/>
      <c r="J337" s="52"/>
      <c r="K337" s="52"/>
      <c r="L337" s="44"/>
      <c r="M337" s="44"/>
      <c r="N337" s="44"/>
      <c r="O337" s="139"/>
      <c r="P337" s="46"/>
      <c r="Q337" s="44"/>
      <c r="R337" s="44"/>
      <c r="S337" s="44"/>
      <c r="T337" s="44"/>
      <c r="U337" s="50"/>
      <c r="V337" s="44"/>
      <c r="W337" s="51"/>
      <c r="X337" s="44"/>
      <c r="Y337" s="44"/>
      <c r="Z337" s="44"/>
      <c r="AA337" s="44"/>
      <c r="AB337" s="44"/>
      <c r="AC337" s="44"/>
      <c r="AD337" s="44"/>
      <c r="AE337" s="44"/>
      <c r="AF337" s="44"/>
      <c r="AG337" s="44"/>
      <c r="AH337" s="44"/>
      <c r="AI337" s="44"/>
      <c r="AJ337" s="44"/>
      <c r="AK337" s="44"/>
      <c r="AL337" s="44"/>
      <c r="AM337" s="44"/>
      <c r="AN337" s="44"/>
      <c r="AO337" s="44"/>
      <c r="AP337" s="44"/>
      <c r="AQ337" s="44"/>
      <c r="AR337" s="44"/>
      <c r="AS337" s="44"/>
    </row>
    <row r="338" spans="1:45">
      <c r="A338" s="41"/>
      <c r="B338" s="41"/>
      <c r="C338" s="41"/>
      <c r="D338" s="41"/>
      <c r="E338" s="52"/>
      <c r="F338" s="52"/>
      <c r="G338" s="52"/>
      <c r="H338" s="52"/>
      <c r="I338" s="52"/>
      <c r="J338" s="52"/>
      <c r="K338" s="52"/>
      <c r="L338" s="44"/>
      <c r="M338" s="44"/>
      <c r="N338" s="44"/>
      <c r="O338" s="139"/>
      <c r="P338" s="46"/>
      <c r="Q338" s="44"/>
      <c r="R338" s="44"/>
      <c r="S338" s="44"/>
      <c r="T338" s="44"/>
      <c r="U338" s="50"/>
      <c r="V338" s="44"/>
      <c r="W338" s="51"/>
      <c r="X338" s="44"/>
      <c r="Y338" s="44"/>
      <c r="Z338" s="44"/>
      <c r="AA338" s="44"/>
      <c r="AB338" s="44"/>
      <c r="AC338" s="44"/>
      <c r="AD338" s="44"/>
      <c r="AE338" s="44"/>
      <c r="AF338" s="44"/>
      <c r="AG338" s="44"/>
      <c r="AH338" s="44"/>
      <c r="AI338" s="44"/>
      <c r="AJ338" s="44"/>
      <c r="AK338" s="44"/>
      <c r="AL338" s="44"/>
      <c r="AM338" s="44"/>
      <c r="AN338" s="44"/>
      <c r="AO338" s="44"/>
      <c r="AP338" s="44"/>
      <c r="AQ338" s="44"/>
      <c r="AR338" s="44"/>
      <c r="AS338" s="44"/>
    </row>
    <row r="339" spans="1:45">
      <c r="A339" s="41"/>
      <c r="B339" s="41"/>
      <c r="C339" s="41"/>
      <c r="D339" s="41"/>
      <c r="E339" s="52"/>
      <c r="F339" s="52"/>
      <c r="G339" s="52"/>
      <c r="H339" s="52"/>
      <c r="I339" s="52"/>
      <c r="J339" s="52"/>
      <c r="K339" s="52"/>
      <c r="L339" s="44"/>
      <c r="M339" s="44"/>
      <c r="N339" s="44"/>
      <c r="O339" s="139"/>
      <c r="P339" s="46"/>
      <c r="Q339" s="44"/>
      <c r="R339" s="44"/>
      <c r="S339" s="44"/>
      <c r="T339" s="44"/>
      <c r="U339" s="50"/>
      <c r="V339" s="44"/>
      <c r="W339" s="51"/>
      <c r="X339" s="44"/>
      <c r="Y339" s="44"/>
      <c r="Z339" s="44"/>
      <c r="AA339" s="44"/>
      <c r="AB339" s="44"/>
      <c r="AC339" s="44"/>
      <c r="AD339" s="44"/>
      <c r="AE339" s="44"/>
      <c r="AF339" s="44"/>
      <c r="AG339" s="44"/>
      <c r="AH339" s="44"/>
      <c r="AI339" s="44"/>
      <c r="AJ339" s="44"/>
      <c r="AK339" s="44"/>
      <c r="AL339" s="44"/>
      <c r="AM339" s="44"/>
      <c r="AN339" s="44"/>
      <c r="AO339" s="44"/>
      <c r="AP339" s="44"/>
      <c r="AQ339" s="44"/>
      <c r="AR339" s="44"/>
      <c r="AS339" s="44"/>
    </row>
    <row r="340" spans="1:45">
      <c r="A340" s="41"/>
      <c r="B340" s="41"/>
      <c r="C340" s="41"/>
      <c r="D340" s="41"/>
      <c r="E340" s="52"/>
      <c r="F340" s="52"/>
      <c r="G340" s="52"/>
      <c r="H340" s="52"/>
      <c r="I340" s="52"/>
      <c r="J340" s="52"/>
      <c r="K340" s="52"/>
      <c r="L340" s="44"/>
      <c r="M340" s="44"/>
      <c r="N340" s="44"/>
      <c r="O340" s="139"/>
      <c r="P340" s="46"/>
      <c r="Q340" s="44"/>
      <c r="R340" s="44"/>
      <c r="S340" s="44"/>
      <c r="T340" s="44"/>
      <c r="U340" s="50"/>
      <c r="V340" s="44"/>
      <c r="W340" s="51"/>
      <c r="X340" s="44"/>
      <c r="Y340" s="44"/>
      <c r="Z340" s="44"/>
      <c r="AA340" s="44"/>
      <c r="AB340" s="44"/>
      <c r="AC340" s="44"/>
      <c r="AD340" s="44"/>
      <c r="AE340" s="44"/>
      <c r="AF340" s="44"/>
      <c r="AG340" s="44"/>
      <c r="AH340" s="44"/>
      <c r="AI340" s="44"/>
      <c r="AJ340" s="44"/>
      <c r="AK340" s="44"/>
      <c r="AL340" s="44"/>
      <c r="AM340" s="44"/>
      <c r="AN340" s="44"/>
      <c r="AO340" s="44"/>
      <c r="AP340" s="44"/>
      <c r="AQ340" s="44"/>
      <c r="AR340" s="44"/>
      <c r="AS340" s="44"/>
    </row>
    <row r="341" spans="1:45">
      <c r="A341" s="41"/>
      <c r="B341" s="41"/>
      <c r="C341" s="41"/>
      <c r="D341" s="41"/>
      <c r="E341" s="52"/>
      <c r="F341" s="52"/>
      <c r="G341" s="52"/>
      <c r="H341" s="52"/>
      <c r="I341" s="52"/>
      <c r="J341" s="52"/>
      <c r="K341" s="52"/>
      <c r="L341" s="44"/>
      <c r="M341" s="44"/>
      <c r="N341" s="44"/>
      <c r="O341" s="139"/>
      <c r="P341" s="46"/>
      <c r="Q341" s="44"/>
      <c r="R341" s="44"/>
      <c r="S341" s="44"/>
      <c r="T341" s="44"/>
      <c r="U341" s="50"/>
      <c r="V341" s="44"/>
      <c r="W341" s="51"/>
      <c r="X341" s="44"/>
      <c r="Y341" s="44"/>
      <c r="Z341" s="44"/>
      <c r="AA341" s="44"/>
      <c r="AB341" s="44"/>
      <c r="AC341" s="44"/>
      <c r="AD341" s="44"/>
      <c r="AE341" s="44"/>
      <c r="AF341" s="44"/>
      <c r="AG341" s="44"/>
      <c r="AH341" s="44"/>
      <c r="AI341" s="44"/>
      <c r="AJ341" s="44"/>
      <c r="AK341" s="44"/>
      <c r="AL341" s="44"/>
      <c r="AM341" s="44"/>
      <c r="AN341" s="44"/>
      <c r="AO341" s="44"/>
      <c r="AP341" s="44"/>
      <c r="AQ341" s="44"/>
      <c r="AR341" s="44"/>
      <c r="AS341" s="44"/>
    </row>
    <row r="342" spans="1:45">
      <c r="A342" s="41"/>
      <c r="B342" s="41"/>
      <c r="C342" s="41"/>
      <c r="D342" s="41"/>
      <c r="E342" s="52"/>
      <c r="F342" s="52"/>
      <c r="G342" s="52"/>
      <c r="H342" s="52"/>
      <c r="I342" s="52"/>
      <c r="J342" s="52"/>
      <c r="K342" s="52"/>
      <c r="L342" s="44"/>
      <c r="M342" s="44"/>
      <c r="N342" s="44"/>
      <c r="O342" s="139"/>
      <c r="P342" s="46"/>
      <c r="Q342" s="44"/>
      <c r="R342" s="44"/>
      <c r="S342" s="44"/>
      <c r="T342" s="44"/>
      <c r="U342" s="50"/>
      <c r="V342" s="44"/>
      <c r="W342" s="51"/>
      <c r="X342" s="44"/>
      <c r="Y342" s="44"/>
      <c r="Z342" s="44"/>
      <c r="AA342" s="44"/>
      <c r="AB342" s="44"/>
      <c r="AC342" s="44"/>
      <c r="AD342" s="44"/>
      <c r="AE342" s="44"/>
      <c r="AF342" s="44"/>
      <c r="AG342" s="44"/>
      <c r="AH342" s="44"/>
      <c r="AI342" s="44"/>
      <c r="AJ342" s="44"/>
      <c r="AK342" s="44"/>
      <c r="AL342" s="44"/>
      <c r="AM342" s="44"/>
      <c r="AN342" s="44"/>
      <c r="AO342" s="44"/>
      <c r="AP342" s="44"/>
      <c r="AQ342" s="44"/>
      <c r="AR342" s="44"/>
      <c r="AS342" s="44"/>
    </row>
    <row r="343" spans="1:45">
      <c r="A343" s="41"/>
      <c r="B343" s="41"/>
      <c r="C343" s="41"/>
      <c r="D343" s="41"/>
      <c r="E343" s="52"/>
      <c r="F343" s="52"/>
      <c r="G343" s="52"/>
      <c r="H343" s="52"/>
      <c r="I343" s="52"/>
      <c r="J343" s="52"/>
      <c r="K343" s="52"/>
      <c r="L343" s="44"/>
      <c r="M343" s="44"/>
      <c r="N343" s="44"/>
      <c r="O343" s="139"/>
      <c r="P343" s="46"/>
      <c r="Q343" s="44"/>
      <c r="R343" s="44"/>
      <c r="S343" s="44"/>
      <c r="T343" s="44"/>
      <c r="U343" s="50"/>
      <c r="V343" s="44"/>
      <c r="W343" s="51"/>
      <c r="X343" s="44"/>
      <c r="Y343" s="44"/>
      <c r="Z343" s="44"/>
      <c r="AA343" s="44"/>
      <c r="AB343" s="44"/>
      <c r="AC343" s="44"/>
      <c r="AD343" s="44"/>
      <c r="AE343" s="44"/>
      <c r="AF343" s="44"/>
      <c r="AG343" s="44"/>
      <c r="AH343" s="44"/>
      <c r="AI343" s="44"/>
      <c r="AJ343" s="44"/>
      <c r="AK343" s="44"/>
      <c r="AL343" s="44"/>
      <c r="AM343" s="44"/>
      <c r="AN343" s="44"/>
      <c r="AO343" s="44"/>
      <c r="AP343" s="44"/>
      <c r="AQ343" s="44"/>
      <c r="AR343" s="44"/>
      <c r="AS343" s="44"/>
    </row>
    <row r="344" spans="1:45">
      <c r="A344" s="41"/>
      <c r="B344" s="41"/>
      <c r="C344" s="41"/>
      <c r="D344" s="41"/>
      <c r="E344" s="52"/>
      <c r="F344" s="52"/>
      <c r="G344" s="52"/>
      <c r="H344" s="52"/>
      <c r="I344" s="52"/>
      <c r="J344" s="52"/>
      <c r="K344" s="52"/>
      <c r="L344" s="44"/>
      <c r="M344" s="44"/>
      <c r="N344" s="44"/>
      <c r="O344" s="139"/>
      <c r="P344" s="46"/>
      <c r="Q344" s="44"/>
      <c r="R344" s="44"/>
      <c r="S344" s="44"/>
      <c r="T344" s="44"/>
      <c r="U344" s="50"/>
      <c r="V344" s="44"/>
      <c r="W344" s="51"/>
      <c r="X344" s="44"/>
      <c r="Y344" s="44"/>
      <c r="Z344" s="44"/>
      <c r="AA344" s="44"/>
      <c r="AB344" s="44"/>
      <c r="AC344" s="44"/>
      <c r="AD344" s="44"/>
      <c r="AE344" s="44"/>
      <c r="AF344" s="44"/>
      <c r="AG344" s="44"/>
      <c r="AH344" s="44"/>
      <c r="AI344" s="44"/>
      <c r="AJ344" s="44"/>
      <c r="AK344" s="44"/>
      <c r="AL344" s="44"/>
      <c r="AM344" s="44"/>
      <c r="AN344" s="44"/>
      <c r="AO344" s="44"/>
      <c r="AP344" s="44"/>
      <c r="AQ344" s="44"/>
      <c r="AR344" s="44"/>
      <c r="AS344" s="44"/>
    </row>
    <row r="345" spans="1:45">
      <c r="A345" s="41"/>
      <c r="B345" s="41"/>
      <c r="C345" s="41"/>
      <c r="D345" s="41"/>
      <c r="E345" s="52"/>
      <c r="F345" s="52"/>
      <c r="G345" s="52"/>
      <c r="H345" s="52"/>
      <c r="I345" s="52"/>
      <c r="J345" s="52"/>
      <c r="K345" s="52"/>
      <c r="L345" s="44"/>
      <c r="M345" s="44"/>
      <c r="N345" s="44"/>
      <c r="O345" s="139"/>
      <c r="P345" s="46"/>
      <c r="Q345" s="44"/>
      <c r="R345" s="44"/>
      <c r="S345" s="44"/>
      <c r="T345" s="44"/>
      <c r="U345" s="50"/>
      <c r="V345" s="44"/>
      <c r="W345" s="51"/>
      <c r="X345" s="44"/>
      <c r="Y345" s="44"/>
      <c r="Z345" s="44"/>
      <c r="AA345" s="44"/>
      <c r="AB345" s="44"/>
      <c r="AC345" s="44"/>
      <c r="AD345" s="44"/>
      <c r="AE345" s="44"/>
      <c r="AF345" s="44"/>
      <c r="AG345" s="44"/>
      <c r="AH345" s="44"/>
      <c r="AI345" s="44"/>
      <c r="AJ345" s="44"/>
      <c r="AK345" s="44"/>
      <c r="AL345" s="44"/>
      <c r="AM345" s="44"/>
      <c r="AN345" s="44"/>
      <c r="AO345" s="44"/>
      <c r="AP345" s="44"/>
      <c r="AQ345" s="44"/>
      <c r="AR345" s="44"/>
      <c r="AS345" s="44"/>
    </row>
    <row r="346" spans="1:45">
      <c r="A346" s="41"/>
      <c r="B346" s="41"/>
      <c r="C346" s="41"/>
      <c r="D346" s="41"/>
      <c r="E346" s="52"/>
      <c r="F346" s="52"/>
      <c r="G346" s="52"/>
      <c r="H346" s="52"/>
      <c r="I346" s="52"/>
      <c r="J346" s="52"/>
      <c r="K346" s="52"/>
      <c r="L346" s="44"/>
      <c r="M346" s="44"/>
      <c r="N346" s="44"/>
      <c r="O346" s="139"/>
      <c r="P346" s="46"/>
      <c r="Q346" s="44"/>
      <c r="R346" s="44"/>
      <c r="S346" s="44"/>
      <c r="T346" s="44"/>
      <c r="U346" s="50"/>
      <c r="V346" s="44"/>
      <c r="W346" s="51"/>
      <c r="X346" s="44"/>
      <c r="Y346" s="44"/>
      <c r="Z346" s="44"/>
      <c r="AA346" s="44"/>
      <c r="AB346" s="44"/>
      <c r="AC346" s="44"/>
      <c r="AD346" s="44"/>
      <c r="AE346" s="44"/>
      <c r="AF346" s="44"/>
      <c r="AG346" s="44"/>
      <c r="AH346" s="44"/>
      <c r="AI346" s="44"/>
      <c r="AJ346" s="44"/>
      <c r="AK346" s="44"/>
      <c r="AL346" s="44"/>
      <c r="AM346" s="44"/>
      <c r="AN346" s="44"/>
      <c r="AO346" s="44"/>
      <c r="AP346" s="44"/>
      <c r="AQ346" s="44"/>
      <c r="AR346" s="44"/>
      <c r="AS346" s="44"/>
    </row>
    <row r="347" spans="1:45">
      <c r="A347" s="41"/>
      <c r="B347" s="41"/>
      <c r="C347" s="41"/>
      <c r="D347" s="41"/>
      <c r="E347" s="52"/>
      <c r="F347" s="52"/>
      <c r="G347" s="52"/>
      <c r="H347" s="52"/>
      <c r="I347" s="52"/>
      <c r="J347" s="52"/>
      <c r="K347" s="52"/>
      <c r="L347" s="44"/>
      <c r="M347" s="44"/>
      <c r="N347" s="44"/>
      <c r="O347" s="139"/>
      <c r="P347" s="46"/>
      <c r="Q347" s="44"/>
      <c r="R347" s="44"/>
      <c r="S347" s="44"/>
      <c r="T347" s="44"/>
      <c r="U347" s="50"/>
      <c r="V347" s="44"/>
      <c r="W347" s="51"/>
      <c r="X347" s="44"/>
      <c r="Y347" s="44"/>
      <c r="Z347" s="44"/>
      <c r="AA347" s="44"/>
      <c r="AB347" s="44"/>
      <c r="AC347" s="44"/>
      <c r="AD347" s="44"/>
      <c r="AE347" s="44"/>
      <c r="AF347" s="44"/>
      <c r="AG347" s="44"/>
      <c r="AH347" s="44"/>
      <c r="AI347" s="44"/>
      <c r="AJ347" s="44"/>
      <c r="AK347" s="44"/>
      <c r="AL347" s="44"/>
      <c r="AM347" s="44"/>
      <c r="AN347" s="44"/>
      <c r="AO347" s="44"/>
      <c r="AP347" s="44"/>
      <c r="AQ347" s="44"/>
      <c r="AR347" s="44"/>
      <c r="AS347" s="44"/>
    </row>
    <row r="348" spans="1:45">
      <c r="A348" s="41"/>
      <c r="B348" s="41"/>
      <c r="C348" s="41"/>
      <c r="D348" s="41"/>
      <c r="E348" s="52"/>
      <c r="F348" s="52"/>
      <c r="G348" s="52"/>
      <c r="H348" s="52"/>
      <c r="I348" s="52"/>
      <c r="J348" s="52"/>
      <c r="K348" s="52"/>
      <c r="L348" s="44"/>
      <c r="M348" s="44"/>
      <c r="N348" s="44"/>
      <c r="O348" s="139"/>
      <c r="P348" s="46"/>
      <c r="Q348" s="44"/>
      <c r="R348" s="44"/>
      <c r="S348" s="44"/>
      <c r="T348" s="44"/>
      <c r="U348" s="50"/>
      <c r="V348" s="44"/>
      <c r="W348" s="51"/>
      <c r="X348" s="44"/>
      <c r="Y348" s="44"/>
      <c r="Z348" s="44"/>
      <c r="AA348" s="44"/>
      <c r="AB348" s="44"/>
      <c r="AC348" s="44"/>
      <c r="AD348" s="44"/>
      <c r="AE348" s="44"/>
      <c r="AF348" s="44"/>
      <c r="AG348" s="44"/>
      <c r="AH348" s="44"/>
      <c r="AI348" s="44"/>
      <c r="AJ348" s="44"/>
      <c r="AK348" s="44"/>
      <c r="AL348" s="44"/>
      <c r="AM348" s="44"/>
      <c r="AN348" s="44"/>
      <c r="AO348" s="44"/>
      <c r="AP348" s="44"/>
      <c r="AQ348" s="44"/>
      <c r="AR348" s="44"/>
      <c r="AS348" s="44"/>
    </row>
    <row r="349" spans="1:45">
      <c r="A349" s="41"/>
      <c r="B349" s="41"/>
      <c r="C349" s="41"/>
      <c r="D349" s="41"/>
      <c r="E349" s="52"/>
      <c r="F349" s="52"/>
      <c r="G349" s="52"/>
      <c r="H349" s="52"/>
      <c r="I349" s="52"/>
      <c r="J349" s="52"/>
      <c r="K349" s="52"/>
      <c r="L349" s="44"/>
      <c r="M349" s="44"/>
      <c r="N349" s="44"/>
      <c r="O349" s="139"/>
      <c r="P349" s="46"/>
      <c r="Q349" s="44"/>
      <c r="R349" s="44"/>
      <c r="S349" s="44"/>
      <c r="T349" s="44"/>
      <c r="U349" s="50"/>
      <c r="V349" s="44"/>
      <c r="W349" s="51"/>
      <c r="X349" s="44"/>
      <c r="Y349" s="44"/>
      <c r="Z349" s="44"/>
      <c r="AA349" s="44"/>
      <c r="AB349" s="44"/>
      <c r="AC349" s="44"/>
      <c r="AD349" s="44"/>
      <c r="AE349" s="44"/>
      <c r="AF349" s="44"/>
      <c r="AG349" s="44"/>
      <c r="AH349" s="44"/>
      <c r="AI349" s="44"/>
      <c r="AJ349" s="44"/>
      <c r="AK349" s="44"/>
      <c r="AL349" s="44"/>
      <c r="AM349" s="44"/>
      <c r="AN349" s="44"/>
      <c r="AO349" s="44"/>
      <c r="AP349" s="44"/>
      <c r="AQ349" s="44"/>
      <c r="AR349" s="44"/>
      <c r="AS349" s="44"/>
    </row>
    <row r="350" spans="1:45">
      <c r="A350" s="41"/>
      <c r="B350" s="41"/>
      <c r="C350" s="41"/>
      <c r="D350" s="41"/>
      <c r="E350" s="52"/>
      <c r="F350" s="52"/>
      <c r="G350" s="52"/>
      <c r="H350" s="52"/>
      <c r="I350" s="52"/>
      <c r="J350" s="52"/>
      <c r="K350" s="52"/>
      <c r="L350" s="44"/>
      <c r="M350" s="44"/>
      <c r="N350" s="44"/>
      <c r="O350" s="139"/>
      <c r="P350" s="46"/>
      <c r="Q350" s="44"/>
      <c r="R350" s="44"/>
      <c r="S350" s="44"/>
      <c r="T350" s="44"/>
      <c r="U350" s="50"/>
      <c r="V350" s="44"/>
      <c r="W350" s="51"/>
      <c r="X350" s="44"/>
      <c r="Y350" s="44"/>
      <c r="Z350" s="44"/>
      <c r="AA350" s="44"/>
      <c r="AB350" s="44"/>
      <c r="AC350" s="44"/>
      <c r="AD350" s="44"/>
      <c r="AE350" s="44"/>
      <c r="AF350" s="44"/>
      <c r="AG350" s="44"/>
      <c r="AH350" s="44"/>
      <c r="AI350" s="44"/>
      <c r="AJ350" s="44"/>
      <c r="AK350" s="44"/>
      <c r="AL350" s="44"/>
      <c r="AM350" s="44"/>
      <c r="AN350" s="44"/>
      <c r="AO350" s="44"/>
      <c r="AP350" s="44"/>
      <c r="AQ350" s="44"/>
      <c r="AR350" s="44"/>
      <c r="AS350" s="44"/>
    </row>
    <row r="351" spans="1:45">
      <c r="A351" s="41"/>
      <c r="B351" s="41"/>
      <c r="C351" s="41"/>
      <c r="D351" s="41"/>
      <c r="E351" s="52"/>
      <c r="F351" s="52"/>
      <c r="G351" s="52"/>
      <c r="H351" s="52"/>
      <c r="I351" s="52"/>
      <c r="J351" s="52"/>
      <c r="K351" s="52"/>
      <c r="L351" s="44"/>
      <c r="M351" s="44"/>
      <c r="N351" s="44"/>
      <c r="O351" s="139"/>
      <c r="P351" s="46"/>
      <c r="Q351" s="44"/>
      <c r="R351" s="44"/>
      <c r="S351" s="44"/>
      <c r="T351" s="44"/>
      <c r="U351" s="44"/>
      <c r="V351" s="44"/>
      <c r="W351" s="44"/>
      <c r="X351" s="44"/>
      <c r="Y351" s="44"/>
      <c r="Z351" s="44"/>
      <c r="AA351" s="44"/>
      <c r="AB351" s="44"/>
      <c r="AC351" s="44"/>
      <c r="AD351" s="44"/>
      <c r="AE351" s="44"/>
      <c r="AF351" s="44"/>
      <c r="AG351" s="44"/>
      <c r="AH351" s="44"/>
      <c r="AI351" s="44"/>
      <c r="AJ351" s="44"/>
      <c r="AK351" s="44"/>
      <c r="AL351" s="44"/>
      <c r="AM351" s="44"/>
      <c r="AN351" s="44"/>
      <c r="AO351" s="44"/>
      <c r="AP351" s="44"/>
      <c r="AQ351" s="44"/>
      <c r="AR351" s="44"/>
      <c r="AS351" s="44"/>
    </row>
    <row r="352" spans="1:45">
      <c r="A352" s="41"/>
      <c r="B352" s="41"/>
      <c r="C352" s="41"/>
      <c r="D352" s="41"/>
      <c r="E352" s="52"/>
      <c r="F352" s="52"/>
      <c r="G352" s="52"/>
      <c r="H352" s="52"/>
      <c r="I352" s="52"/>
      <c r="J352" s="52"/>
      <c r="K352" s="52"/>
      <c r="L352" s="44"/>
      <c r="M352" s="44"/>
      <c r="N352" s="44"/>
      <c r="O352" s="139"/>
      <c r="P352" s="46"/>
      <c r="Q352" s="44"/>
      <c r="R352" s="44"/>
      <c r="S352" s="44"/>
      <c r="T352" s="44"/>
      <c r="U352" s="44"/>
      <c r="V352" s="44"/>
      <c r="W352" s="44"/>
      <c r="X352" s="44"/>
      <c r="Y352" s="44"/>
      <c r="Z352" s="44"/>
      <c r="AA352" s="44"/>
      <c r="AB352" s="44"/>
      <c r="AC352" s="44"/>
      <c r="AD352" s="44"/>
      <c r="AE352" s="44"/>
      <c r="AF352" s="44"/>
      <c r="AG352" s="44"/>
      <c r="AH352" s="44"/>
      <c r="AI352" s="44"/>
      <c r="AJ352" s="44"/>
      <c r="AK352" s="44"/>
      <c r="AL352" s="44"/>
      <c r="AM352" s="44"/>
      <c r="AN352" s="44"/>
      <c r="AO352" s="44"/>
      <c r="AP352" s="44"/>
      <c r="AQ352" s="44"/>
      <c r="AR352" s="44"/>
      <c r="AS352" s="44"/>
    </row>
    <row r="353" spans="1:45">
      <c r="A353" s="41"/>
      <c r="B353" s="41"/>
      <c r="C353" s="41"/>
      <c r="D353" s="41"/>
      <c r="E353" s="52"/>
      <c r="F353" s="52"/>
      <c r="G353" s="52"/>
      <c r="H353" s="52"/>
      <c r="I353" s="52"/>
      <c r="J353" s="52"/>
      <c r="K353" s="52"/>
      <c r="L353" s="44"/>
      <c r="M353" s="44"/>
      <c r="N353" s="44"/>
      <c r="O353" s="139"/>
      <c r="P353" s="46"/>
      <c r="Q353" s="44"/>
      <c r="R353" s="44"/>
      <c r="S353" s="44"/>
      <c r="T353" s="44"/>
      <c r="U353" s="44"/>
      <c r="V353" s="44"/>
      <c r="W353" s="44"/>
      <c r="X353" s="44"/>
      <c r="Y353" s="44"/>
      <c r="Z353" s="44"/>
      <c r="AA353" s="44"/>
      <c r="AB353" s="44"/>
      <c r="AC353" s="44"/>
      <c r="AD353" s="44"/>
      <c r="AE353" s="44"/>
      <c r="AF353" s="44"/>
      <c r="AG353" s="44"/>
      <c r="AH353" s="44"/>
      <c r="AI353" s="44"/>
      <c r="AJ353" s="44"/>
      <c r="AK353" s="44"/>
      <c r="AL353" s="44"/>
      <c r="AM353" s="44"/>
      <c r="AN353" s="44"/>
      <c r="AO353" s="44"/>
      <c r="AP353" s="44"/>
      <c r="AQ353" s="44"/>
      <c r="AR353" s="44"/>
      <c r="AS353" s="44"/>
    </row>
    <row r="354" spans="1:45">
      <c r="A354" s="41"/>
      <c r="B354" s="41"/>
      <c r="C354" s="41"/>
      <c r="D354" s="41"/>
      <c r="E354" s="52"/>
      <c r="F354" s="52"/>
      <c r="G354" s="52"/>
      <c r="H354" s="52"/>
      <c r="I354" s="52"/>
      <c r="J354" s="52"/>
      <c r="K354" s="52"/>
      <c r="L354" s="44"/>
      <c r="M354" s="44"/>
      <c r="N354" s="44"/>
      <c r="O354" s="139"/>
      <c r="P354" s="46"/>
      <c r="Q354" s="44"/>
      <c r="R354" s="44"/>
      <c r="S354" s="44"/>
      <c r="T354" s="44"/>
      <c r="U354" s="44"/>
      <c r="V354" s="44"/>
      <c r="W354" s="44"/>
      <c r="X354" s="44"/>
      <c r="Y354" s="44"/>
      <c r="Z354" s="44"/>
      <c r="AA354" s="44"/>
      <c r="AB354" s="44"/>
      <c r="AC354" s="44"/>
      <c r="AD354" s="44"/>
      <c r="AE354" s="44"/>
      <c r="AF354" s="44"/>
      <c r="AG354" s="44"/>
      <c r="AH354" s="44"/>
      <c r="AI354" s="44"/>
      <c r="AJ354" s="44"/>
      <c r="AK354" s="44"/>
      <c r="AL354" s="44"/>
      <c r="AM354" s="44"/>
      <c r="AN354" s="44"/>
      <c r="AO354" s="44"/>
      <c r="AP354" s="44"/>
      <c r="AQ354" s="44"/>
      <c r="AR354" s="44"/>
      <c r="AS354" s="44"/>
    </row>
    <row r="355" spans="1:45">
      <c r="A355" s="41"/>
      <c r="B355" s="41"/>
      <c r="C355" s="41"/>
      <c r="D355" s="41"/>
      <c r="E355" s="52"/>
      <c r="F355" s="52"/>
      <c r="G355" s="52"/>
      <c r="H355" s="52"/>
      <c r="I355" s="52"/>
      <c r="J355" s="52"/>
      <c r="K355" s="52"/>
      <c r="L355" s="44"/>
      <c r="M355" s="44"/>
      <c r="N355" s="44"/>
      <c r="O355" s="139"/>
      <c r="P355" s="46"/>
      <c r="Q355" s="44"/>
      <c r="R355" s="44"/>
      <c r="S355" s="44"/>
      <c r="T355" s="44"/>
      <c r="U355" s="44"/>
      <c r="V355" s="44"/>
      <c r="W355" s="44"/>
      <c r="X355" s="44"/>
      <c r="Y355" s="44"/>
      <c r="Z355" s="44"/>
      <c r="AA355" s="44"/>
      <c r="AB355" s="44"/>
      <c r="AC355" s="44"/>
      <c r="AD355" s="44"/>
      <c r="AE355" s="44"/>
      <c r="AF355" s="44"/>
      <c r="AG355" s="44"/>
      <c r="AH355" s="44"/>
      <c r="AI355" s="44"/>
      <c r="AJ355" s="44"/>
      <c r="AK355" s="44"/>
      <c r="AL355" s="44"/>
      <c r="AM355" s="44"/>
      <c r="AN355" s="44"/>
      <c r="AO355" s="44"/>
      <c r="AP355" s="44"/>
      <c r="AQ355" s="44"/>
      <c r="AR355" s="44"/>
      <c r="AS355" s="44"/>
    </row>
    <row r="356" spans="1:45">
      <c r="A356" s="41"/>
      <c r="B356" s="41"/>
      <c r="C356" s="41"/>
      <c r="D356" s="41"/>
      <c r="E356" s="52"/>
      <c r="F356" s="52"/>
      <c r="G356" s="52"/>
      <c r="H356" s="52"/>
      <c r="I356" s="52"/>
      <c r="J356" s="52"/>
      <c r="K356" s="52"/>
      <c r="L356" s="44"/>
      <c r="M356" s="44"/>
      <c r="N356" s="44"/>
      <c r="O356" s="139"/>
      <c r="P356" s="46"/>
      <c r="Q356" s="44"/>
      <c r="R356" s="44"/>
      <c r="S356" s="44"/>
      <c r="T356" s="44"/>
      <c r="U356" s="44"/>
      <c r="V356" s="44"/>
      <c r="W356" s="44"/>
      <c r="X356" s="44"/>
      <c r="Y356" s="44"/>
      <c r="Z356" s="44"/>
      <c r="AA356" s="44"/>
      <c r="AB356" s="44"/>
      <c r="AC356" s="44"/>
      <c r="AD356" s="44"/>
      <c r="AE356" s="44"/>
      <c r="AF356" s="44"/>
      <c r="AG356" s="44"/>
      <c r="AH356" s="44"/>
      <c r="AI356" s="44"/>
      <c r="AJ356" s="44"/>
      <c r="AK356" s="44"/>
      <c r="AL356" s="44"/>
      <c r="AM356" s="44"/>
      <c r="AN356" s="44"/>
      <c r="AO356" s="44"/>
      <c r="AP356" s="44"/>
      <c r="AQ356" s="44"/>
      <c r="AR356" s="44"/>
      <c r="AS356" s="44"/>
    </row>
    <row r="357" spans="1:45">
      <c r="A357" s="41"/>
      <c r="B357" s="41"/>
      <c r="C357" s="41"/>
      <c r="D357" s="41"/>
      <c r="E357" s="52"/>
      <c r="F357" s="52"/>
      <c r="G357" s="52"/>
      <c r="H357" s="52"/>
      <c r="I357" s="52"/>
      <c r="J357" s="52"/>
      <c r="K357" s="52"/>
      <c r="L357" s="44"/>
      <c r="M357" s="44"/>
      <c r="N357" s="44"/>
      <c r="O357" s="139"/>
      <c r="P357" s="46"/>
      <c r="Q357" s="44"/>
      <c r="R357" s="44"/>
      <c r="S357" s="44"/>
      <c r="T357" s="44"/>
      <c r="U357" s="44"/>
      <c r="V357" s="44"/>
      <c r="W357" s="44"/>
      <c r="X357" s="44"/>
      <c r="Y357" s="44"/>
      <c r="Z357" s="44"/>
      <c r="AA357" s="44"/>
      <c r="AB357" s="44"/>
      <c r="AC357" s="44"/>
      <c r="AD357" s="44"/>
      <c r="AE357" s="44"/>
      <c r="AF357" s="44"/>
      <c r="AG357" s="44"/>
      <c r="AH357" s="44"/>
      <c r="AI357" s="44"/>
      <c r="AJ357" s="44"/>
      <c r="AK357" s="44"/>
      <c r="AL357" s="44"/>
      <c r="AM357" s="44"/>
      <c r="AN357" s="44"/>
      <c r="AO357" s="44"/>
      <c r="AP357" s="44"/>
      <c r="AQ357" s="44"/>
      <c r="AR357" s="44"/>
      <c r="AS357" s="44"/>
    </row>
    <row r="358" spans="1:45">
      <c r="A358" s="41"/>
      <c r="B358" s="41"/>
      <c r="C358" s="41"/>
      <c r="D358" s="41"/>
      <c r="E358" s="52"/>
      <c r="F358" s="52"/>
      <c r="G358" s="52"/>
      <c r="H358" s="52"/>
      <c r="I358" s="52"/>
      <c r="J358" s="52"/>
      <c r="K358" s="52"/>
      <c r="L358" s="44"/>
      <c r="M358" s="44"/>
      <c r="N358" s="44"/>
      <c r="O358" s="139"/>
      <c r="P358" s="46"/>
      <c r="Q358" s="44"/>
      <c r="R358" s="44"/>
      <c r="S358" s="44"/>
      <c r="T358" s="44"/>
      <c r="U358" s="44"/>
      <c r="V358" s="44"/>
      <c r="W358" s="44"/>
      <c r="X358" s="44"/>
      <c r="Y358" s="44"/>
      <c r="Z358" s="44"/>
      <c r="AA358" s="44"/>
      <c r="AB358" s="44"/>
      <c r="AC358" s="44"/>
      <c r="AD358" s="44"/>
      <c r="AE358" s="44"/>
      <c r="AF358" s="44"/>
      <c r="AG358" s="44"/>
      <c r="AH358" s="44"/>
      <c r="AI358" s="44"/>
      <c r="AJ358" s="44"/>
      <c r="AK358" s="44"/>
      <c r="AL358" s="44"/>
      <c r="AM358" s="44"/>
      <c r="AN358" s="44"/>
      <c r="AO358" s="44"/>
      <c r="AP358" s="44"/>
      <c r="AQ358" s="44"/>
      <c r="AR358" s="44"/>
      <c r="AS358" s="44"/>
    </row>
    <row r="359" spans="1:45">
      <c r="A359" s="41"/>
      <c r="B359" s="41"/>
      <c r="C359" s="41"/>
      <c r="D359" s="41"/>
      <c r="E359" s="52"/>
      <c r="F359" s="52"/>
      <c r="G359" s="52"/>
      <c r="H359" s="52"/>
      <c r="I359" s="52"/>
      <c r="J359" s="52"/>
      <c r="K359" s="52"/>
      <c r="L359" s="44"/>
      <c r="M359" s="44"/>
      <c r="N359" s="44"/>
      <c r="O359" s="139"/>
      <c r="P359" s="46"/>
      <c r="Q359" s="44"/>
      <c r="R359" s="44"/>
      <c r="S359" s="44"/>
      <c r="T359" s="44"/>
      <c r="U359" s="44"/>
      <c r="V359" s="44"/>
      <c r="W359" s="44"/>
      <c r="X359" s="44"/>
      <c r="Y359" s="44"/>
      <c r="Z359" s="44"/>
      <c r="AA359" s="44"/>
      <c r="AB359" s="44"/>
      <c r="AC359" s="44"/>
      <c r="AD359" s="44"/>
      <c r="AE359" s="44"/>
      <c r="AF359" s="44"/>
      <c r="AG359" s="44"/>
      <c r="AH359" s="44"/>
      <c r="AI359" s="44"/>
      <c r="AJ359" s="44"/>
      <c r="AK359" s="44"/>
      <c r="AL359" s="44"/>
      <c r="AM359" s="44"/>
      <c r="AN359" s="44"/>
      <c r="AO359" s="44"/>
      <c r="AP359" s="44"/>
      <c r="AQ359" s="44"/>
      <c r="AR359" s="44"/>
      <c r="AS359" s="44"/>
    </row>
    <row r="360" spans="1:45">
      <c r="A360" s="41"/>
      <c r="B360" s="41"/>
      <c r="C360" s="41"/>
      <c r="D360" s="41"/>
      <c r="E360" s="52"/>
      <c r="F360" s="52"/>
      <c r="G360" s="52"/>
      <c r="H360" s="52"/>
      <c r="I360" s="52"/>
      <c r="J360" s="52"/>
      <c r="K360" s="52"/>
      <c r="L360" s="44"/>
      <c r="M360" s="44"/>
      <c r="N360" s="44"/>
      <c r="O360" s="139"/>
      <c r="P360" s="46"/>
      <c r="Q360" s="44"/>
      <c r="R360" s="44"/>
      <c r="S360" s="44"/>
      <c r="T360" s="44"/>
      <c r="U360" s="44"/>
      <c r="V360" s="44"/>
      <c r="W360" s="44"/>
      <c r="X360" s="44"/>
      <c r="Y360" s="44"/>
      <c r="Z360" s="44"/>
      <c r="AA360" s="44"/>
      <c r="AB360" s="44"/>
      <c r="AC360" s="44"/>
      <c r="AD360" s="44"/>
      <c r="AE360" s="44"/>
      <c r="AF360" s="44"/>
      <c r="AG360" s="44"/>
      <c r="AH360" s="44"/>
      <c r="AI360" s="44"/>
      <c r="AJ360" s="44"/>
      <c r="AK360" s="44"/>
      <c r="AL360" s="44"/>
      <c r="AM360" s="44"/>
      <c r="AN360" s="44"/>
      <c r="AO360" s="44"/>
      <c r="AP360" s="44"/>
      <c r="AQ360" s="44"/>
      <c r="AR360" s="44"/>
      <c r="AS360" s="44"/>
    </row>
    <row r="361" spans="1:45">
      <c r="A361" s="41"/>
      <c r="B361" s="41"/>
      <c r="C361" s="41"/>
      <c r="D361" s="41"/>
      <c r="E361" s="52"/>
      <c r="F361" s="52"/>
      <c r="G361" s="52"/>
      <c r="H361" s="52"/>
      <c r="I361" s="52"/>
      <c r="J361" s="52"/>
      <c r="K361" s="52"/>
      <c r="L361" s="44"/>
      <c r="M361" s="44"/>
      <c r="N361" s="44"/>
      <c r="O361" s="139"/>
      <c r="P361" s="46"/>
      <c r="Q361" s="44"/>
      <c r="R361" s="44"/>
      <c r="S361" s="44"/>
      <c r="T361" s="44"/>
      <c r="U361" s="44"/>
      <c r="V361" s="44"/>
      <c r="W361" s="44"/>
      <c r="X361" s="44"/>
      <c r="Y361" s="44"/>
      <c r="Z361" s="44"/>
      <c r="AA361" s="44"/>
      <c r="AB361" s="44"/>
      <c r="AC361" s="44"/>
      <c r="AD361" s="44"/>
      <c r="AE361" s="44"/>
      <c r="AF361" s="44"/>
      <c r="AG361" s="44"/>
      <c r="AH361" s="44"/>
      <c r="AI361" s="44"/>
      <c r="AJ361" s="44"/>
      <c r="AK361" s="44"/>
      <c r="AL361" s="44"/>
      <c r="AM361" s="44"/>
      <c r="AN361" s="44"/>
      <c r="AO361" s="44"/>
      <c r="AP361" s="44"/>
      <c r="AQ361" s="44"/>
      <c r="AR361" s="44"/>
      <c r="AS361" s="44"/>
    </row>
    <row r="362" spans="1:45">
      <c r="A362" s="41"/>
      <c r="B362" s="41"/>
      <c r="C362" s="41"/>
      <c r="D362" s="41"/>
      <c r="E362" s="52"/>
      <c r="F362" s="52"/>
      <c r="G362" s="52"/>
      <c r="H362" s="52"/>
      <c r="I362" s="52"/>
      <c r="J362" s="52"/>
      <c r="K362" s="52"/>
      <c r="L362" s="44"/>
      <c r="M362" s="44"/>
      <c r="N362" s="44"/>
      <c r="O362" s="139"/>
      <c r="P362" s="46"/>
      <c r="Q362" s="44"/>
      <c r="R362" s="44"/>
      <c r="S362" s="44"/>
      <c r="T362" s="44"/>
      <c r="U362" s="44"/>
      <c r="V362" s="44"/>
      <c r="W362" s="44"/>
      <c r="X362" s="44"/>
      <c r="Y362" s="44"/>
      <c r="Z362" s="44"/>
      <c r="AA362" s="44"/>
      <c r="AB362" s="44"/>
      <c r="AC362" s="44"/>
      <c r="AD362" s="44"/>
      <c r="AE362" s="44"/>
      <c r="AF362" s="44"/>
      <c r="AG362" s="44"/>
      <c r="AH362" s="44"/>
      <c r="AI362" s="44"/>
      <c r="AJ362" s="44"/>
      <c r="AK362" s="44"/>
      <c r="AL362" s="44"/>
      <c r="AM362" s="44"/>
      <c r="AN362" s="44"/>
      <c r="AO362" s="44"/>
      <c r="AP362" s="44"/>
      <c r="AQ362" s="44"/>
      <c r="AR362" s="44"/>
      <c r="AS362" s="44"/>
    </row>
    <row r="363" spans="1:45">
      <c r="A363" s="41"/>
      <c r="B363" s="41"/>
      <c r="C363" s="41"/>
      <c r="D363" s="41"/>
      <c r="E363" s="52"/>
      <c r="F363" s="52"/>
      <c r="G363" s="52"/>
      <c r="H363" s="52"/>
      <c r="I363" s="52"/>
      <c r="J363" s="52"/>
      <c r="K363" s="52"/>
      <c r="L363" s="44"/>
      <c r="M363" s="44"/>
      <c r="N363" s="44"/>
      <c r="O363" s="139"/>
      <c r="P363" s="46"/>
      <c r="Q363" s="44"/>
      <c r="R363" s="44"/>
      <c r="S363" s="44"/>
      <c r="T363" s="44"/>
      <c r="U363" s="44"/>
      <c r="V363" s="44"/>
      <c r="W363" s="44"/>
      <c r="X363" s="44"/>
      <c r="Y363" s="44"/>
      <c r="Z363" s="44"/>
      <c r="AA363" s="44"/>
      <c r="AB363" s="44"/>
      <c r="AC363" s="44"/>
      <c r="AD363" s="44"/>
      <c r="AE363" s="44"/>
      <c r="AF363" s="44"/>
      <c r="AG363" s="44"/>
      <c r="AH363" s="44"/>
      <c r="AI363" s="44"/>
      <c r="AJ363" s="44"/>
      <c r="AK363" s="44"/>
      <c r="AL363" s="44"/>
      <c r="AM363" s="44"/>
      <c r="AN363" s="44"/>
      <c r="AO363" s="44"/>
      <c r="AP363" s="44"/>
      <c r="AQ363" s="44"/>
      <c r="AR363" s="44"/>
      <c r="AS363" s="44"/>
    </row>
    <row r="364" spans="1:45">
      <c r="A364" s="41"/>
      <c r="B364" s="41"/>
      <c r="C364" s="41"/>
      <c r="D364" s="41"/>
      <c r="E364" s="52"/>
      <c r="F364" s="52"/>
      <c r="G364" s="52"/>
      <c r="H364" s="52"/>
      <c r="I364" s="52"/>
      <c r="J364" s="52"/>
      <c r="K364" s="52"/>
      <c r="L364" s="44"/>
      <c r="M364" s="44"/>
      <c r="N364" s="44"/>
      <c r="O364" s="139"/>
      <c r="P364" s="46"/>
      <c r="Q364" s="44"/>
      <c r="R364" s="44"/>
      <c r="S364" s="44"/>
      <c r="T364" s="44"/>
      <c r="U364" s="44"/>
      <c r="V364" s="44"/>
      <c r="W364" s="44"/>
      <c r="X364" s="44"/>
      <c r="Y364" s="44"/>
      <c r="Z364" s="44"/>
      <c r="AA364" s="44"/>
      <c r="AB364" s="44"/>
      <c r="AC364" s="44"/>
      <c r="AD364" s="44"/>
      <c r="AE364" s="44"/>
      <c r="AF364" s="44"/>
      <c r="AG364" s="44"/>
      <c r="AH364" s="44"/>
      <c r="AI364" s="44"/>
      <c r="AJ364" s="44"/>
      <c r="AK364" s="44"/>
      <c r="AL364" s="44"/>
      <c r="AM364" s="44"/>
      <c r="AN364" s="44"/>
      <c r="AO364" s="44"/>
      <c r="AP364" s="44"/>
      <c r="AQ364" s="44"/>
      <c r="AR364" s="44"/>
      <c r="AS364" s="44"/>
    </row>
    <row r="365" spans="1:45">
      <c r="A365" s="41"/>
      <c r="B365" s="41"/>
      <c r="C365" s="41"/>
      <c r="D365" s="41"/>
      <c r="E365" s="52"/>
      <c r="F365" s="52"/>
      <c r="G365" s="52"/>
      <c r="H365" s="52"/>
      <c r="I365" s="52"/>
      <c r="J365" s="52"/>
      <c r="K365" s="52"/>
      <c r="L365" s="44"/>
      <c r="M365" s="44"/>
      <c r="N365" s="44"/>
      <c r="O365" s="139"/>
      <c r="P365" s="46"/>
      <c r="Q365" s="44"/>
      <c r="R365" s="44"/>
      <c r="S365" s="44"/>
      <c r="T365" s="44"/>
      <c r="U365" s="44"/>
      <c r="V365" s="44"/>
      <c r="W365" s="44"/>
      <c r="X365" s="44"/>
      <c r="Y365" s="44"/>
      <c r="Z365" s="44"/>
      <c r="AA365" s="44"/>
      <c r="AB365" s="44"/>
      <c r="AC365" s="44"/>
      <c r="AD365" s="44"/>
      <c r="AE365" s="44"/>
      <c r="AF365" s="44"/>
      <c r="AG365" s="44"/>
      <c r="AH365" s="44"/>
      <c r="AI365" s="44"/>
      <c r="AJ365" s="44"/>
      <c r="AK365" s="44"/>
      <c r="AL365" s="44"/>
      <c r="AM365" s="44"/>
      <c r="AN365" s="44"/>
      <c r="AO365" s="44"/>
      <c r="AP365" s="44"/>
      <c r="AQ365" s="44"/>
      <c r="AR365" s="44"/>
      <c r="AS365" s="44"/>
    </row>
    <row r="366" spans="1:45">
      <c r="A366" s="41"/>
      <c r="B366" s="41"/>
      <c r="C366" s="41"/>
      <c r="D366" s="41"/>
      <c r="E366" s="52"/>
      <c r="F366" s="52"/>
      <c r="G366" s="52"/>
      <c r="H366" s="52"/>
      <c r="I366" s="52"/>
      <c r="J366" s="52"/>
      <c r="K366" s="52"/>
      <c r="L366" s="44"/>
      <c r="M366" s="44"/>
      <c r="N366" s="44"/>
      <c r="O366" s="139"/>
      <c r="P366" s="46"/>
      <c r="Q366" s="44"/>
      <c r="R366" s="44"/>
      <c r="S366" s="44"/>
      <c r="T366" s="44"/>
      <c r="U366" s="44"/>
      <c r="V366" s="44"/>
      <c r="W366" s="44"/>
      <c r="X366" s="44"/>
      <c r="Y366" s="44"/>
      <c r="Z366" s="44"/>
      <c r="AA366" s="44"/>
      <c r="AB366" s="44"/>
      <c r="AC366" s="44"/>
      <c r="AD366" s="44"/>
      <c r="AE366" s="44"/>
      <c r="AF366" s="44"/>
      <c r="AG366" s="44"/>
      <c r="AH366" s="44"/>
      <c r="AI366" s="44"/>
      <c r="AJ366" s="44"/>
      <c r="AK366" s="44"/>
      <c r="AL366" s="44"/>
      <c r="AM366" s="44"/>
      <c r="AN366" s="44"/>
      <c r="AO366" s="44"/>
      <c r="AP366" s="44"/>
      <c r="AQ366" s="44"/>
      <c r="AR366" s="44"/>
      <c r="AS366" s="44"/>
    </row>
    <row r="367" spans="1:45">
      <c r="A367" s="41"/>
      <c r="B367" s="41"/>
      <c r="C367" s="41"/>
      <c r="D367" s="41"/>
      <c r="E367" s="52"/>
      <c r="F367" s="52"/>
      <c r="G367" s="52"/>
      <c r="H367" s="52"/>
      <c r="I367" s="52"/>
      <c r="J367" s="52"/>
      <c r="K367" s="52"/>
      <c r="L367" s="44"/>
      <c r="M367" s="44"/>
      <c r="N367" s="44"/>
      <c r="O367" s="139"/>
      <c r="P367" s="46"/>
      <c r="Q367" s="44"/>
      <c r="R367" s="44"/>
      <c r="S367" s="44"/>
      <c r="T367" s="44"/>
      <c r="U367" s="44"/>
      <c r="V367" s="44"/>
      <c r="W367" s="44"/>
      <c r="X367" s="44"/>
      <c r="Y367" s="44"/>
      <c r="Z367" s="44"/>
      <c r="AA367" s="44"/>
      <c r="AB367" s="44"/>
      <c r="AC367" s="44"/>
      <c r="AD367" s="44"/>
      <c r="AE367" s="44"/>
      <c r="AF367" s="44"/>
      <c r="AG367" s="44"/>
      <c r="AH367" s="44"/>
      <c r="AI367" s="44"/>
      <c r="AJ367" s="44"/>
      <c r="AK367" s="44"/>
      <c r="AL367" s="44"/>
      <c r="AM367" s="44"/>
      <c r="AN367" s="44"/>
      <c r="AO367" s="44"/>
      <c r="AP367" s="44"/>
      <c r="AQ367" s="44"/>
      <c r="AR367" s="44"/>
      <c r="AS367" s="44"/>
    </row>
    <row r="368" spans="1:45">
      <c r="A368" s="41"/>
      <c r="B368" s="41"/>
      <c r="C368" s="41"/>
      <c r="D368" s="41"/>
      <c r="E368" s="52"/>
      <c r="F368" s="52"/>
      <c r="G368" s="52"/>
      <c r="H368" s="52"/>
      <c r="I368" s="52"/>
      <c r="J368" s="52"/>
      <c r="K368" s="52"/>
      <c r="L368" s="44"/>
      <c r="M368" s="44"/>
      <c r="N368" s="44"/>
      <c r="O368" s="139"/>
      <c r="P368" s="46"/>
      <c r="Q368" s="44"/>
      <c r="R368" s="44"/>
      <c r="S368" s="44"/>
      <c r="T368" s="44"/>
      <c r="U368" s="44"/>
      <c r="V368" s="44"/>
      <c r="W368" s="44"/>
      <c r="X368" s="44"/>
      <c r="Y368" s="44"/>
      <c r="Z368" s="44"/>
      <c r="AA368" s="44"/>
      <c r="AB368" s="44"/>
      <c r="AC368" s="44"/>
      <c r="AD368" s="44"/>
      <c r="AE368" s="44"/>
      <c r="AF368" s="44"/>
      <c r="AG368" s="44"/>
      <c r="AH368" s="44"/>
      <c r="AI368" s="44"/>
      <c r="AJ368" s="44"/>
      <c r="AK368" s="44"/>
      <c r="AL368" s="44"/>
      <c r="AM368" s="44"/>
      <c r="AN368" s="44"/>
      <c r="AO368" s="44"/>
      <c r="AP368" s="44"/>
      <c r="AQ368" s="44"/>
      <c r="AR368" s="44"/>
      <c r="AS368" s="44"/>
    </row>
    <row r="369" spans="1:45">
      <c r="A369" s="41"/>
      <c r="B369" s="41"/>
      <c r="C369" s="41"/>
      <c r="D369" s="41"/>
      <c r="E369" s="52"/>
      <c r="F369" s="52"/>
      <c r="G369" s="52"/>
      <c r="H369" s="52"/>
      <c r="I369" s="52"/>
      <c r="J369" s="52"/>
      <c r="K369" s="52"/>
      <c r="L369" s="44"/>
      <c r="M369" s="44"/>
      <c r="N369" s="44"/>
      <c r="O369" s="139"/>
      <c r="P369" s="46"/>
      <c r="Q369" s="44"/>
      <c r="R369" s="44"/>
      <c r="S369" s="44"/>
      <c r="T369" s="44"/>
      <c r="U369" s="44"/>
      <c r="V369" s="44"/>
      <c r="W369" s="44"/>
      <c r="X369" s="44"/>
      <c r="Y369" s="44"/>
      <c r="Z369" s="44"/>
      <c r="AA369" s="44"/>
      <c r="AB369" s="44"/>
      <c r="AC369" s="44"/>
      <c r="AD369" s="44"/>
      <c r="AE369" s="44"/>
      <c r="AF369" s="44"/>
      <c r="AG369" s="44"/>
      <c r="AH369" s="44"/>
      <c r="AI369" s="44"/>
      <c r="AJ369" s="44"/>
      <c r="AK369" s="44"/>
      <c r="AL369" s="44"/>
      <c r="AM369" s="44"/>
      <c r="AN369" s="44"/>
      <c r="AO369" s="44"/>
      <c r="AP369" s="44"/>
      <c r="AQ369" s="44"/>
      <c r="AR369" s="44"/>
      <c r="AS369" s="44"/>
    </row>
    <row r="370" spans="1:45">
      <c r="A370" s="41"/>
      <c r="B370" s="41"/>
      <c r="C370" s="41"/>
      <c r="D370" s="41"/>
      <c r="E370" s="52"/>
      <c r="F370" s="52"/>
      <c r="G370" s="52"/>
      <c r="H370" s="52"/>
      <c r="I370" s="52"/>
      <c r="J370" s="52"/>
      <c r="K370" s="52"/>
      <c r="L370" s="44"/>
      <c r="M370" s="44"/>
      <c r="N370" s="44"/>
      <c r="O370" s="139"/>
      <c r="P370" s="46"/>
      <c r="Q370" s="44"/>
      <c r="R370" s="44"/>
      <c r="S370" s="44"/>
      <c r="T370" s="44"/>
      <c r="U370" s="44"/>
      <c r="V370" s="44"/>
      <c r="W370" s="44"/>
      <c r="X370" s="44"/>
      <c r="Y370" s="44"/>
      <c r="Z370" s="44"/>
      <c r="AA370" s="44"/>
      <c r="AB370" s="44"/>
      <c r="AC370" s="44"/>
      <c r="AD370" s="44"/>
      <c r="AE370" s="44"/>
      <c r="AF370" s="44"/>
      <c r="AG370" s="44"/>
      <c r="AH370" s="44"/>
      <c r="AI370" s="44"/>
      <c r="AJ370" s="44"/>
      <c r="AK370" s="44"/>
      <c r="AL370" s="44"/>
      <c r="AM370" s="44"/>
      <c r="AN370" s="44"/>
      <c r="AO370" s="44"/>
      <c r="AP370" s="44"/>
      <c r="AQ370" s="44"/>
      <c r="AR370" s="44"/>
      <c r="AS370" s="44"/>
    </row>
    <row r="371" spans="1:45">
      <c r="A371" s="41"/>
      <c r="B371" s="41"/>
      <c r="C371" s="41"/>
      <c r="D371" s="41"/>
      <c r="E371" s="52"/>
      <c r="F371" s="52"/>
      <c r="G371" s="52"/>
      <c r="H371" s="52"/>
      <c r="I371" s="52"/>
      <c r="J371" s="52"/>
      <c r="K371" s="52"/>
      <c r="L371" s="44"/>
      <c r="M371" s="44"/>
      <c r="N371" s="44"/>
      <c r="O371" s="139"/>
      <c r="P371" s="46"/>
      <c r="Q371" s="44"/>
      <c r="R371" s="44"/>
      <c r="S371" s="44"/>
      <c r="T371" s="44"/>
      <c r="U371" s="44"/>
      <c r="V371" s="44"/>
      <c r="W371" s="44"/>
      <c r="X371" s="44"/>
      <c r="Y371" s="44"/>
      <c r="Z371" s="44"/>
      <c r="AA371" s="44"/>
      <c r="AB371" s="44"/>
      <c r="AC371" s="44"/>
      <c r="AD371" s="44"/>
      <c r="AE371" s="44"/>
      <c r="AF371" s="44"/>
      <c r="AG371" s="44"/>
      <c r="AH371" s="44"/>
      <c r="AI371" s="44"/>
      <c r="AJ371" s="44"/>
      <c r="AK371" s="44"/>
      <c r="AL371" s="44"/>
      <c r="AM371" s="44"/>
      <c r="AN371" s="44"/>
      <c r="AO371" s="44"/>
      <c r="AP371" s="44"/>
      <c r="AQ371" s="44"/>
      <c r="AR371" s="44"/>
      <c r="AS371" s="44"/>
    </row>
    <row r="372" spans="1:45">
      <c r="A372" s="41"/>
      <c r="B372" s="41"/>
      <c r="C372" s="41"/>
      <c r="D372" s="41"/>
      <c r="E372" s="52"/>
      <c r="F372" s="52"/>
      <c r="G372" s="52"/>
      <c r="H372" s="52"/>
      <c r="I372" s="52"/>
      <c r="J372" s="52"/>
      <c r="K372" s="52"/>
      <c r="L372" s="44"/>
      <c r="M372" s="44"/>
      <c r="N372" s="44"/>
      <c r="O372" s="139"/>
      <c r="P372" s="46"/>
      <c r="Q372" s="44"/>
      <c r="R372" s="44"/>
      <c r="S372" s="44"/>
      <c r="T372" s="44"/>
      <c r="U372" s="44"/>
      <c r="V372" s="44"/>
      <c r="W372" s="44"/>
      <c r="X372" s="44"/>
      <c r="Y372" s="44"/>
      <c r="Z372" s="44"/>
      <c r="AA372" s="44"/>
      <c r="AB372" s="44"/>
      <c r="AC372" s="44"/>
      <c r="AD372" s="44"/>
      <c r="AE372" s="44"/>
      <c r="AF372" s="44"/>
      <c r="AG372" s="44"/>
      <c r="AH372" s="44"/>
      <c r="AI372" s="44"/>
      <c r="AJ372" s="44"/>
      <c r="AK372" s="44"/>
      <c r="AL372" s="44"/>
      <c r="AM372" s="44"/>
      <c r="AN372" s="44"/>
      <c r="AO372" s="44"/>
      <c r="AP372" s="44"/>
      <c r="AQ372" s="44"/>
      <c r="AR372" s="44"/>
      <c r="AS372" s="44"/>
    </row>
    <row r="373" spans="1:45">
      <c r="A373" s="41"/>
      <c r="B373" s="41"/>
      <c r="C373" s="41"/>
      <c r="D373" s="41"/>
      <c r="E373" s="52"/>
      <c r="F373" s="52"/>
      <c r="G373" s="52"/>
      <c r="H373" s="52"/>
      <c r="I373" s="52"/>
      <c r="J373" s="52"/>
      <c r="K373" s="52"/>
      <c r="L373" s="44"/>
      <c r="M373" s="44"/>
      <c r="N373" s="44"/>
      <c r="O373" s="139"/>
      <c r="P373" s="46"/>
      <c r="Q373" s="44"/>
      <c r="R373" s="44"/>
      <c r="S373" s="44"/>
      <c r="T373" s="44"/>
      <c r="U373" s="44"/>
      <c r="V373" s="44"/>
      <c r="W373" s="44"/>
      <c r="X373" s="44"/>
      <c r="Y373" s="44"/>
      <c r="Z373" s="44"/>
      <c r="AA373" s="44"/>
      <c r="AB373" s="44"/>
      <c r="AC373" s="44"/>
      <c r="AD373" s="44"/>
      <c r="AE373" s="44"/>
      <c r="AF373" s="44"/>
      <c r="AG373" s="44"/>
      <c r="AH373" s="44"/>
      <c r="AI373" s="44"/>
      <c r="AJ373" s="44"/>
      <c r="AK373" s="44"/>
      <c r="AL373" s="44"/>
      <c r="AM373" s="44"/>
      <c r="AN373" s="44"/>
      <c r="AO373" s="44"/>
      <c r="AP373" s="44"/>
      <c r="AQ373" s="44"/>
      <c r="AR373" s="44"/>
      <c r="AS373" s="44"/>
    </row>
    <row r="374" spans="1:45">
      <c r="A374" s="41"/>
      <c r="B374" s="41"/>
      <c r="C374" s="41"/>
      <c r="D374" s="41"/>
      <c r="E374" s="52"/>
      <c r="F374" s="52"/>
      <c r="G374" s="52"/>
      <c r="H374" s="52"/>
      <c r="I374" s="52"/>
      <c r="J374" s="52"/>
      <c r="K374" s="52"/>
      <c r="L374" s="44"/>
      <c r="M374" s="44"/>
      <c r="N374" s="44"/>
      <c r="O374" s="139"/>
      <c r="P374" s="46"/>
      <c r="Q374" s="44"/>
      <c r="R374" s="44"/>
      <c r="S374" s="44"/>
      <c r="T374" s="44"/>
      <c r="U374" s="44"/>
      <c r="V374" s="44"/>
      <c r="W374" s="44"/>
      <c r="X374" s="44"/>
      <c r="Y374" s="44"/>
      <c r="Z374" s="44"/>
      <c r="AA374" s="44"/>
      <c r="AB374" s="44"/>
      <c r="AC374" s="44"/>
      <c r="AD374" s="44"/>
      <c r="AE374" s="44"/>
      <c r="AF374" s="44"/>
      <c r="AG374" s="44"/>
      <c r="AH374" s="44"/>
      <c r="AI374" s="44"/>
      <c r="AJ374" s="44"/>
      <c r="AK374" s="44"/>
      <c r="AL374" s="44"/>
      <c r="AM374" s="44"/>
      <c r="AN374" s="44"/>
      <c r="AO374" s="44"/>
      <c r="AP374" s="44"/>
      <c r="AQ374" s="44"/>
      <c r="AR374" s="44"/>
      <c r="AS374" s="44"/>
    </row>
    <row r="375" spans="1:45">
      <c r="A375" s="41"/>
      <c r="B375" s="41"/>
      <c r="C375" s="41"/>
      <c r="D375" s="41"/>
      <c r="E375" s="52"/>
      <c r="F375" s="52"/>
      <c r="G375" s="52"/>
      <c r="H375" s="52"/>
      <c r="I375" s="52"/>
      <c r="J375" s="52"/>
      <c r="K375" s="52"/>
      <c r="L375" s="44"/>
      <c r="M375" s="44"/>
      <c r="N375" s="44"/>
      <c r="O375" s="139"/>
      <c r="P375" s="46"/>
      <c r="Q375" s="44"/>
      <c r="R375" s="44"/>
      <c r="S375" s="44"/>
      <c r="T375" s="44"/>
      <c r="U375" s="44"/>
      <c r="V375" s="44"/>
      <c r="W375" s="44"/>
      <c r="X375" s="44"/>
      <c r="Y375" s="44"/>
      <c r="Z375" s="44"/>
      <c r="AA375" s="44"/>
      <c r="AB375" s="44"/>
      <c r="AC375" s="44"/>
      <c r="AD375" s="44"/>
      <c r="AE375" s="44"/>
      <c r="AF375" s="44"/>
      <c r="AG375" s="44"/>
      <c r="AH375" s="44"/>
      <c r="AI375" s="44"/>
      <c r="AJ375" s="44"/>
      <c r="AK375" s="44"/>
      <c r="AL375" s="44"/>
      <c r="AM375" s="44"/>
      <c r="AN375" s="44"/>
      <c r="AO375" s="44"/>
      <c r="AP375" s="44"/>
      <c r="AQ375" s="44"/>
      <c r="AR375" s="44"/>
      <c r="AS375" s="44"/>
    </row>
    <row r="376" spans="1:45">
      <c r="A376" s="41"/>
      <c r="B376" s="41"/>
      <c r="C376" s="41"/>
      <c r="D376" s="41"/>
      <c r="E376" s="52"/>
      <c r="F376" s="52"/>
      <c r="G376" s="52"/>
      <c r="H376" s="52"/>
      <c r="I376" s="52"/>
      <c r="J376" s="52"/>
      <c r="K376" s="52"/>
      <c r="L376" s="44"/>
      <c r="M376" s="44"/>
      <c r="N376" s="44"/>
      <c r="O376" s="139"/>
      <c r="P376" s="46"/>
      <c r="Q376" s="44"/>
      <c r="R376" s="44"/>
      <c r="S376" s="44"/>
      <c r="T376" s="44"/>
      <c r="U376" s="44"/>
      <c r="V376" s="44"/>
      <c r="W376" s="44"/>
      <c r="X376" s="44"/>
      <c r="Y376" s="44"/>
      <c r="Z376" s="44"/>
      <c r="AA376" s="44"/>
      <c r="AB376" s="44"/>
      <c r="AC376" s="44"/>
      <c r="AD376" s="44"/>
      <c r="AE376" s="44"/>
      <c r="AF376" s="44"/>
      <c r="AG376" s="44"/>
      <c r="AH376" s="44"/>
      <c r="AI376" s="44"/>
      <c r="AJ376" s="44"/>
      <c r="AK376" s="44"/>
      <c r="AL376" s="44"/>
      <c r="AM376" s="44"/>
      <c r="AN376" s="44"/>
      <c r="AO376" s="44"/>
      <c r="AP376" s="44"/>
      <c r="AQ376" s="44"/>
      <c r="AR376" s="44"/>
      <c r="AS376" s="44"/>
    </row>
    <row r="377" spans="1:45">
      <c r="A377" s="41"/>
      <c r="B377" s="41"/>
      <c r="C377" s="41"/>
      <c r="D377" s="41"/>
      <c r="E377" s="52"/>
      <c r="F377" s="52"/>
      <c r="G377" s="52"/>
      <c r="H377" s="52"/>
      <c r="I377" s="52"/>
      <c r="J377" s="52"/>
      <c r="K377" s="52"/>
      <c r="L377" s="44"/>
      <c r="M377" s="44"/>
      <c r="N377" s="44"/>
      <c r="O377" s="139"/>
      <c r="P377" s="46"/>
      <c r="Q377" s="44"/>
      <c r="R377" s="44"/>
      <c r="S377" s="44"/>
      <c r="T377" s="44"/>
      <c r="U377" s="44"/>
      <c r="V377" s="44"/>
      <c r="W377" s="44"/>
      <c r="X377" s="44"/>
      <c r="Y377" s="44"/>
      <c r="Z377" s="44"/>
      <c r="AA377" s="44"/>
      <c r="AB377" s="44"/>
      <c r="AC377" s="44"/>
      <c r="AD377" s="44"/>
      <c r="AE377" s="44"/>
      <c r="AF377" s="44"/>
      <c r="AG377" s="44"/>
      <c r="AH377" s="44"/>
      <c r="AI377" s="44"/>
      <c r="AJ377" s="44"/>
      <c r="AK377" s="44"/>
      <c r="AL377" s="44"/>
      <c r="AM377" s="44"/>
      <c r="AN377" s="44"/>
      <c r="AO377" s="44"/>
      <c r="AP377" s="44"/>
      <c r="AQ377" s="44"/>
      <c r="AR377" s="44"/>
      <c r="AS377" s="44"/>
    </row>
    <row r="378" spans="1:45">
      <c r="A378" s="41"/>
      <c r="B378" s="41"/>
      <c r="C378" s="41"/>
      <c r="D378" s="41"/>
      <c r="E378" s="52"/>
      <c r="F378" s="52"/>
      <c r="G378" s="52"/>
      <c r="H378" s="52"/>
      <c r="I378" s="52"/>
      <c r="J378" s="52"/>
      <c r="K378" s="52"/>
      <c r="L378" s="44"/>
      <c r="M378" s="44"/>
      <c r="N378" s="44"/>
      <c r="O378" s="139"/>
      <c r="P378" s="46"/>
      <c r="Q378" s="44"/>
      <c r="R378" s="44"/>
      <c r="S378" s="44"/>
      <c r="T378" s="44"/>
      <c r="U378" s="44"/>
      <c r="V378" s="44"/>
      <c r="W378" s="44"/>
      <c r="X378" s="44"/>
      <c r="Y378" s="44"/>
      <c r="Z378" s="44"/>
      <c r="AA378" s="44"/>
      <c r="AB378" s="44"/>
      <c r="AC378" s="44"/>
      <c r="AD378" s="44"/>
      <c r="AE378" s="44"/>
      <c r="AF378" s="44"/>
      <c r="AG378" s="44"/>
      <c r="AH378" s="44"/>
      <c r="AI378" s="44"/>
      <c r="AJ378" s="44"/>
      <c r="AK378" s="44"/>
      <c r="AL378" s="44"/>
      <c r="AM378" s="44"/>
      <c r="AN378" s="44"/>
      <c r="AO378" s="44"/>
      <c r="AP378" s="44"/>
      <c r="AQ378" s="44"/>
      <c r="AR378" s="44"/>
      <c r="AS378" s="44"/>
    </row>
    <row r="379" spans="1:45">
      <c r="A379" s="41"/>
      <c r="B379" s="41"/>
      <c r="C379" s="41"/>
      <c r="D379" s="41"/>
      <c r="E379" s="52"/>
      <c r="F379" s="52"/>
      <c r="G379" s="52"/>
      <c r="H379" s="52"/>
      <c r="I379" s="52"/>
      <c r="J379" s="52"/>
      <c r="K379" s="52"/>
      <c r="L379" s="44"/>
      <c r="M379" s="44"/>
      <c r="N379" s="44"/>
      <c r="O379" s="139"/>
      <c r="P379" s="46"/>
      <c r="Q379" s="44"/>
      <c r="R379" s="44"/>
      <c r="S379" s="44"/>
      <c r="T379" s="44"/>
      <c r="U379" s="44"/>
      <c r="V379" s="44"/>
      <c r="W379" s="44"/>
      <c r="X379" s="44"/>
      <c r="Y379" s="44"/>
      <c r="Z379" s="44"/>
      <c r="AA379" s="44"/>
      <c r="AB379" s="44"/>
      <c r="AC379" s="44"/>
      <c r="AD379" s="44"/>
      <c r="AE379" s="44"/>
      <c r="AF379" s="44"/>
      <c r="AG379" s="44"/>
      <c r="AH379" s="44"/>
      <c r="AI379" s="44"/>
      <c r="AJ379" s="44"/>
      <c r="AK379" s="44"/>
      <c r="AL379" s="44"/>
      <c r="AM379" s="44"/>
      <c r="AN379" s="44"/>
      <c r="AO379" s="44"/>
      <c r="AP379" s="44"/>
      <c r="AQ379" s="44"/>
      <c r="AR379" s="44"/>
      <c r="AS379" s="44"/>
    </row>
    <row r="380" spans="1:45">
      <c r="A380" s="41"/>
      <c r="B380" s="41"/>
      <c r="C380" s="41"/>
      <c r="D380" s="41"/>
      <c r="E380" s="52"/>
      <c r="F380" s="52"/>
      <c r="G380" s="52"/>
      <c r="H380" s="52"/>
      <c r="I380" s="52"/>
      <c r="J380" s="52"/>
      <c r="K380" s="52"/>
      <c r="L380" s="44"/>
      <c r="M380" s="44"/>
      <c r="N380" s="44"/>
      <c r="O380" s="139"/>
      <c r="P380" s="46"/>
      <c r="Q380" s="44"/>
      <c r="R380" s="44"/>
      <c r="S380" s="44"/>
      <c r="T380" s="44"/>
      <c r="U380" s="44"/>
      <c r="V380" s="44"/>
      <c r="W380" s="44"/>
      <c r="X380" s="44"/>
      <c r="Y380" s="44"/>
      <c r="Z380" s="44"/>
      <c r="AA380" s="44"/>
      <c r="AB380" s="44"/>
      <c r="AC380" s="44"/>
      <c r="AD380" s="44"/>
      <c r="AE380" s="44"/>
      <c r="AF380" s="44"/>
      <c r="AG380" s="44"/>
      <c r="AH380" s="44"/>
      <c r="AI380" s="44"/>
      <c r="AJ380" s="44"/>
      <c r="AK380" s="44"/>
      <c r="AL380" s="44"/>
      <c r="AM380" s="44"/>
      <c r="AN380" s="44"/>
      <c r="AO380" s="44"/>
      <c r="AP380" s="44"/>
      <c r="AQ380" s="44"/>
      <c r="AR380" s="44"/>
      <c r="AS380" s="44"/>
    </row>
    <row r="381" spans="1:45">
      <c r="A381" s="41"/>
      <c r="B381" s="41"/>
      <c r="C381" s="41"/>
      <c r="D381" s="41"/>
      <c r="E381" s="52"/>
      <c r="F381" s="52"/>
      <c r="G381" s="52"/>
      <c r="H381" s="52"/>
      <c r="I381" s="52"/>
      <c r="J381" s="52"/>
      <c r="K381" s="52"/>
      <c r="L381" s="44"/>
      <c r="M381" s="44"/>
      <c r="N381" s="44"/>
      <c r="O381" s="139"/>
      <c r="P381" s="46"/>
      <c r="Q381" s="44"/>
      <c r="R381" s="44"/>
      <c r="S381" s="44"/>
      <c r="T381" s="44"/>
      <c r="U381" s="44"/>
      <c r="V381" s="44"/>
      <c r="W381" s="44"/>
      <c r="X381" s="44"/>
      <c r="Y381" s="44"/>
      <c r="Z381" s="44"/>
      <c r="AA381" s="44"/>
      <c r="AB381" s="44"/>
      <c r="AC381" s="44"/>
      <c r="AD381" s="44"/>
      <c r="AE381" s="44"/>
      <c r="AF381" s="44"/>
      <c r="AG381" s="44"/>
      <c r="AH381" s="44"/>
      <c r="AI381" s="44"/>
      <c r="AJ381" s="44"/>
      <c r="AK381" s="44"/>
      <c r="AL381" s="44"/>
      <c r="AM381" s="44"/>
      <c r="AN381" s="44"/>
      <c r="AO381" s="44"/>
      <c r="AP381" s="44"/>
      <c r="AQ381" s="44"/>
      <c r="AR381" s="44"/>
      <c r="AS381" s="44"/>
    </row>
    <row r="382" spans="1:45">
      <c r="A382" s="41"/>
      <c r="B382" s="41"/>
      <c r="C382" s="41"/>
      <c r="D382" s="41"/>
      <c r="E382" s="52"/>
      <c r="F382" s="52"/>
      <c r="G382" s="52"/>
      <c r="H382" s="52"/>
      <c r="I382" s="52"/>
      <c r="J382" s="52"/>
      <c r="K382" s="52"/>
      <c r="L382" s="44"/>
      <c r="M382" s="44"/>
      <c r="N382" s="44"/>
      <c r="O382" s="139"/>
      <c r="P382" s="46"/>
      <c r="Q382" s="44"/>
      <c r="R382" s="44"/>
      <c r="S382" s="44"/>
      <c r="T382" s="44"/>
      <c r="U382" s="44"/>
      <c r="V382" s="44"/>
      <c r="W382" s="44"/>
      <c r="X382" s="44"/>
      <c r="Y382" s="44"/>
      <c r="Z382" s="44"/>
      <c r="AA382" s="44"/>
      <c r="AB382" s="44"/>
      <c r="AC382" s="44"/>
      <c r="AD382" s="44"/>
      <c r="AE382" s="44"/>
      <c r="AF382" s="44"/>
      <c r="AG382" s="44"/>
      <c r="AH382" s="44"/>
      <c r="AI382" s="44"/>
      <c r="AJ382" s="44"/>
      <c r="AK382" s="44"/>
      <c r="AL382" s="44"/>
      <c r="AM382" s="44"/>
      <c r="AN382" s="44"/>
      <c r="AO382" s="44"/>
      <c r="AP382" s="44"/>
      <c r="AQ382" s="44"/>
      <c r="AR382" s="44"/>
      <c r="AS382" s="44"/>
    </row>
    <row r="383" spans="1:45">
      <c r="A383" s="41"/>
      <c r="B383" s="41"/>
      <c r="C383" s="41"/>
      <c r="D383" s="41"/>
      <c r="E383" s="52"/>
      <c r="F383" s="52"/>
      <c r="G383" s="52"/>
      <c r="H383" s="52"/>
      <c r="I383" s="52"/>
      <c r="J383" s="52"/>
      <c r="K383" s="52"/>
      <c r="L383" s="44"/>
      <c r="M383" s="44"/>
      <c r="N383" s="44"/>
      <c r="O383" s="139"/>
      <c r="P383" s="46"/>
      <c r="Q383" s="44"/>
      <c r="R383" s="44"/>
      <c r="S383" s="44"/>
      <c r="T383" s="44"/>
      <c r="U383" s="44"/>
      <c r="V383" s="44"/>
      <c r="W383" s="44"/>
      <c r="X383" s="44"/>
      <c r="Y383" s="44"/>
      <c r="Z383" s="44"/>
      <c r="AA383" s="44"/>
      <c r="AB383" s="44"/>
      <c r="AC383" s="44"/>
      <c r="AD383" s="44"/>
      <c r="AE383" s="44"/>
      <c r="AF383" s="44"/>
      <c r="AG383" s="44"/>
      <c r="AH383" s="44"/>
      <c r="AI383" s="44"/>
      <c r="AJ383" s="44"/>
      <c r="AK383" s="44"/>
      <c r="AL383" s="44"/>
      <c r="AM383" s="44"/>
      <c r="AN383" s="44"/>
      <c r="AO383" s="44"/>
      <c r="AP383" s="44"/>
      <c r="AQ383" s="44"/>
      <c r="AR383" s="44"/>
      <c r="AS383" s="44"/>
    </row>
    <row r="384" spans="1:45">
      <c r="A384" s="41"/>
      <c r="B384" s="41"/>
      <c r="C384" s="41"/>
      <c r="D384" s="41"/>
      <c r="E384" s="52"/>
      <c r="F384" s="52"/>
      <c r="G384" s="52"/>
      <c r="H384" s="52"/>
      <c r="I384" s="52"/>
      <c r="J384" s="52"/>
      <c r="K384" s="52"/>
      <c r="L384" s="44"/>
      <c r="M384" s="44"/>
      <c r="N384" s="44"/>
      <c r="O384" s="139"/>
      <c r="P384" s="46"/>
      <c r="Q384" s="44"/>
      <c r="R384" s="44"/>
      <c r="S384" s="44"/>
      <c r="T384" s="44"/>
      <c r="U384" s="44"/>
      <c r="V384" s="44"/>
      <c r="W384" s="44"/>
      <c r="X384" s="44"/>
      <c r="Y384" s="44"/>
      <c r="Z384" s="44"/>
      <c r="AA384" s="44"/>
      <c r="AB384" s="44"/>
      <c r="AC384" s="44"/>
      <c r="AD384" s="44"/>
      <c r="AE384" s="44"/>
      <c r="AF384" s="44"/>
      <c r="AG384" s="44"/>
      <c r="AH384" s="44"/>
      <c r="AI384" s="44"/>
      <c r="AJ384" s="44"/>
      <c r="AK384" s="44"/>
      <c r="AL384" s="44"/>
      <c r="AM384" s="44"/>
      <c r="AN384" s="44"/>
      <c r="AO384" s="44"/>
      <c r="AP384" s="44"/>
      <c r="AQ384" s="44"/>
      <c r="AR384" s="44"/>
      <c r="AS384" s="44"/>
    </row>
    <row r="385" spans="1:45">
      <c r="A385" s="41"/>
      <c r="B385" s="41"/>
      <c r="C385" s="41"/>
      <c r="D385" s="41"/>
      <c r="E385" s="52"/>
      <c r="F385" s="52"/>
      <c r="G385" s="52"/>
      <c r="H385" s="52"/>
      <c r="I385" s="52"/>
      <c r="J385" s="52"/>
      <c r="K385" s="52"/>
      <c r="L385" s="44"/>
      <c r="M385" s="44"/>
      <c r="N385" s="44"/>
      <c r="O385" s="139"/>
      <c r="P385" s="46"/>
      <c r="Q385" s="44"/>
      <c r="R385" s="44"/>
      <c r="S385" s="44"/>
      <c r="T385" s="44"/>
      <c r="U385" s="44"/>
      <c r="V385" s="44"/>
      <c r="W385" s="44"/>
      <c r="X385" s="44"/>
      <c r="Y385" s="44"/>
      <c r="Z385" s="44"/>
      <c r="AA385" s="44"/>
      <c r="AB385" s="44"/>
      <c r="AC385" s="44"/>
      <c r="AD385" s="44"/>
      <c r="AE385" s="44"/>
      <c r="AF385" s="44"/>
      <c r="AG385" s="44"/>
      <c r="AH385" s="44"/>
      <c r="AI385" s="44"/>
      <c r="AJ385" s="44"/>
      <c r="AK385" s="44"/>
      <c r="AL385" s="44"/>
      <c r="AM385" s="44"/>
      <c r="AN385" s="44"/>
      <c r="AO385" s="44"/>
      <c r="AP385" s="44"/>
      <c r="AQ385" s="44"/>
      <c r="AR385" s="44"/>
      <c r="AS385" s="44"/>
    </row>
    <row r="386" spans="1:45">
      <c r="A386" s="41"/>
      <c r="B386" s="41"/>
      <c r="C386" s="41"/>
      <c r="D386" s="41"/>
      <c r="E386" s="52"/>
      <c r="F386" s="52"/>
      <c r="G386" s="52"/>
      <c r="H386" s="52"/>
      <c r="I386" s="52"/>
      <c r="J386" s="52"/>
      <c r="K386" s="52"/>
      <c r="L386" s="44"/>
      <c r="M386" s="44"/>
      <c r="N386" s="44"/>
      <c r="O386" s="139"/>
      <c r="P386" s="46"/>
      <c r="Q386" s="44"/>
      <c r="R386" s="44"/>
      <c r="S386" s="44"/>
      <c r="T386" s="44"/>
      <c r="U386" s="44"/>
      <c r="V386" s="44"/>
      <c r="W386" s="44"/>
      <c r="X386" s="44"/>
      <c r="Y386" s="44"/>
      <c r="Z386" s="44"/>
      <c r="AA386" s="44"/>
      <c r="AB386" s="44"/>
      <c r="AC386" s="44"/>
      <c r="AD386" s="44"/>
      <c r="AE386" s="44"/>
      <c r="AF386" s="44"/>
      <c r="AG386" s="44"/>
      <c r="AH386" s="44"/>
      <c r="AI386" s="44"/>
      <c r="AJ386" s="44"/>
      <c r="AK386" s="44"/>
      <c r="AL386" s="44"/>
      <c r="AM386" s="44"/>
      <c r="AN386" s="44"/>
      <c r="AO386" s="44"/>
      <c r="AP386" s="44"/>
      <c r="AQ386" s="44"/>
      <c r="AR386" s="44"/>
      <c r="AS386" s="44"/>
    </row>
    <row r="387" spans="1:45">
      <c r="A387" s="41"/>
      <c r="B387" s="41"/>
      <c r="C387" s="41"/>
      <c r="D387" s="41"/>
      <c r="E387" s="52"/>
      <c r="F387" s="52"/>
      <c r="G387" s="52"/>
      <c r="H387" s="52"/>
      <c r="I387" s="52"/>
      <c r="J387" s="52"/>
      <c r="K387" s="52"/>
      <c r="L387" s="44"/>
      <c r="M387" s="44"/>
      <c r="N387" s="44"/>
      <c r="O387" s="139"/>
      <c r="P387" s="46"/>
      <c r="Q387" s="44"/>
      <c r="R387" s="44"/>
      <c r="S387" s="44"/>
      <c r="T387" s="44"/>
      <c r="U387" s="44"/>
      <c r="V387" s="44"/>
      <c r="W387" s="44"/>
      <c r="X387" s="44"/>
      <c r="Y387" s="44"/>
      <c r="Z387" s="44"/>
      <c r="AA387" s="44"/>
      <c r="AB387" s="44"/>
      <c r="AC387" s="44"/>
      <c r="AD387" s="44"/>
      <c r="AE387" s="44"/>
      <c r="AF387" s="44"/>
      <c r="AG387" s="44"/>
      <c r="AH387" s="44"/>
      <c r="AI387" s="44"/>
      <c r="AJ387" s="44"/>
      <c r="AK387" s="44"/>
      <c r="AL387" s="44"/>
      <c r="AM387" s="44"/>
      <c r="AN387" s="44"/>
      <c r="AO387" s="44"/>
      <c r="AP387" s="44"/>
      <c r="AQ387" s="44"/>
      <c r="AR387" s="44"/>
      <c r="AS387" s="44"/>
    </row>
    <row r="388" spans="1:45">
      <c r="A388" s="41"/>
      <c r="B388" s="41"/>
      <c r="C388" s="41"/>
      <c r="D388" s="41"/>
      <c r="E388" s="52"/>
      <c r="F388" s="52"/>
      <c r="G388" s="52"/>
      <c r="H388" s="52"/>
      <c r="I388" s="52"/>
      <c r="J388" s="52"/>
      <c r="K388" s="52"/>
      <c r="L388" s="44"/>
      <c r="M388" s="44"/>
      <c r="N388" s="44"/>
      <c r="O388" s="139"/>
      <c r="P388" s="46"/>
      <c r="Q388" s="44"/>
      <c r="R388" s="44"/>
      <c r="S388" s="44"/>
      <c r="T388" s="44"/>
      <c r="U388" s="44"/>
      <c r="V388" s="44"/>
      <c r="W388" s="44"/>
      <c r="X388" s="44"/>
      <c r="Y388" s="44"/>
      <c r="Z388" s="44"/>
      <c r="AA388" s="44"/>
      <c r="AB388" s="44"/>
      <c r="AC388" s="44"/>
      <c r="AD388" s="44"/>
      <c r="AE388" s="44"/>
      <c r="AF388" s="44"/>
      <c r="AG388" s="44"/>
      <c r="AH388" s="44"/>
      <c r="AI388" s="44"/>
      <c r="AJ388" s="44"/>
      <c r="AK388" s="44"/>
      <c r="AL388" s="44"/>
      <c r="AM388" s="44"/>
      <c r="AN388" s="44"/>
      <c r="AO388" s="44"/>
      <c r="AP388" s="44"/>
      <c r="AQ388" s="44"/>
      <c r="AR388" s="44"/>
      <c r="AS388" s="44"/>
    </row>
    <row r="389" spans="1:45">
      <c r="A389" s="41"/>
      <c r="B389" s="41"/>
      <c r="C389" s="41"/>
      <c r="D389" s="41"/>
      <c r="E389" s="52"/>
      <c r="F389" s="52"/>
      <c r="G389" s="52"/>
      <c r="H389" s="52"/>
      <c r="I389" s="52"/>
      <c r="J389" s="52"/>
      <c r="K389" s="52"/>
      <c r="L389" s="44"/>
      <c r="M389" s="44"/>
      <c r="N389" s="44"/>
      <c r="O389" s="139"/>
      <c r="P389" s="46"/>
      <c r="Q389" s="44"/>
      <c r="R389" s="44"/>
      <c r="S389" s="44"/>
      <c r="T389" s="44"/>
      <c r="U389" s="44"/>
      <c r="V389" s="44"/>
      <c r="W389" s="44"/>
      <c r="X389" s="44"/>
      <c r="Y389" s="44"/>
      <c r="Z389" s="44"/>
      <c r="AA389" s="44"/>
      <c r="AB389" s="44"/>
      <c r="AC389" s="44"/>
      <c r="AD389" s="44"/>
      <c r="AE389" s="44"/>
      <c r="AF389" s="44"/>
      <c r="AG389" s="44"/>
      <c r="AH389" s="44"/>
      <c r="AI389" s="44"/>
      <c r="AJ389" s="44"/>
      <c r="AK389" s="44"/>
      <c r="AL389" s="44"/>
      <c r="AM389" s="44"/>
      <c r="AN389" s="44"/>
      <c r="AO389" s="44"/>
      <c r="AP389" s="44"/>
      <c r="AQ389" s="44"/>
      <c r="AR389" s="44"/>
      <c r="AS389" s="44"/>
    </row>
    <row r="390" spans="1:45">
      <c r="A390" s="41"/>
      <c r="B390" s="41"/>
      <c r="C390" s="41"/>
      <c r="D390" s="41"/>
      <c r="E390" s="52"/>
      <c r="F390" s="52"/>
      <c r="G390" s="52"/>
      <c r="H390" s="52"/>
      <c r="I390" s="52"/>
      <c r="J390" s="52"/>
      <c r="K390" s="52"/>
      <c r="L390" s="44"/>
      <c r="M390" s="44"/>
      <c r="N390" s="44"/>
      <c r="O390" s="139"/>
      <c r="P390" s="46"/>
      <c r="Q390" s="44"/>
      <c r="R390" s="44"/>
      <c r="S390" s="44"/>
      <c r="T390" s="44"/>
      <c r="U390" s="44"/>
      <c r="V390" s="44"/>
      <c r="W390" s="44"/>
      <c r="X390" s="44"/>
      <c r="Y390" s="44"/>
      <c r="Z390" s="44"/>
      <c r="AA390" s="44"/>
      <c r="AB390" s="44"/>
      <c r="AC390" s="44"/>
      <c r="AD390" s="44"/>
      <c r="AE390" s="44"/>
      <c r="AF390" s="44"/>
      <c r="AG390" s="44"/>
      <c r="AH390" s="44"/>
      <c r="AI390" s="44"/>
      <c r="AJ390" s="44"/>
      <c r="AK390" s="44"/>
      <c r="AL390" s="44"/>
      <c r="AM390" s="44"/>
      <c r="AN390" s="44"/>
      <c r="AO390" s="44"/>
      <c r="AP390" s="44"/>
      <c r="AQ390" s="44"/>
      <c r="AR390" s="44"/>
      <c r="AS390" s="44"/>
    </row>
    <row r="391" spans="1:45">
      <c r="A391" s="41"/>
      <c r="B391" s="41"/>
      <c r="C391" s="41"/>
      <c r="D391" s="41"/>
      <c r="E391" s="52"/>
      <c r="F391" s="52"/>
      <c r="G391" s="52"/>
      <c r="H391" s="52"/>
      <c r="I391" s="52"/>
      <c r="J391" s="52"/>
      <c r="K391" s="52"/>
      <c r="L391" s="44"/>
      <c r="M391" s="44"/>
      <c r="N391" s="44"/>
      <c r="O391" s="139"/>
      <c r="P391" s="46"/>
      <c r="Q391" s="44"/>
      <c r="R391" s="44"/>
      <c r="S391" s="44"/>
      <c r="T391" s="44"/>
      <c r="U391" s="44"/>
      <c r="V391" s="44"/>
      <c r="W391" s="44"/>
      <c r="X391" s="44"/>
      <c r="Y391" s="44"/>
      <c r="Z391" s="44"/>
      <c r="AA391" s="44"/>
      <c r="AB391" s="44"/>
      <c r="AC391" s="44"/>
      <c r="AD391" s="44"/>
      <c r="AE391" s="44"/>
      <c r="AF391" s="44"/>
      <c r="AG391" s="44"/>
      <c r="AH391" s="44"/>
      <c r="AI391" s="44"/>
      <c r="AJ391" s="44"/>
      <c r="AK391" s="44"/>
      <c r="AL391" s="44"/>
      <c r="AM391" s="44"/>
      <c r="AN391" s="44"/>
      <c r="AO391" s="44"/>
      <c r="AP391" s="44"/>
      <c r="AQ391" s="44"/>
      <c r="AR391" s="44"/>
      <c r="AS391" s="44"/>
    </row>
    <row r="392" spans="1:45">
      <c r="A392" s="41"/>
      <c r="B392" s="41"/>
      <c r="C392" s="41"/>
      <c r="D392" s="41"/>
      <c r="E392" s="52"/>
      <c r="F392" s="52"/>
      <c r="G392" s="52"/>
      <c r="H392" s="52"/>
      <c r="I392" s="52"/>
      <c r="J392" s="52"/>
      <c r="K392" s="52"/>
      <c r="L392" s="44"/>
      <c r="M392" s="44"/>
      <c r="N392" s="44"/>
      <c r="O392" s="139"/>
      <c r="P392" s="46"/>
      <c r="Q392" s="44"/>
      <c r="R392" s="44"/>
      <c r="S392" s="44"/>
      <c r="T392" s="44"/>
      <c r="U392" s="44"/>
      <c r="V392" s="44"/>
      <c r="W392" s="44"/>
      <c r="X392" s="44"/>
      <c r="Y392" s="44"/>
      <c r="Z392" s="44"/>
      <c r="AA392" s="44"/>
      <c r="AB392" s="44"/>
      <c r="AC392" s="44"/>
      <c r="AD392" s="44"/>
      <c r="AE392" s="44"/>
      <c r="AF392" s="44"/>
      <c r="AG392" s="44"/>
      <c r="AH392" s="44"/>
      <c r="AI392" s="44"/>
      <c r="AJ392" s="44"/>
      <c r="AK392" s="44"/>
      <c r="AL392" s="44"/>
      <c r="AM392" s="44"/>
      <c r="AN392" s="44"/>
      <c r="AO392" s="44"/>
      <c r="AP392" s="44"/>
      <c r="AQ392" s="44"/>
      <c r="AR392" s="44"/>
      <c r="AS392" s="44"/>
    </row>
    <row r="393" spans="1:45">
      <c r="A393" s="41"/>
      <c r="B393" s="41"/>
      <c r="C393" s="41"/>
      <c r="D393" s="41"/>
      <c r="E393" s="52"/>
      <c r="F393" s="52"/>
      <c r="G393" s="52"/>
      <c r="H393" s="52"/>
      <c r="I393" s="52"/>
      <c r="J393" s="52"/>
      <c r="K393" s="52"/>
      <c r="L393" s="44"/>
      <c r="M393" s="44"/>
      <c r="N393" s="44"/>
      <c r="O393" s="139"/>
      <c r="P393" s="46"/>
      <c r="Q393" s="44"/>
      <c r="R393" s="44"/>
      <c r="S393" s="44"/>
      <c r="T393" s="44"/>
      <c r="U393" s="44"/>
      <c r="V393" s="44"/>
      <c r="W393" s="44"/>
      <c r="X393" s="44"/>
      <c r="Y393" s="44"/>
      <c r="Z393" s="44"/>
      <c r="AA393" s="44"/>
      <c r="AB393" s="44"/>
      <c r="AC393" s="44"/>
      <c r="AD393" s="44"/>
      <c r="AE393" s="44"/>
      <c r="AF393" s="44"/>
      <c r="AG393" s="44"/>
      <c r="AH393" s="44"/>
      <c r="AI393" s="44"/>
      <c r="AJ393" s="44"/>
      <c r="AK393" s="44"/>
      <c r="AL393" s="44"/>
      <c r="AM393" s="44"/>
      <c r="AN393" s="44"/>
      <c r="AO393" s="44"/>
      <c r="AP393" s="44"/>
      <c r="AQ393" s="44"/>
      <c r="AR393" s="44"/>
      <c r="AS393" s="44"/>
    </row>
    <row r="394" spans="1:45">
      <c r="A394" s="41"/>
      <c r="B394" s="41"/>
      <c r="C394" s="41"/>
      <c r="D394" s="41"/>
      <c r="E394" s="52"/>
      <c r="F394" s="52"/>
      <c r="G394" s="52"/>
      <c r="H394" s="52"/>
      <c r="I394" s="52"/>
      <c r="J394" s="52"/>
      <c r="K394" s="52"/>
      <c r="L394" s="44"/>
      <c r="M394" s="44"/>
      <c r="N394" s="44"/>
      <c r="O394" s="139"/>
      <c r="P394" s="46"/>
      <c r="Q394" s="44"/>
      <c r="R394" s="44"/>
      <c r="S394" s="44"/>
      <c r="T394" s="44"/>
      <c r="U394" s="44"/>
      <c r="V394" s="44"/>
      <c r="W394" s="44"/>
      <c r="X394" s="44"/>
      <c r="Y394" s="44"/>
      <c r="Z394" s="44"/>
      <c r="AA394" s="44"/>
      <c r="AB394" s="44"/>
      <c r="AC394" s="44"/>
      <c r="AD394" s="44"/>
      <c r="AE394" s="44"/>
      <c r="AF394" s="44"/>
      <c r="AG394" s="44"/>
      <c r="AH394" s="44"/>
      <c r="AI394" s="44"/>
      <c r="AJ394" s="44"/>
      <c r="AK394" s="44"/>
      <c r="AL394" s="44"/>
      <c r="AM394" s="44"/>
      <c r="AN394" s="44"/>
      <c r="AO394" s="44"/>
      <c r="AP394" s="44"/>
      <c r="AQ394" s="44"/>
      <c r="AR394" s="44"/>
      <c r="AS394" s="44"/>
    </row>
    <row r="395" spans="1:45">
      <c r="A395" s="41"/>
      <c r="B395" s="41"/>
      <c r="C395" s="41"/>
      <c r="D395" s="41"/>
      <c r="E395" s="52"/>
      <c r="F395" s="52"/>
      <c r="G395" s="52"/>
      <c r="H395" s="52"/>
      <c r="I395" s="52"/>
      <c r="J395" s="52"/>
      <c r="K395" s="52"/>
      <c r="L395" s="44"/>
      <c r="M395" s="44"/>
      <c r="N395" s="44"/>
      <c r="O395" s="139"/>
      <c r="P395" s="46"/>
      <c r="Q395" s="44"/>
      <c r="R395" s="44"/>
      <c r="S395" s="44"/>
      <c r="T395" s="44"/>
      <c r="U395" s="44"/>
      <c r="V395" s="44"/>
      <c r="W395" s="44"/>
      <c r="X395" s="44"/>
      <c r="Y395" s="44"/>
      <c r="Z395" s="44"/>
      <c r="AA395" s="44"/>
      <c r="AB395" s="44"/>
      <c r="AC395" s="44"/>
      <c r="AD395" s="44"/>
      <c r="AE395" s="44"/>
      <c r="AF395" s="44"/>
      <c r="AG395" s="44"/>
      <c r="AH395" s="44"/>
      <c r="AI395" s="44"/>
      <c r="AJ395" s="44"/>
      <c r="AK395" s="44"/>
      <c r="AL395" s="44"/>
      <c r="AM395" s="44"/>
      <c r="AN395" s="44"/>
      <c r="AO395" s="44"/>
      <c r="AP395" s="44"/>
      <c r="AQ395" s="44"/>
      <c r="AR395" s="44"/>
      <c r="AS395" s="44"/>
    </row>
    <row r="396" spans="1:45">
      <c r="A396" s="41"/>
      <c r="B396" s="41"/>
      <c r="C396" s="41"/>
      <c r="D396" s="41"/>
      <c r="E396" s="52"/>
      <c r="F396" s="52"/>
      <c r="G396" s="52"/>
      <c r="H396" s="52"/>
      <c r="I396" s="52"/>
      <c r="J396" s="52"/>
      <c r="K396" s="52"/>
      <c r="L396" s="44"/>
      <c r="M396" s="44"/>
      <c r="N396" s="44"/>
      <c r="O396" s="139"/>
      <c r="P396" s="46"/>
      <c r="Q396" s="44"/>
      <c r="R396" s="44"/>
      <c r="S396" s="44"/>
      <c r="T396" s="44"/>
      <c r="U396" s="44"/>
      <c r="V396" s="44"/>
      <c r="W396" s="44"/>
      <c r="X396" s="44"/>
      <c r="Y396" s="44"/>
      <c r="Z396" s="44"/>
      <c r="AA396" s="44"/>
      <c r="AB396" s="44"/>
      <c r="AC396" s="44"/>
      <c r="AD396" s="44"/>
      <c r="AE396" s="44"/>
      <c r="AF396" s="44"/>
      <c r="AG396" s="44"/>
      <c r="AH396" s="44"/>
      <c r="AI396" s="44"/>
      <c r="AJ396" s="44"/>
      <c r="AK396" s="44"/>
      <c r="AL396" s="44"/>
      <c r="AM396" s="44"/>
      <c r="AN396" s="44"/>
      <c r="AO396" s="44"/>
      <c r="AP396" s="44"/>
      <c r="AQ396" s="44"/>
      <c r="AR396" s="44"/>
      <c r="AS396" s="44"/>
    </row>
    <row r="397" spans="1:45">
      <c r="A397" s="41"/>
      <c r="B397" s="41"/>
      <c r="C397" s="41"/>
      <c r="D397" s="41"/>
      <c r="E397" s="52"/>
      <c r="F397" s="52"/>
      <c r="G397" s="52"/>
      <c r="H397" s="52"/>
      <c r="I397" s="52"/>
      <c r="J397" s="52"/>
      <c r="K397" s="52"/>
      <c r="L397" s="44"/>
      <c r="M397" s="44"/>
      <c r="N397" s="44"/>
      <c r="O397" s="139"/>
      <c r="P397" s="46"/>
      <c r="Q397" s="44"/>
      <c r="R397" s="44"/>
      <c r="S397" s="44"/>
      <c r="T397" s="44"/>
      <c r="U397" s="44"/>
      <c r="V397" s="44"/>
      <c r="W397" s="44"/>
      <c r="X397" s="44"/>
      <c r="Y397" s="44"/>
      <c r="Z397" s="44"/>
      <c r="AA397" s="44"/>
      <c r="AB397" s="44"/>
      <c r="AC397" s="44"/>
      <c r="AD397" s="44"/>
      <c r="AE397" s="44"/>
      <c r="AF397" s="44"/>
      <c r="AG397" s="44"/>
      <c r="AH397" s="44"/>
      <c r="AI397" s="44"/>
      <c r="AJ397" s="44"/>
      <c r="AK397" s="44"/>
      <c r="AL397" s="44"/>
      <c r="AM397" s="44"/>
      <c r="AN397" s="44"/>
      <c r="AO397" s="44"/>
      <c r="AP397" s="44"/>
      <c r="AQ397" s="44"/>
      <c r="AR397" s="44"/>
      <c r="AS397" s="44"/>
    </row>
    <row r="398" spans="1:45">
      <c r="A398" s="41"/>
      <c r="B398" s="41"/>
      <c r="C398" s="41"/>
      <c r="D398" s="41"/>
      <c r="E398" s="52"/>
      <c r="F398" s="52"/>
      <c r="G398" s="52"/>
      <c r="H398" s="52"/>
      <c r="I398" s="52"/>
      <c r="J398" s="52"/>
      <c r="K398" s="52"/>
      <c r="L398" s="44"/>
      <c r="M398" s="44"/>
      <c r="N398" s="44"/>
      <c r="O398" s="139"/>
      <c r="P398" s="46"/>
      <c r="Q398" s="44"/>
      <c r="R398" s="44"/>
      <c r="S398" s="44"/>
      <c r="T398" s="44"/>
      <c r="U398" s="44"/>
      <c r="V398" s="44"/>
      <c r="W398" s="44"/>
      <c r="X398" s="44"/>
      <c r="Y398" s="44"/>
      <c r="Z398" s="44"/>
      <c r="AA398" s="44"/>
      <c r="AB398" s="44"/>
      <c r="AC398" s="44"/>
      <c r="AD398" s="44"/>
      <c r="AE398" s="44"/>
      <c r="AF398" s="44"/>
      <c r="AG398" s="44"/>
      <c r="AH398" s="44"/>
      <c r="AI398" s="44"/>
      <c r="AJ398" s="44"/>
      <c r="AK398" s="44"/>
      <c r="AL398" s="44"/>
      <c r="AM398" s="44"/>
      <c r="AN398" s="44"/>
      <c r="AO398" s="44"/>
      <c r="AP398" s="44"/>
      <c r="AQ398" s="44"/>
      <c r="AR398" s="44"/>
      <c r="AS398" s="44"/>
    </row>
    <row r="399" spans="1:45">
      <c r="A399" s="41"/>
      <c r="B399" s="41"/>
      <c r="C399" s="41"/>
      <c r="D399" s="41"/>
      <c r="E399" s="52"/>
      <c r="F399" s="52"/>
      <c r="G399" s="52"/>
      <c r="H399" s="52"/>
      <c r="I399" s="52"/>
      <c r="J399" s="52"/>
      <c r="K399" s="52"/>
      <c r="L399" s="44"/>
      <c r="M399" s="44"/>
      <c r="N399" s="44"/>
      <c r="O399" s="139"/>
      <c r="P399" s="46"/>
      <c r="Q399" s="44"/>
      <c r="R399" s="44"/>
      <c r="S399" s="44"/>
      <c r="T399" s="44"/>
      <c r="U399" s="44"/>
      <c r="V399" s="44"/>
      <c r="W399" s="44"/>
      <c r="X399" s="44"/>
      <c r="Y399" s="44"/>
      <c r="Z399" s="44"/>
      <c r="AA399" s="44"/>
      <c r="AB399" s="44"/>
      <c r="AC399" s="44"/>
      <c r="AD399" s="44"/>
      <c r="AE399" s="44"/>
      <c r="AF399" s="44"/>
      <c r="AG399" s="44"/>
      <c r="AH399" s="44"/>
      <c r="AI399" s="44"/>
      <c r="AJ399" s="44"/>
      <c r="AK399" s="44"/>
      <c r="AL399" s="44"/>
      <c r="AM399" s="44"/>
      <c r="AN399" s="44"/>
      <c r="AO399" s="44"/>
      <c r="AP399" s="44"/>
      <c r="AQ399" s="44"/>
      <c r="AR399" s="44"/>
      <c r="AS399" s="44"/>
    </row>
    <row r="400" spans="1:45">
      <c r="A400" s="41"/>
      <c r="B400" s="41"/>
      <c r="C400" s="41"/>
      <c r="D400" s="41"/>
      <c r="E400" s="52"/>
      <c r="F400" s="52"/>
      <c r="G400" s="52"/>
      <c r="H400" s="52"/>
      <c r="I400" s="52"/>
      <c r="J400" s="52"/>
      <c r="K400" s="52"/>
      <c r="L400" s="44"/>
      <c r="M400" s="44"/>
      <c r="N400" s="44"/>
      <c r="O400" s="139"/>
      <c r="P400" s="46"/>
      <c r="Q400" s="44"/>
      <c r="R400" s="44"/>
      <c r="S400" s="44"/>
      <c r="T400" s="44"/>
      <c r="U400" s="44"/>
      <c r="V400" s="44"/>
      <c r="W400" s="44"/>
      <c r="X400" s="44"/>
      <c r="Y400" s="44"/>
      <c r="Z400" s="44"/>
      <c r="AA400" s="44"/>
      <c r="AB400" s="44"/>
      <c r="AC400" s="44"/>
      <c r="AD400" s="44"/>
      <c r="AE400" s="44"/>
      <c r="AF400" s="44"/>
      <c r="AG400" s="44"/>
      <c r="AH400" s="44"/>
      <c r="AI400" s="44"/>
      <c r="AJ400" s="44"/>
      <c r="AK400" s="44"/>
      <c r="AL400" s="44"/>
      <c r="AM400" s="44"/>
      <c r="AN400" s="44"/>
      <c r="AO400" s="44"/>
      <c r="AP400" s="44"/>
      <c r="AQ400" s="44"/>
      <c r="AR400" s="44"/>
      <c r="AS400" s="44"/>
    </row>
    <row r="401" spans="1:45">
      <c r="A401" s="41"/>
      <c r="B401" s="41"/>
      <c r="C401" s="41"/>
      <c r="D401" s="41"/>
      <c r="E401" s="52"/>
      <c r="F401" s="52"/>
      <c r="G401" s="52"/>
      <c r="H401" s="52"/>
      <c r="I401" s="52"/>
      <c r="J401" s="52"/>
      <c r="K401" s="52"/>
      <c r="L401" s="44"/>
      <c r="M401" s="44"/>
      <c r="N401" s="44"/>
      <c r="O401" s="139"/>
      <c r="P401" s="46"/>
      <c r="Q401" s="44"/>
      <c r="R401" s="44"/>
      <c r="S401" s="44"/>
      <c r="T401" s="44"/>
      <c r="U401" s="44"/>
      <c r="V401" s="44"/>
      <c r="W401" s="44"/>
      <c r="X401" s="44"/>
      <c r="Y401" s="44"/>
      <c r="Z401" s="44"/>
      <c r="AA401" s="44"/>
      <c r="AB401" s="44"/>
      <c r="AC401" s="44"/>
      <c r="AD401" s="44"/>
      <c r="AE401" s="44"/>
      <c r="AF401" s="44"/>
      <c r="AG401" s="44"/>
      <c r="AH401" s="44"/>
      <c r="AI401" s="44"/>
      <c r="AJ401" s="44"/>
      <c r="AK401" s="44"/>
      <c r="AL401" s="44"/>
      <c r="AM401" s="44"/>
      <c r="AN401" s="44"/>
      <c r="AO401" s="44"/>
      <c r="AP401" s="44"/>
      <c r="AQ401" s="44"/>
      <c r="AR401" s="44"/>
      <c r="AS401" s="44"/>
    </row>
    <row r="402" spans="1:45">
      <c r="A402" s="41"/>
      <c r="B402" s="41"/>
      <c r="C402" s="41"/>
      <c r="D402" s="41"/>
      <c r="E402" s="52"/>
      <c r="F402" s="52"/>
      <c r="G402" s="52"/>
      <c r="H402" s="52"/>
      <c r="I402" s="52"/>
      <c r="J402" s="52"/>
      <c r="K402" s="52"/>
      <c r="L402" s="44"/>
      <c r="M402" s="44"/>
      <c r="N402" s="44"/>
      <c r="O402" s="139"/>
      <c r="P402" s="46"/>
      <c r="Q402" s="44"/>
      <c r="R402" s="44"/>
      <c r="S402" s="44"/>
      <c r="T402" s="44"/>
      <c r="U402" s="44"/>
      <c r="V402" s="44"/>
      <c r="W402" s="44"/>
      <c r="X402" s="44"/>
      <c r="Y402" s="44"/>
      <c r="Z402" s="44"/>
      <c r="AA402" s="44"/>
      <c r="AB402" s="44"/>
      <c r="AC402" s="44"/>
      <c r="AD402" s="44"/>
      <c r="AE402" s="44"/>
      <c r="AF402" s="44"/>
      <c r="AG402" s="44"/>
      <c r="AH402" s="44"/>
      <c r="AI402" s="44"/>
      <c r="AJ402" s="44"/>
      <c r="AK402" s="44"/>
      <c r="AL402" s="44"/>
      <c r="AM402" s="44"/>
      <c r="AN402" s="44"/>
      <c r="AO402" s="44"/>
      <c r="AP402" s="44"/>
      <c r="AQ402" s="44"/>
      <c r="AR402" s="44"/>
      <c r="AS402" s="44"/>
    </row>
    <row r="403" spans="1:45">
      <c r="A403" s="41"/>
      <c r="B403" s="41"/>
      <c r="C403" s="41"/>
      <c r="D403" s="41"/>
      <c r="E403" s="52"/>
      <c r="F403" s="52"/>
      <c r="G403" s="52"/>
      <c r="H403" s="52"/>
      <c r="I403" s="52"/>
      <c r="J403" s="52"/>
      <c r="K403" s="52"/>
      <c r="L403" s="44"/>
      <c r="M403" s="44"/>
      <c r="N403" s="44"/>
      <c r="O403" s="139"/>
      <c r="P403" s="46"/>
      <c r="Q403" s="44"/>
      <c r="R403" s="44"/>
      <c r="S403" s="44"/>
      <c r="T403" s="44"/>
      <c r="U403" s="44"/>
      <c r="V403" s="44"/>
      <c r="W403" s="44"/>
      <c r="X403" s="44"/>
      <c r="Y403" s="44"/>
      <c r="Z403" s="44"/>
      <c r="AA403" s="44"/>
      <c r="AB403" s="44"/>
      <c r="AC403" s="44"/>
      <c r="AD403" s="44"/>
      <c r="AE403" s="44"/>
      <c r="AF403" s="44"/>
      <c r="AG403" s="44"/>
      <c r="AH403" s="44"/>
      <c r="AI403" s="44"/>
      <c r="AJ403" s="44"/>
      <c r="AK403" s="44"/>
      <c r="AL403" s="44"/>
      <c r="AM403" s="44"/>
      <c r="AN403" s="44"/>
      <c r="AO403" s="44"/>
      <c r="AP403" s="44"/>
      <c r="AQ403" s="44"/>
      <c r="AR403" s="44"/>
      <c r="AS403" s="44"/>
    </row>
    <row r="404" spans="1:45">
      <c r="A404" s="41"/>
      <c r="B404" s="41"/>
      <c r="C404" s="41"/>
      <c r="D404" s="41"/>
      <c r="E404" s="52"/>
      <c r="F404" s="52"/>
      <c r="G404" s="52"/>
      <c r="H404" s="52"/>
      <c r="I404" s="52"/>
      <c r="J404" s="52"/>
      <c r="K404" s="52"/>
      <c r="L404" s="44"/>
      <c r="M404" s="44"/>
      <c r="N404" s="44"/>
      <c r="O404" s="139"/>
      <c r="P404" s="46"/>
      <c r="Q404" s="44"/>
      <c r="R404" s="44"/>
      <c r="S404" s="44"/>
      <c r="T404" s="44"/>
      <c r="U404" s="44"/>
      <c r="V404" s="44"/>
      <c r="W404" s="44"/>
      <c r="X404" s="44"/>
      <c r="Y404" s="44"/>
      <c r="Z404" s="44"/>
      <c r="AA404" s="44"/>
      <c r="AB404" s="44"/>
      <c r="AC404" s="44"/>
      <c r="AD404" s="44"/>
      <c r="AE404" s="44"/>
      <c r="AF404" s="44"/>
      <c r="AG404" s="44"/>
      <c r="AH404" s="44"/>
      <c r="AI404" s="44"/>
      <c r="AJ404" s="44"/>
      <c r="AK404" s="44"/>
      <c r="AL404" s="44"/>
      <c r="AM404" s="44"/>
      <c r="AN404" s="44"/>
      <c r="AO404" s="44"/>
      <c r="AP404" s="44"/>
      <c r="AQ404" s="44"/>
      <c r="AR404" s="44"/>
      <c r="AS404" s="44"/>
    </row>
    <row r="405" spans="1:45">
      <c r="A405" s="41"/>
      <c r="B405" s="41"/>
      <c r="C405" s="41"/>
      <c r="D405" s="41"/>
      <c r="E405" s="52"/>
      <c r="F405" s="52"/>
      <c r="G405" s="52"/>
      <c r="H405" s="52"/>
      <c r="I405" s="52"/>
      <c r="J405" s="52"/>
      <c r="K405" s="52"/>
      <c r="L405" s="44"/>
      <c r="M405" s="44"/>
      <c r="N405" s="44"/>
      <c r="O405" s="139"/>
      <c r="P405" s="46"/>
      <c r="Q405" s="44"/>
      <c r="R405" s="44"/>
      <c r="S405" s="44"/>
      <c r="T405" s="44"/>
      <c r="U405" s="44"/>
      <c r="V405" s="44"/>
      <c r="W405" s="44"/>
      <c r="X405" s="44"/>
      <c r="Y405" s="44"/>
      <c r="Z405" s="44"/>
      <c r="AA405" s="44"/>
      <c r="AB405" s="44"/>
      <c r="AC405" s="44"/>
      <c r="AD405" s="44"/>
      <c r="AE405" s="44"/>
      <c r="AF405" s="44"/>
      <c r="AG405" s="44"/>
      <c r="AH405" s="44"/>
      <c r="AI405" s="44"/>
      <c r="AJ405" s="44"/>
      <c r="AK405" s="44"/>
      <c r="AL405" s="44"/>
      <c r="AM405" s="44"/>
      <c r="AN405" s="44"/>
      <c r="AO405" s="44"/>
      <c r="AP405" s="44"/>
      <c r="AQ405" s="44"/>
      <c r="AR405" s="44"/>
      <c r="AS405" s="44"/>
    </row>
    <row r="406" spans="1:45">
      <c r="A406" s="41"/>
      <c r="B406" s="41"/>
      <c r="C406" s="41"/>
      <c r="D406" s="41"/>
      <c r="E406" s="52"/>
      <c r="F406" s="52"/>
      <c r="G406" s="52"/>
      <c r="H406" s="52"/>
      <c r="I406" s="52"/>
      <c r="J406" s="52"/>
      <c r="K406" s="52"/>
      <c r="L406" s="44"/>
      <c r="M406" s="44"/>
      <c r="N406" s="44"/>
      <c r="O406" s="139"/>
      <c r="P406" s="46"/>
      <c r="Q406" s="44"/>
      <c r="R406" s="44"/>
      <c r="S406" s="44"/>
      <c r="T406" s="44"/>
      <c r="U406" s="44"/>
      <c r="V406" s="44"/>
      <c r="W406" s="44"/>
      <c r="X406" s="44"/>
      <c r="Y406" s="44"/>
      <c r="Z406" s="44"/>
      <c r="AA406" s="44"/>
      <c r="AB406" s="44"/>
      <c r="AC406" s="44"/>
      <c r="AD406" s="44"/>
      <c r="AE406" s="44"/>
      <c r="AF406" s="44"/>
      <c r="AG406" s="44"/>
      <c r="AH406" s="44"/>
      <c r="AI406" s="44"/>
      <c r="AJ406" s="44"/>
      <c r="AK406" s="44"/>
      <c r="AL406" s="44"/>
      <c r="AM406" s="44"/>
      <c r="AN406" s="44"/>
      <c r="AO406" s="44"/>
      <c r="AP406" s="44"/>
      <c r="AQ406" s="44"/>
      <c r="AR406" s="44"/>
      <c r="AS406" s="44"/>
    </row>
    <row r="407" spans="1:45">
      <c r="A407" s="41"/>
      <c r="B407" s="41"/>
      <c r="C407" s="41"/>
      <c r="D407" s="41"/>
      <c r="E407" s="52"/>
      <c r="F407" s="52"/>
      <c r="G407" s="52"/>
      <c r="H407" s="52"/>
      <c r="I407" s="52"/>
      <c r="J407" s="52"/>
      <c r="K407" s="52"/>
      <c r="L407" s="44"/>
      <c r="M407" s="44"/>
      <c r="N407" s="44"/>
      <c r="O407" s="139"/>
      <c r="P407" s="46"/>
      <c r="Q407" s="44"/>
      <c r="R407" s="44"/>
      <c r="S407" s="44"/>
      <c r="T407" s="44"/>
      <c r="U407" s="44"/>
      <c r="V407" s="44"/>
      <c r="W407" s="44"/>
      <c r="X407" s="44"/>
      <c r="Y407" s="44"/>
      <c r="Z407" s="44"/>
      <c r="AA407" s="44"/>
      <c r="AB407" s="44"/>
      <c r="AC407" s="44"/>
      <c r="AD407" s="44"/>
      <c r="AE407" s="44"/>
      <c r="AF407" s="44"/>
      <c r="AG407" s="44"/>
      <c r="AH407" s="44"/>
      <c r="AI407" s="44"/>
      <c r="AJ407" s="44"/>
      <c r="AK407" s="44"/>
      <c r="AL407" s="44"/>
      <c r="AM407" s="44"/>
      <c r="AN407" s="44"/>
      <c r="AO407" s="44"/>
      <c r="AP407" s="44"/>
      <c r="AQ407" s="44"/>
      <c r="AR407" s="44"/>
      <c r="AS407" s="44"/>
    </row>
    <row r="408" spans="1:45">
      <c r="A408" s="41"/>
      <c r="B408" s="41"/>
      <c r="C408" s="41"/>
      <c r="D408" s="41"/>
      <c r="E408" s="52"/>
      <c r="F408" s="52"/>
      <c r="G408" s="52"/>
      <c r="H408" s="52"/>
      <c r="I408" s="52"/>
      <c r="J408" s="52"/>
      <c r="K408" s="52"/>
      <c r="L408" s="44"/>
      <c r="M408" s="44"/>
      <c r="N408" s="44"/>
      <c r="O408" s="139"/>
      <c r="P408" s="46"/>
      <c r="Q408" s="44"/>
      <c r="R408" s="44"/>
      <c r="S408" s="44"/>
      <c r="T408" s="44"/>
      <c r="U408" s="44"/>
      <c r="V408" s="44"/>
      <c r="W408" s="44"/>
      <c r="X408" s="44"/>
      <c r="Y408" s="44"/>
      <c r="Z408" s="44"/>
      <c r="AA408" s="44"/>
      <c r="AB408" s="44"/>
      <c r="AC408" s="44"/>
      <c r="AD408" s="44"/>
      <c r="AE408" s="44"/>
      <c r="AF408" s="44"/>
      <c r="AG408" s="44"/>
      <c r="AH408" s="44"/>
      <c r="AI408" s="44"/>
      <c r="AJ408" s="44"/>
      <c r="AK408" s="44"/>
      <c r="AL408" s="44"/>
      <c r="AM408" s="44"/>
      <c r="AN408" s="44"/>
      <c r="AO408" s="44"/>
      <c r="AP408" s="44"/>
      <c r="AQ408" s="44"/>
      <c r="AR408" s="44"/>
      <c r="AS408" s="44"/>
    </row>
    <row r="409" spans="1:45">
      <c r="A409" s="41"/>
      <c r="B409" s="41"/>
      <c r="C409" s="41"/>
      <c r="D409" s="41"/>
      <c r="E409" s="52"/>
      <c r="F409" s="52"/>
      <c r="G409" s="52"/>
      <c r="H409" s="52"/>
      <c r="I409" s="52"/>
      <c r="J409" s="52"/>
      <c r="K409" s="52"/>
      <c r="L409" s="44"/>
      <c r="M409" s="44"/>
      <c r="N409" s="44"/>
      <c r="O409" s="139"/>
      <c r="P409" s="46"/>
      <c r="Q409" s="44"/>
      <c r="R409" s="44"/>
      <c r="S409" s="44"/>
      <c r="T409" s="44"/>
      <c r="U409" s="44"/>
      <c r="V409" s="44"/>
      <c r="W409" s="44"/>
      <c r="X409" s="44"/>
      <c r="Y409" s="44"/>
      <c r="Z409" s="44"/>
      <c r="AA409" s="44"/>
      <c r="AB409" s="44"/>
      <c r="AC409" s="44"/>
      <c r="AD409" s="44"/>
      <c r="AE409" s="44"/>
      <c r="AF409" s="44"/>
      <c r="AG409" s="44"/>
      <c r="AH409" s="44"/>
      <c r="AI409" s="44"/>
      <c r="AJ409" s="44"/>
      <c r="AK409" s="44"/>
      <c r="AL409" s="44"/>
      <c r="AM409" s="44"/>
      <c r="AN409" s="44"/>
      <c r="AO409" s="44"/>
      <c r="AP409" s="44"/>
      <c r="AQ409" s="44"/>
      <c r="AR409" s="44"/>
      <c r="AS409" s="44"/>
    </row>
    <row r="410" spans="1:45">
      <c r="A410" s="41"/>
      <c r="B410" s="41"/>
      <c r="C410" s="41"/>
      <c r="D410" s="41"/>
      <c r="E410" s="52"/>
      <c r="F410" s="52"/>
      <c r="G410" s="52"/>
      <c r="H410" s="52"/>
      <c r="I410" s="52"/>
      <c r="J410" s="52"/>
      <c r="K410" s="52"/>
      <c r="L410" s="44"/>
      <c r="M410" s="44"/>
      <c r="N410" s="44"/>
      <c r="O410" s="139"/>
      <c r="P410" s="46"/>
      <c r="Q410" s="44"/>
      <c r="R410" s="44"/>
      <c r="S410" s="44"/>
      <c r="T410" s="44"/>
      <c r="U410" s="44"/>
      <c r="V410" s="44"/>
      <c r="W410" s="44"/>
      <c r="X410" s="44"/>
      <c r="Y410" s="44"/>
      <c r="Z410" s="44"/>
      <c r="AA410" s="44"/>
      <c r="AB410" s="44"/>
      <c r="AC410" s="44"/>
      <c r="AD410" s="44"/>
      <c r="AE410" s="44"/>
      <c r="AF410" s="44"/>
      <c r="AG410" s="44"/>
      <c r="AH410" s="44"/>
      <c r="AI410" s="44"/>
      <c r="AJ410" s="44"/>
      <c r="AK410" s="44"/>
      <c r="AL410" s="44"/>
      <c r="AM410" s="44"/>
      <c r="AN410" s="44"/>
      <c r="AO410" s="44"/>
      <c r="AP410" s="44"/>
      <c r="AQ410" s="44"/>
      <c r="AR410" s="44"/>
      <c r="AS410" s="44"/>
    </row>
    <row r="411" spans="1:45">
      <c r="A411" s="41"/>
      <c r="B411" s="41"/>
      <c r="C411" s="41"/>
      <c r="D411" s="41"/>
      <c r="E411" s="52"/>
      <c r="F411" s="52"/>
      <c r="G411" s="52"/>
      <c r="H411" s="52"/>
      <c r="I411" s="52"/>
      <c r="J411" s="52"/>
      <c r="K411" s="52"/>
      <c r="L411" s="44"/>
      <c r="M411" s="44"/>
      <c r="N411" s="44"/>
      <c r="O411" s="139"/>
      <c r="P411" s="46"/>
      <c r="Q411" s="44"/>
      <c r="R411" s="44"/>
      <c r="S411" s="44"/>
      <c r="T411" s="44"/>
      <c r="U411" s="44"/>
      <c r="V411" s="44"/>
      <c r="W411" s="44"/>
      <c r="X411" s="44"/>
      <c r="Y411" s="44"/>
      <c r="Z411" s="44"/>
      <c r="AA411" s="44"/>
      <c r="AB411" s="44"/>
      <c r="AC411" s="44"/>
      <c r="AD411" s="44"/>
      <c r="AE411" s="44"/>
      <c r="AF411" s="44"/>
      <c r="AG411" s="44"/>
      <c r="AH411" s="44"/>
      <c r="AI411" s="44"/>
      <c r="AJ411" s="44"/>
      <c r="AK411" s="44"/>
      <c r="AL411" s="44"/>
      <c r="AM411" s="44"/>
      <c r="AN411" s="44"/>
      <c r="AO411" s="44"/>
      <c r="AP411" s="44"/>
      <c r="AQ411" s="44"/>
      <c r="AR411" s="44"/>
      <c r="AS411" s="44"/>
    </row>
    <row r="412" spans="1:45">
      <c r="A412" s="41"/>
      <c r="B412" s="41"/>
      <c r="C412" s="41"/>
      <c r="D412" s="41"/>
      <c r="E412" s="52"/>
      <c r="F412" s="52"/>
      <c r="G412" s="52"/>
      <c r="H412" s="52"/>
      <c r="I412" s="52"/>
      <c r="J412" s="52"/>
      <c r="K412" s="52"/>
      <c r="L412" s="44"/>
      <c r="M412" s="44"/>
      <c r="N412" s="44"/>
      <c r="O412" s="139"/>
      <c r="P412" s="46"/>
      <c r="Q412" s="44"/>
      <c r="R412" s="44"/>
      <c r="S412" s="44"/>
      <c r="T412" s="44"/>
      <c r="U412" s="44"/>
      <c r="V412" s="44"/>
      <c r="W412" s="44"/>
      <c r="X412" s="44"/>
      <c r="Y412" s="44"/>
      <c r="Z412" s="44"/>
      <c r="AA412" s="44"/>
      <c r="AB412" s="44"/>
      <c r="AC412" s="44"/>
      <c r="AD412" s="44"/>
      <c r="AE412" s="44"/>
      <c r="AF412" s="44"/>
      <c r="AG412" s="44"/>
      <c r="AH412" s="44"/>
      <c r="AI412" s="44"/>
      <c r="AJ412" s="44"/>
      <c r="AK412" s="44"/>
      <c r="AL412" s="44"/>
      <c r="AM412" s="44"/>
      <c r="AN412" s="44"/>
      <c r="AO412" s="44"/>
      <c r="AP412" s="44"/>
      <c r="AQ412" s="44"/>
      <c r="AR412" s="44"/>
      <c r="AS412" s="44"/>
    </row>
    <row r="413" spans="1:45">
      <c r="A413" s="41"/>
      <c r="B413" s="41"/>
      <c r="C413" s="41"/>
      <c r="D413" s="41"/>
      <c r="E413" s="52"/>
      <c r="F413" s="52"/>
      <c r="G413" s="52"/>
      <c r="H413" s="52"/>
      <c r="I413" s="52"/>
      <c r="J413" s="52"/>
      <c r="K413" s="52"/>
      <c r="L413" s="44"/>
      <c r="M413" s="44"/>
      <c r="N413" s="44"/>
      <c r="O413" s="139"/>
      <c r="P413" s="46"/>
      <c r="Q413" s="44"/>
      <c r="R413" s="44"/>
      <c r="S413" s="44"/>
      <c r="T413" s="44"/>
      <c r="U413" s="44"/>
      <c r="V413" s="44"/>
      <c r="W413" s="44"/>
      <c r="X413" s="44"/>
      <c r="Y413" s="44"/>
      <c r="Z413" s="44"/>
      <c r="AA413" s="44"/>
      <c r="AB413" s="44"/>
      <c r="AC413" s="44"/>
      <c r="AD413" s="44"/>
      <c r="AE413" s="44"/>
      <c r="AF413" s="44"/>
      <c r="AG413" s="44"/>
      <c r="AH413" s="44"/>
      <c r="AI413" s="44"/>
      <c r="AJ413" s="44"/>
      <c r="AK413" s="44"/>
      <c r="AL413" s="44"/>
      <c r="AM413" s="44"/>
      <c r="AN413" s="44"/>
      <c r="AO413" s="44"/>
      <c r="AP413" s="44"/>
      <c r="AQ413" s="44"/>
      <c r="AR413" s="44"/>
      <c r="AS413" s="44"/>
    </row>
    <row r="414" spans="1:45">
      <c r="A414" s="41"/>
      <c r="B414" s="41"/>
      <c r="C414" s="41"/>
      <c r="D414" s="41"/>
      <c r="E414" s="52"/>
      <c r="F414" s="52"/>
      <c r="G414" s="52"/>
      <c r="H414" s="52"/>
      <c r="I414" s="52"/>
      <c r="J414" s="52"/>
      <c r="K414" s="52"/>
      <c r="L414" s="44"/>
      <c r="M414" s="44"/>
      <c r="N414" s="44"/>
      <c r="O414" s="139"/>
      <c r="P414" s="46"/>
      <c r="Q414" s="44"/>
      <c r="R414" s="44"/>
      <c r="S414" s="44"/>
      <c r="T414" s="44"/>
      <c r="U414" s="44"/>
      <c r="V414" s="44"/>
      <c r="W414" s="44"/>
      <c r="X414" s="44"/>
      <c r="Y414" s="44"/>
      <c r="Z414" s="44"/>
      <c r="AA414" s="44"/>
      <c r="AB414" s="44"/>
      <c r="AC414" s="44"/>
      <c r="AD414" s="44"/>
      <c r="AE414" s="44"/>
      <c r="AF414" s="44"/>
      <c r="AG414" s="44"/>
      <c r="AH414" s="44"/>
      <c r="AI414" s="44"/>
      <c r="AJ414" s="44"/>
      <c r="AK414" s="44"/>
      <c r="AL414" s="44"/>
      <c r="AM414" s="44"/>
      <c r="AN414" s="44"/>
      <c r="AO414" s="44"/>
      <c r="AP414" s="44"/>
      <c r="AQ414" s="44"/>
      <c r="AR414" s="44"/>
      <c r="AS414" s="44"/>
    </row>
    <row r="415" spans="1:45">
      <c r="A415" s="41"/>
      <c r="B415" s="41"/>
      <c r="C415" s="41"/>
      <c r="D415" s="41"/>
      <c r="E415" s="52"/>
      <c r="F415" s="52"/>
      <c r="G415" s="52"/>
      <c r="H415" s="52"/>
      <c r="I415" s="52"/>
      <c r="J415" s="52"/>
      <c r="K415" s="52"/>
      <c r="L415" s="44"/>
      <c r="M415" s="44"/>
      <c r="N415" s="44"/>
      <c r="O415" s="139"/>
      <c r="P415" s="46"/>
      <c r="Q415" s="44"/>
      <c r="R415" s="44"/>
      <c r="S415" s="44"/>
      <c r="T415" s="44"/>
      <c r="U415" s="44"/>
      <c r="V415" s="44"/>
      <c r="W415" s="44"/>
      <c r="X415" s="44"/>
      <c r="Y415" s="44"/>
      <c r="Z415" s="44"/>
      <c r="AA415" s="44"/>
      <c r="AB415" s="44"/>
      <c r="AC415" s="44"/>
      <c r="AD415" s="44"/>
      <c r="AE415" s="44"/>
      <c r="AF415" s="44"/>
      <c r="AG415" s="44"/>
      <c r="AH415" s="44"/>
      <c r="AI415" s="44"/>
      <c r="AJ415" s="44"/>
      <c r="AK415" s="44"/>
      <c r="AL415" s="44"/>
      <c r="AM415" s="44"/>
      <c r="AN415" s="44"/>
      <c r="AO415" s="44"/>
      <c r="AP415" s="44"/>
      <c r="AQ415" s="44"/>
      <c r="AR415" s="44"/>
      <c r="AS415" s="44"/>
    </row>
    <row r="416" spans="1:45">
      <c r="A416" s="41"/>
      <c r="B416" s="41"/>
      <c r="C416" s="41"/>
      <c r="D416" s="41"/>
      <c r="E416" s="52"/>
      <c r="F416" s="52"/>
      <c r="G416" s="52"/>
      <c r="H416" s="52"/>
      <c r="I416" s="52"/>
      <c r="J416" s="52"/>
      <c r="K416" s="52"/>
      <c r="L416" s="44"/>
      <c r="M416" s="44"/>
      <c r="N416" s="44"/>
      <c r="O416" s="139"/>
      <c r="P416" s="46"/>
      <c r="Q416" s="44"/>
      <c r="R416" s="44"/>
      <c r="S416" s="44"/>
      <c r="T416" s="44"/>
      <c r="U416" s="44"/>
      <c r="V416" s="44"/>
      <c r="W416" s="44"/>
      <c r="X416" s="44"/>
      <c r="Y416" s="44"/>
      <c r="Z416" s="44"/>
      <c r="AA416" s="44"/>
      <c r="AB416" s="44"/>
      <c r="AC416" s="44"/>
      <c r="AD416" s="44"/>
      <c r="AE416" s="44"/>
      <c r="AF416" s="44"/>
      <c r="AG416" s="44"/>
      <c r="AH416" s="44"/>
      <c r="AI416" s="44"/>
      <c r="AJ416" s="44"/>
      <c r="AK416" s="44"/>
      <c r="AL416" s="44"/>
      <c r="AM416" s="44"/>
      <c r="AN416" s="44"/>
      <c r="AO416" s="44"/>
      <c r="AP416" s="44"/>
      <c r="AQ416" s="44"/>
      <c r="AR416" s="44"/>
      <c r="AS416" s="44"/>
    </row>
    <row r="417" spans="1:45">
      <c r="A417" s="41"/>
      <c r="B417" s="41"/>
      <c r="C417" s="41"/>
      <c r="D417" s="41"/>
      <c r="E417" s="52"/>
      <c r="F417" s="52"/>
      <c r="G417" s="52"/>
      <c r="H417" s="52"/>
      <c r="I417" s="52"/>
      <c r="J417" s="52"/>
      <c r="K417" s="52"/>
      <c r="L417" s="44"/>
      <c r="M417" s="44"/>
      <c r="N417" s="44"/>
      <c r="O417" s="139"/>
      <c r="P417" s="46"/>
      <c r="Q417" s="44"/>
      <c r="R417" s="44"/>
      <c r="S417" s="44"/>
      <c r="T417" s="44"/>
      <c r="U417" s="44"/>
      <c r="V417" s="44"/>
      <c r="W417" s="44"/>
      <c r="X417" s="44"/>
      <c r="Y417" s="44"/>
      <c r="Z417" s="44"/>
      <c r="AA417" s="44"/>
      <c r="AB417" s="44"/>
      <c r="AC417" s="44"/>
      <c r="AD417" s="44"/>
      <c r="AE417" s="44"/>
      <c r="AF417" s="44"/>
      <c r="AG417" s="44"/>
      <c r="AH417" s="44"/>
      <c r="AI417" s="44"/>
      <c r="AJ417" s="44"/>
      <c r="AK417" s="44"/>
      <c r="AL417" s="44"/>
      <c r="AM417" s="44"/>
      <c r="AN417" s="44"/>
      <c r="AO417" s="44"/>
      <c r="AP417" s="44"/>
      <c r="AQ417" s="44"/>
      <c r="AR417" s="44"/>
      <c r="AS417" s="44"/>
    </row>
    <row r="418" spans="1:45">
      <c r="A418" s="41"/>
      <c r="B418" s="41"/>
      <c r="C418" s="41"/>
      <c r="D418" s="41"/>
      <c r="E418" s="52"/>
      <c r="F418" s="52"/>
      <c r="G418" s="52"/>
      <c r="H418" s="52"/>
      <c r="I418" s="52"/>
      <c r="J418" s="52"/>
      <c r="K418" s="52"/>
      <c r="L418" s="44"/>
      <c r="M418" s="44"/>
      <c r="N418" s="44"/>
      <c r="O418" s="139"/>
      <c r="P418" s="46"/>
      <c r="Q418" s="44"/>
      <c r="R418" s="44"/>
      <c r="S418" s="44"/>
      <c r="T418" s="44"/>
      <c r="U418" s="44"/>
      <c r="V418" s="44"/>
      <c r="W418" s="44"/>
      <c r="X418" s="44"/>
      <c r="Y418" s="44"/>
      <c r="Z418" s="44"/>
      <c r="AA418" s="44"/>
      <c r="AB418" s="44"/>
      <c r="AC418" s="44"/>
      <c r="AD418" s="44"/>
      <c r="AE418" s="44"/>
      <c r="AF418" s="44"/>
      <c r="AG418" s="44"/>
      <c r="AH418" s="44"/>
      <c r="AI418" s="44"/>
      <c r="AJ418" s="44"/>
      <c r="AK418" s="44"/>
      <c r="AL418" s="44"/>
      <c r="AM418" s="44"/>
      <c r="AN418" s="44"/>
      <c r="AO418" s="44"/>
      <c r="AP418" s="44"/>
      <c r="AQ418" s="44"/>
      <c r="AR418" s="44"/>
      <c r="AS418" s="44"/>
    </row>
    <row r="419" spans="1:45">
      <c r="A419" s="41"/>
      <c r="B419" s="41"/>
      <c r="C419" s="41"/>
      <c r="D419" s="41"/>
      <c r="E419" s="52"/>
      <c r="F419" s="52"/>
      <c r="G419" s="52"/>
      <c r="H419" s="52"/>
      <c r="I419" s="52"/>
      <c r="J419" s="52"/>
      <c r="K419" s="52"/>
      <c r="L419" s="44"/>
      <c r="M419" s="44"/>
      <c r="N419" s="44"/>
      <c r="O419" s="139"/>
      <c r="P419" s="46"/>
      <c r="Q419" s="44"/>
      <c r="R419" s="44"/>
      <c r="S419" s="44"/>
      <c r="T419" s="44"/>
      <c r="U419" s="44"/>
      <c r="V419" s="44"/>
      <c r="W419" s="44"/>
      <c r="X419" s="44"/>
      <c r="Y419" s="44"/>
      <c r="Z419" s="44"/>
      <c r="AA419" s="44"/>
      <c r="AB419" s="44"/>
      <c r="AC419" s="44"/>
      <c r="AD419" s="44"/>
      <c r="AE419" s="44"/>
      <c r="AF419" s="44"/>
      <c r="AG419" s="44"/>
      <c r="AH419" s="44"/>
      <c r="AI419" s="44"/>
      <c r="AJ419" s="44"/>
      <c r="AK419" s="44"/>
      <c r="AL419" s="44"/>
      <c r="AM419" s="44"/>
      <c r="AN419" s="44"/>
      <c r="AO419" s="44"/>
      <c r="AP419" s="44"/>
      <c r="AQ419" s="44"/>
      <c r="AR419" s="44"/>
      <c r="AS419" s="44"/>
    </row>
    <row r="420" spans="1:45">
      <c r="A420" s="41"/>
      <c r="B420" s="41"/>
      <c r="C420" s="41"/>
      <c r="D420" s="41"/>
      <c r="E420" s="52"/>
      <c r="F420" s="52"/>
      <c r="G420" s="52"/>
      <c r="H420" s="52"/>
      <c r="I420" s="52"/>
      <c r="J420" s="52"/>
      <c r="K420" s="52"/>
      <c r="L420" s="44"/>
      <c r="M420" s="44"/>
      <c r="N420" s="44"/>
      <c r="O420" s="139"/>
      <c r="P420" s="46"/>
      <c r="Q420" s="44"/>
      <c r="R420" s="44"/>
      <c r="S420" s="44"/>
      <c r="T420" s="44"/>
      <c r="U420" s="44"/>
      <c r="V420" s="44"/>
      <c r="W420" s="44"/>
      <c r="X420" s="44"/>
      <c r="Y420" s="44"/>
      <c r="Z420" s="44"/>
      <c r="AA420" s="44"/>
      <c r="AB420" s="44"/>
      <c r="AC420" s="44"/>
      <c r="AD420" s="44"/>
      <c r="AE420" s="44"/>
      <c r="AF420" s="44"/>
      <c r="AG420" s="44"/>
      <c r="AH420" s="44"/>
      <c r="AI420" s="44"/>
      <c r="AJ420" s="44"/>
      <c r="AK420" s="44"/>
      <c r="AL420" s="44"/>
      <c r="AM420" s="44"/>
      <c r="AN420" s="44"/>
      <c r="AO420" s="44"/>
      <c r="AP420" s="44"/>
      <c r="AQ420" s="44"/>
      <c r="AR420" s="44"/>
      <c r="AS420" s="44"/>
    </row>
    <row r="421" spans="1:45">
      <c r="A421" s="41"/>
      <c r="B421" s="41"/>
      <c r="C421" s="41"/>
      <c r="D421" s="41"/>
      <c r="E421" s="52"/>
      <c r="F421" s="52"/>
      <c r="G421" s="52"/>
      <c r="H421" s="52"/>
      <c r="I421" s="52"/>
      <c r="J421" s="52"/>
      <c r="K421" s="52"/>
      <c r="L421" s="44"/>
      <c r="M421" s="44"/>
      <c r="N421" s="44"/>
      <c r="O421" s="139"/>
      <c r="P421" s="46"/>
      <c r="Q421" s="44"/>
      <c r="R421" s="44"/>
      <c r="S421" s="44"/>
      <c r="T421" s="44"/>
      <c r="U421" s="44"/>
      <c r="V421" s="44"/>
      <c r="W421" s="44"/>
      <c r="X421" s="44"/>
      <c r="Y421" s="44"/>
      <c r="Z421" s="44"/>
      <c r="AA421" s="44"/>
      <c r="AB421" s="44"/>
      <c r="AC421" s="44"/>
      <c r="AD421" s="44"/>
      <c r="AE421" s="44"/>
      <c r="AF421" s="44"/>
      <c r="AG421" s="44"/>
      <c r="AH421" s="44"/>
      <c r="AI421" s="44"/>
      <c r="AJ421" s="44"/>
      <c r="AK421" s="44"/>
      <c r="AL421" s="44"/>
      <c r="AM421" s="44"/>
      <c r="AN421" s="44"/>
      <c r="AO421" s="44"/>
      <c r="AP421" s="44"/>
      <c r="AQ421" s="44"/>
      <c r="AR421" s="44"/>
      <c r="AS421" s="44"/>
    </row>
    <row r="422" spans="1:45">
      <c r="A422" s="41"/>
      <c r="B422" s="41"/>
      <c r="C422" s="41"/>
      <c r="D422" s="41"/>
      <c r="E422" s="52"/>
      <c r="F422" s="52"/>
      <c r="G422" s="52"/>
      <c r="H422" s="52"/>
      <c r="I422" s="52"/>
      <c r="J422" s="52"/>
      <c r="K422" s="52"/>
      <c r="L422" s="44"/>
      <c r="M422" s="44"/>
      <c r="N422" s="44"/>
      <c r="O422" s="139"/>
      <c r="P422" s="46"/>
      <c r="Q422" s="44"/>
      <c r="R422" s="44"/>
      <c r="S422" s="44"/>
      <c r="T422" s="44"/>
      <c r="U422" s="44"/>
      <c r="V422" s="44"/>
      <c r="W422" s="44"/>
      <c r="X422" s="44"/>
      <c r="Y422" s="44"/>
      <c r="Z422" s="44"/>
      <c r="AA422" s="44"/>
      <c r="AB422" s="44"/>
      <c r="AC422" s="44"/>
      <c r="AD422" s="44"/>
      <c r="AE422" s="44"/>
      <c r="AF422" s="44"/>
      <c r="AG422" s="44"/>
      <c r="AH422" s="44"/>
      <c r="AI422" s="44"/>
      <c r="AJ422" s="44"/>
      <c r="AK422" s="44"/>
      <c r="AL422" s="44"/>
      <c r="AM422" s="44"/>
      <c r="AN422" s="44"/>
      <c r="AO422" s="44"/>
      <c r="AP422" s="44"/>
      <c r="AQ422" s="44"/>
      <c r="AR422" s="44"/>
      <c r="AS422" s="44"/>
    </row>
    <row r="423" spans="1:45">
      <c r="A423" s="41"/>
      <c r="B423" s="41"/>
      <c r="C423" s="41"/>
      <c r="D423" s="41"/>
      <c r="E423" s="52"/>
      <c r="F423" s="52"/>
      <c r="G423" s="52"/>
      <c r="H423" s="52"/>
      <c r="I423" s="52"/>
      <c r="J423" s="52"/>
      <c r="K423" s="52"/>
      <c r="L423" s="44"/>
      <c r="M423" s="44"/>
      <c r="N423" s="44"/>
      <c r="O423" s="139"/>
      <c r="P423" s="46"/>
      <c r="Q423" s="44"/>
      <c r="R423" s="44"/>
      <c r="S423" s="44"/>
      <c r="T423" s="44"/>
      <c r="U423" s="44"/>
      <c r="V423" s="44"/>
      <c r="W423" s="44"/>
      <c r="X423" s="44"/>
      <c r="Y423" s="44"/>
      <c r="Z423" s="44"/>
      <c r="AA423" s="44"/>
      <c r="AB423" s="44"/>
      <c r="AC423" s="44"/>
      <c r="AD423" s="44"/>
      <c r="AE423" s="44"/>
      <c r="AF423" s="44"/>
      <c r="AG423" s="44"/>
      <c r="AH423" s="44"/>
      <c r="AI423" s="44"/>
      <c r="AJ423" s="44"/>
      <c r="AK423" s="44"/>
      <c r="AL423" s="44"/>
      <c r="AM423" s="44"/>
      <c r="AN423" s="44"/>
      <c r="AO423" s="44"/>
      <c r="AP423" s="44"/>
      <c r="AQ423" s="44"/>
      <c r="AR423" s="44"/>
      <c r="AS423" s="44"/>
    </row>
    <row r="424" spans="1:45">
      <c r="A424" s="41"/>
      <c r="B424" s="41"/>
      <c r="C424" s="41"/>
      <c r="D424" s="41"/>
      <c r="E424" s="52"/>
      <c r="F424" s="52"/>
      <c r="G424" s="52"/>
      <c r="H424" s="52"/>
      <c r="I424" s="52"/>
      <c r="J424" s="52"/>
      <c r="K424" s="52"/>
      <c r="L424" s="44"/>
      <c r="M424" s="44"/>
      <c r="N424" s="44"/>
      <c r="O424" s="139"/>
      <c r="P424" s="46"/>
      <c r="Q424" s="44"/>
      <c r="R424" s="44"/>
      <c r="S424" s="44"/>
      <c r="T424" s="44"/>
      <c r="U424" s="44"/>
      <c r="V424" s="44"/>
      <c r="W424" s="44"/>
      <c r="X424" s="44"/>
      <c r="Y424" s="44"/>
      <c r="Z424" s="44"/>
      <c r="AA424" s="44"/>
      <c r="AB424" s="44"/>
      <c r="AC424" s="44"/>
      <c r="AD424" s="44"/>
      <c r="AE424" s="44"/>
      <c r="AF424" s="44"/>
      <c r="AG424" s="44"/>
      <c r="AH424" s="44"/>
      <c r="AI424" s="44"/>
      <c r="AJ424" s="44"/>
      <c r="AK424" s="44"/>
      <c r="AL424" s="44"/>
      <c r="AM424" s="44"/>
      <c r="AN424" s="44"/>
      <c r="AO424" s="44"/>
      <c r="AP424" s="44"/>
      <c r="AQ424" s="44"/>
      <c r="AR424" s="44"/>
      <c r="AS424" s="44"/>
    </row>
    <row r="425" spans="1:45">
      <c r="A425" s="41"/>
      <c r="B425" s="41"/>
      <c r="C425" s="41"/>
      <c r="D425" s="41"/>
      <c r="E425" s="52"/>
      <c r="F425" s="52"/>
      <c r="G425" s="52"/>
      <c r="H425" s="52"/>
      <c r="I425" s="52"/>
      <c r="J425" s="52"/>
      <c r="K425" s="52"/>
      <c r="L425" s="44"/>
      <c r="M425" s="44"/>
      <c r="N425" s="44"/>
      <c r="O425" s="139"/>
      <c r="P425" s="46"/>
      <c r="Q425" s="44"/>
      <c r="R425" s="44"/>
      <c r="S425" s="44"/>
      <c r="T425" s="44"/>
      <c r="U425" s="44"/>
      <c r="V425" s="44"/>
      <c r="W425" s="44"/>
      <c r="X425" s="44"/>
      <c r="Y425" s="44"/>
      <c r="Z425" s="44"/>
      <c r="AA425" s="44"/>
      <c r="AB425" s="44"/>
      <c r="AC425" s="44"/>
      <c r="AD425" s="44"/>
      <c r="AE425" s="44"/>
      <c r="AF425" s="44"/>
      <c r="AG425" s="44"/>
      <c r="AH425" s="44"/>
      <c r="AI425" s="44"/>
      <c r="AJ425" s="44"/>
      <c r="AK425" s="44"/>
      <c r="AL425" s="44"/>
      <c r="AM425" s="44"/>
      <c r="AN425" s="44"/>
      <c r="AO425" s="44"/>
      <c r="AP425" s="44"/>
      <c r="AQ425" s="44"/>
      <c r="AR425" s="44"/>
      <c r="AS425" s="44"/>
    </row>
    <row r="426" spans="1:45">
      <c r="A426" s="41"/>
      <c r="B426" s="41"/>
      <c r="C426" s="41"/>
      <c r="D426" s="41"/>
      <c r="E426" s="52"/>
      <c r="F426" s="52"/>
      <c r="G426" s="52"/>
      <c r="H426" s="52"/>
      <c r="I426" s="52"/>
      <c r="J426" s="52"/>
      <c r="K426" s="52"/>
      <c r="L426" s="44"/>
      <c r="M426" s="44"/>
      <c r="N426" s="44"/>
      <c r="O426" s="139"/>
      <c r="P426" s="46"/>
      <c r="Q426" s="44"/>
      <c r="R426" s="44"/>
      <c r="S426" s="44"/>
      <c r="T426" s="44"/>
      <c r="U426" s="44"/>
      <c r="V426" s="44"/>
      <c r="W426" s="44"/>
      <c r="X426" s="44"/>
      <c r="Y426" s="44"/>
      <c r="Z426" s="44"/>
      <c r="AA426" s="44"/>
      <c r="AB426" s="44"/>
      <c r="AC426" s="44"/>
      <c r="AD426" s="44"/>
      <c r="AE426" s="44"/>
      <c r="AF426" s="44"/>
      <c r="AG426" s="44"/>
      <c r="AH426" s="44"/>
      <c r="AI426" s="44"/>
      <c r="AJ426" s="44"/>
      <c r="AK426" s="44"/>
      <c r="AL426" s="44"/>
      <c r="AM426" s="44"/>
      <c r="AN426" s="44"/>
      <c r="AO426" s="44"/>
      <c r="AP426" s="44"/>
      <c r="AQ426" s="44"/>
      <c r="AR426" s="44"/>
      <c r="AS426" s="44"/>
    </row>
    <row r="427" spans="1:45">
      <c r="A427" s="41"/>
      <c r="B427" s="41"/>
      <c r="C427" s="41"/>
      <c r="D427" s="41"/>
      <c r="E427" s="52"/>
      <c r="F427" s="52"/>
      <c r="G427" s="52"/>
      <c r="H427" s="52"/>
      <c r="I427" s="52"/>
      <c r="J427" s="52"/>
      <c r="K427" s="52"/>
      <c r="L427" s="44"/>
      <c r="M427" s="44"/>
      <c r="N427" s="44"/>
      <c r="O427" s="139"/>
      <c r="P427" s="46"/>
      <c r="Q427" s="44"/>
      <c r="R427" s="44"/>
      <c r="S427" s="44"/>
      <c r="T427" s="44"/>
      <c r="U427" s="44"/>
      <c r="V427" s="44"/>
      <c r="W427" s="44"/>
      <c r="X427" s="44"/>
      <c r="Y427" s="44"/>
      <c r="Z427" s="44"/>
      <c r="AA427" s="44"/>
      <c r="AB427" s="44"/>
      <c r="AC427" s="44"/>
      <c r="AD427" s="44"/>
      <c r="AE427" s="44"/>
      <c r="AF427" s="44"/>
      <c r="AG427" s="44"/>
      <c r="AH427" s="44"/>
      <c r="AI427" s="44"/>
      <c r="AJ427" s="44"/>
      <c r="AK427" s="44"/>
      <c r="AL427" s="44"/>
      <c r="AM427" s="44"/>
      <c r="AN427" s="44"/>
      <c r="AO427" s="44"/>
      <c r="AP427" s="44"/>
      <c r="AQ427" s="44"/>
      <c r="AR427" s="44"/>
      <c r="AS427" s="44"/>
    </row>
    <row r="428" spans="1:45">
      <c r="A428" s="41"/>
      <c r="B428" s="41"/>
      <c r="C428" s="41"/>
      <c r="D428" s="41"/>
      <c r="E428" s="52"/>
      <c r="F428" s="52"/>
      <c r="G428" s="52"/>
      <c r="H428" s="52"/>
      <c r="I428" s="52"/>
      <c r="J428" s="52"/>
      <c r="K428" s="52"/>
      <c r="L428" s="44"/>
      <c r="M428" s="44"/>
      <c r="N428" s="44"/>
      <c r="O428" s="139"/>
      <c r="P428" s="46"/>
      <c r="Q428" s="44"/>
      <c r="R428" s="44"/>
      <c r="S428" s="44"/>
      <c r="T428" s="44"/>
      <c r="U428" s="44"/>
      <c r="V428" s="44"/>
      <c r="W428" s="44"/>
      <c r="X428" s="44"/>
      <c r="Y428" s="44"/>
      <c r="Z428" s="44"/>
      <c r="AA428" s="44"/>
      <c r="AB428" s="44"/>
      <c r="AC428" s="44"/>
      <c r="AD428" s="44"/>
      <c r="AE428" s="44"/>
      <c r="AF428" s="44"/>
      <c r="AG428" s="44"/>
      <c r="AH428" s="44"/>
      <c r="AI428" s="44"/>
      <c r="AJ428" s="44"/>
      <c r="AK428" s="44"/>
      <c r="AL428" s="44"/>
      <c r="AM428" s="44"/>
      <c r="AN428" s="44"/>
      <c r="AO428" s="44"/>
      <c r="AP428" s="44"/>
      <c r="AQ428" s="44"/>
      <c r="AR428" s="44"/>
      <c r="AS428" s="44"/>
    </row>
    <row r="429" spans="1:45">
      <c r="A429" s="41"/>
      <c r="B429" s="41"/>
      <c r="C429" s="41"/>
      <c r="D429" s="41"/>
      <c r="E429" s="52"/>
      <c r="F429" s="52"/>
      <c r="G429" s="52"/>
      <c r="H429" s="52"/>
      <c r="I429" s="52"/>
      <c r="J429" s="52"/>
      <c r="K429" s="52"/>
      <c r="L429" s="44"/>
      <c r="M429" s="44"/>
      <c r="N429" s="44"/>
      <c r="O429" s="139"/>
      <c r="P429" s="46"/>
      <c r="Q429" s="44"/>
      <c r="R429" s="44"/>
      <c r="S429" s="44"/>
      <c r="T429" s="44"/>
      <c r="U429" s="44"/>
      <c r="V429" s="44"/>
      <c r="W429" s="44"/>
      <c r="X429" s="44"/>
      <c r="Y429" s="44"/>
      <c r="Z429" s="44"/>
      <c r="AA429" s="44"/>
      <c r="AB429" s="44"/>
      <c r="AC429" s="44"/>
      <c r="AD429" s="44"/>
      <c r="AE429" s="44"/>
      <c r="AF429" s="44"/>
      <c r="AG429" s="44"/>
      <c r="AH429" s="44"/>
      <c r="AI429" s="44"/>
      <c r="AJ429" s="44"/>
      <c r="AK429" s="44"/>
      <c r="AL429" s="44"/>
      <c r="AM429" s="44"/>
      <c r="AN429" s="44"/>
      <c r="AO429" s="44"/>
      <c r="AP429" s="44"/>
      <c r="AQ429" s="44"/>
      <c r="AR429" s="44"/>
      <c r="AS429" s="44"/>
    </row>
    <row r="430" spans="1:45">
      <c r="A430" s="41"/>
      <c r="B430" s="41"/>
      <c r="C430" s="41"/>
      <c r="D430" s="41"/>
      <c r="E430" s="52"/>
      <c r="F430" s="52"/>
      <c r="G430" s="52"/>
      <c r="H430" s="52"/>
      <c r="I430" s="52"/>
      <c r="J430" s="52"/>
      <c r="K430" s="52"/>
      <c r="L430" s="44"/>
      <c r="M430" s="44"/>
      <c r="N430" s="44"/>
      <c r="O430" s="139"/>
      <c r="P430" s="46"/>
      <c r="Q430" s="44"/>
      <c r="R430" s="44"/>
      <c r="S430" s="44"/>
      <c r="T430" s="44"/>
      <c r="U430" s="44"/>
      <c r="V430" s="44"/>
      <c r="W430" s="44"/>
      <c r="X430" s="44"/>
      <c r="Y430" s="44"/>
      <c r="Z430" s="44"/>
      <c r="AA430" s="44"/>
      <c r="AB430" s="44"/>
      <c r="AC430" s="44"/>
      <c r="AD430" s="44"/>
      <c r="AE430" s="44"/>
      <c r="AF430" s="44"/>
      <c r="AG430" s="44"/>
      <c r="AH430" s="44"/>
      <c r="AI430" s="44"/>
      <c r="AJ430" s="44"/>
      <c r="AK430" s="44"/>
      <c r="AL430" s="44"/>
      <c r="AM430" s="44"/>
      <c r="AN430" s="44"/>
      <c r="AO430" s="44"/>
      <c r="AP430" s="44"/>
      <c r="AQ430" s="44"/>
      <c r="AR430" s="44"/>
      <c r="AS430" s="44"/>
    </row>
    <row r="431" spans="1:45">
      <c r="A431" s="41"/>
      <c r="B431" s="41"/>
      <c r="C431" s="41"/>
      <c r="D431" s="41"/>
      <c r="E431" s="52"/>
      <c r="F431" s="52"/>
      <c r="G431" s="52"/>
      <c r="H431" s="52"/>
      <c r="I431" s="52"/>
      <c r="J431" s="52"/>
      <c r="K431" s="52"/>
      <c r="L431" s="44"/>
      <c r="M431" s="44"/>
      <c r="N431" s="44"/>
      <c r="O431" s="139"/>
      <c r="P431" s="46"/>
      <c r="Q431" s="44"/>
      <c r="R431" s="44"/>
      <c r="S431" s="44"/>
      <c r="T431" s="44"/>
      <c r="U431" s="44"/>
      <c r="V431" s="44"/>
      <c r="W431" s="44"/>
      <c r="X431" s="44"/>
      <c r="Y431" s="44"/>
      <c r="Z431" s="44"/>
      <c r="AA431" s="44"/>
      <c r="AB431" s="44"/>
      <c r="AC431" s="44"/>
      <c r="AD431" s="44"/>
      <c r="AE431" s="44"/>
      <c r="AF431" s="44"/>
      <c r="AG431" s="44"/>
      <c r="AH431" s="44"/>
      <c r="AI431" s="44"/>
      <c r="AJ431" s="44"/>
      <c r="AK431" s="44"/>
      <c r="AL431" s="44"/>
      <c r="AM431" s="44"/>
      <c r="AN431" s="44"/>
      <c r="AO431" s="44"/>
      <c r="AP431" s="44"/>
      <c r="AQ431" s="44"/>
      <c r="AR431" s="44"/>
      <c r="AS431" s="44"/>
    </row>
    <row r="432" spans="1:45">
      <c r="A432" s="41"/>
      <c r="B432" s="41"/>
      <c r="C432" s="41"/>
      <c r="D432" s="41"/>
      <c r="E432" s="52"/>
      <c r="F432" s="52"/>
      <c r="G432" s="52"/>
      <c r="H432" s="52"/>
      <c r="I432" s="52"/>
      <c r="J432" s="52"/>
      <c r="K432" s="52"/>
      <c r="L432" s="44"/>
      <c r="M432" s="44"/>
      <c r="N432" s="44"/>
      <c r="O432" s="139"/>
      <c r="P432" s="46"/>
      <c r="Q432" s="44"/>
      <c r="R432" s="44"/>
      <c r="S432" s="44"/>
      <c r="T432" s="44"/>
      <c r="U432" s="44"/>
      <c r="V432" s="44"/>
      <c r="W432" s="44"/>
      <c r="X432" s="44"/>
      <c r="Y432" s="44"/>
      <c r="Z432" s="44"/>
      <c r="AA432" s="44"/>
      <c r="AB432" s="44"/>
      <c r="AC432" s="44"/>
      <c r="AD432" s="44"/>
      <c r="AE432" s="44"/>
      <c r="AF432" s="44"/>
      <c r="AG432" s="44"/>
      <c r="AH432" s="44"/>
      <c r="AI432" s="44"/>
      <c r="AJ432" s="44"/>
      <c r="AK432" s="44"/>
      <c r="AL432" s="44"/>
      <c r="AM432" s="44"/>
      <c r="AN432" s="44"/>
      <c r="AO432" s="44"/>
      <c r="AP432" s="44"/>
      <c r="AQ432" s="44"/>
      <c r="AR432" s="44"/>
      <c r="AS432" s="44"/>
    </row>
    <row r="433" spans="1:45">
      <c r="A433" s="41"/>
      <c r="B433" s="41"/>
      <c r="C433" s="41"/>
      <c r="D433" s="41"/>
      <c r="E433" s="52"/>
      <c r="F433" s="52"/>
      <c r="G433" s="52"/>
      <c r="H433" s="52"/>
      <c r="I433" s="52"/>
      <c r="J433" s="52"/>
      <c r="K433" s="52"/>
      <c r="L433" s="44"/>
      <c r="M433" s="44"/>
      <c r="N433" s="44"/>
      <c r="O433" s="139"/>
      <c r="P433" s="46"/>
      <c r="Q433" s="44"/>
      <c r="R433" s="44"/>
      <c r="S433" s="44"/>
      <c r="T433" s="44"/>
      <c r="U433" s="44"/>
      <c r="V433" s="44"/>
      <c r="W433" s="44"/>
      <c r="X433" s="44"/>
      <c r="Y433" s="44"/>
      <c r="Z433" s="44"/>
      <c r="AA433" s="44"/>
      <c r="AB433" s="44"/>
      <c r="AC433" s="44"/>
      <c r="AD433" s="44"/>
      <c r="AE433" s="44"/>
      <c r="AF433" s="44"/>
      <c r="AG433" s="44"/>
      <c r="AH433" s="44"/>
      <c r="AI433" s="44"/>
      <c r="AJ433" s="44"/>
      <c r="AK433" s="44"/>
      <c r="AL433" s="44"/>
      <c r="AM433" s="44"/>
      <c r="AN433" s="44"/>
      <c r="AO433" s="44"/>
      <c r="AP433" s="44"/>
      <c r="AQ433" s="44"/>
      <c r="AR433" s="44"/>
      <c r="AS433" s="44"/>
    </row>
    <row r="434" spans="1:45">
      <c r="A434" s="41"/>
      <c r="B434" s="41"/>
      <c r="C434" s="41"/>
      <c r="D434" s="41"/>
      <c r="E434" s="52"/>
      <c r="F434" s="52"/>
      <c r="G434" s="52"/>
      <c r="H434" s="52"/>
      <c r="I434" s="52"/>
      <c r="J434" s="52"/>
      <c r="K434" s="52"/>
      <c r="L434" s="44"/>
      <c r="M434" s="44"/>
      <c r="N434" s="44"/>
      <c r="O434" s="139"/>
      <c r="P434" s="46"/>
      <c r="Q434" s="44"/>
      <c r="R434" s="44"/>
      <c r="S434" s="44"/>
      <c r="T434" s="44"/>
      <c r="U434" s="44"/>
      <c r="V434" s="44"/>
      <c r="W434" s="44"/>
      <c r="X434" s="44"/>
      <c r="Y434" s="44"/>
      <c r="Z434" s="44"/>
      <c r="AA434" s="44"/>
      <c r="AB434" s="44"/>
      <c r="AC434" s="44"/>
      <c r="AD434" s="44"/>
      <c r="AE434" s="44"/>
      <c r="AF434" s="44"/>
      <c r="AG434" s="44"/>
      <c r="AH434" s="44"/>
      <c r="AI434" s="44"/>
      <c r="AJ434" s="44"/>
      <c r="AK434" s="44"/>
      <c r="AL434" s="44"/>
      <c r="AM434" s="44"/>
      <c r="AN434" s="44"/>
      <c r="AO434" s="44"/>
      <c r="AP434" s="44"/>
      <c r="AQ434" s="44"/>
      <c r="AR434" s="44"/>
      <c r="AS434" s="44"/>
    </row>
    <row r="435" spans="1:45">
      <c r="A435" s="41"/>
      <c r="B435" s="41"/>
      <c r="C435" s="41"/>
      <c r="D435" s="41"/>
      <c r="E435" s="52"/>
      <c r="F435" s="52"/>
      <c r="G435" s="52"/>
      <c r="H435" s="52"/>
      <c r="I435" s="52"/>
      <c r="J435" s="52"/>
      <c r="K435" s="52"/>
      <c r="L435" s="44"/>
      <c r="M435" s="44"/>
      <c r="N435" s="44"/>
      <c r="O435" s="139"/>
      <c r="P435" s="46"/>
      <c r="Q435" s="44"/>
      <c r="R435" s="44"/>
      <c r="S435" s="44"/>
      <c r="T435" s="44"/>
      <c r="U435" s="44"/>
      <c r="V435" s="44"/>
      <c r="W435" s="44"/>
      <c r="X435" s="44"/>
      <c r="Y435" s="44"/>
      <c r="Z435" s="44"/>
      <c r="AA435" s="44"/>
      <c r="AB435" s="44"/>
      <c r="AC435" s="44"/>
      <c r="AD435" s="44"/>
      <c r="AE435" s="44"/>
      <c r="AF435" s="44"/>
      <c r="AG435" s="44"/>
      <c r="AH435" s="44"/>
      <c r="AI435" s="44"/>
      <c r="AJ435" s="44"/>
      <c r="AK435" s="44"/>
      <c r="AL435" s="44"/>
      <c r="AM435" s="44"/>
      <c r="AN435" s="44"/>
      <c r="AO435" s="44"/>
      <c r="AP435" s="44"/>
      <c r="AQ435" s="44"/>
      <c r="AR435" s="44"/>
      <c r="AS435" s="44"/>
    </row>
    <row r="436" spans="1:45">
      <c r="A436" s="41"/>
      <c r="B436" s="41"/>
      <c r="C436" s="41"/>
      <c r="D436" s="41"/>
      <c r="E436" s="52"/>
      <c r="F436" s="52"/>
      <c r="G436" s="52"/>
      <c r="H436" s="52"/>
      <c r="I436" s="52"/>
      <c r="J436" s="52"/>
      <c r="K436" s="52"/>
      <c r="L436" s="44"/>
      <c r="M436" s="44"/>
      <c r="N436" s="44"/>
      <c r="O436" s="139"/>
      <c r="P436" s="46"/>
      <c r="Q436" s="44"/>
      <c r="R436" s="44"/>
      <c r="S436" s="44"/>
      <c r="T436" s="44"/>
      <c r="U436" s="44"/>
      <c r="V436" s="44"/>
      <c r="W436" s="44"/>
      <c r="X436" s="44"/>
      <c r="Y436" s="44"/>
      <c r="Z436" s="44"/>
      <c r="AA436" s="44"/>
      <c r="AB436" s="44"/>
      <c r="AC436" s="44"/>
      <c r="AD436" s="44"/>
      <c r="AE436" s="44"/>
      <c r="AF436" s="44"/>
      <c r="AG436" s="44"/>
      <c r="AH436" s="44"/>
      <c r="AI436" s="44"/>
      <c r="AJ436" s="44"/>
      <c r="AK436" s="44"/>
      <c r="AL436" s="44"/>
      <c r="AM436" s="44"/>
      <c r="AN436" s="44"/>
      <c r="AO436" s="44"/>
      <c r="AP436" s="44"/>
      <c r="AQ436" s="44"/>
      <c r="AR436" s="44"/>
      <c r="AS436" s="44"/>
    </row>
    <row r="437" spans="1:45">
      <c r="A437" s="41"/>
      <c r="B437" s="41"/>
      <c r="C437" s="41"/>
      <c r="D437" s="41"/>
      <c r="E437" s="52"/>
      <c r="F437" s="52"/>
      <c r="G437" s="52"/>
      <c r="H437" s="52"/>
      <c r="I437" s="52"/>
      <c r="J437" s="52"/>
      <c r="K437" s="52"/>
      <c r="L437" s="44"/>
      <c r="M437" s="44"/>
      <c r="N437" s="44"/>
      <c r="O437" s="139"/>
      <c r="P437" s="46"/>
      <c r="Q437" s="44"/>
      <c r="R437" s="44"/>
      <c r="S437" s="44"/>
      <c r="T437" s="44"/>
      <c r="U437" s="44"/>
      <c r="V437" s="44"/>
      <c r="W437" s="44"/>
      <c r="X437" s="44"/>
      <c r="Y437" s="44"/>
      <c r="Z437" s="44"/>
      <c r="AA437" s="44"/>
      <c r="AB437" s="44"/>
      <c r="AC437" s="44"/>
      <c r="AD437" s="44"/>
      <c r="AE437" s="44"/>
      <c r="AF437" s="44"/>
      <c r="AG437" s="44"/>
      <c r="AH437" s="44"/>
      <c r="AI437" s="44"/>
      <c r="AJ437" s="44"/>
      <c r="AK437" s="44"/>
      <c r="AL437" s="44"/>
      <c r="AM437" s="44"/>
      <c r="AN437" s="44"/>
      <c r="AO437" s="44"/>
      <c r="AP437" s="44"/>
      <c r="AQ437" s="44"/>
      <c r="AR437" s="44"/>
      <c r="AS437" s="44"/>
    </row>
    <row r="438" spans="1:45">
      <c r="A438" s="41"/>
      <c r="B438" s="41"/>
      <c r="C438" s="41"/>
      <c r="D438" s="41"/>
      <c r="E438" s="52"/>
      <c r="F438" s="52"/>
      <c r="G438" s="52"/>
      <c r="H438" s="52"/>
      <c r="I438" s="52"/>
      <c r="J438" s="52"/>
      <c r="K438" s="52"/>
      <c r="L438" s="44"/>
      <c r="M438" s="44"/>
      <c r="N438" s="44"/>
      <c r="O438" s="139"/>
      <c r="P438" s="46"/>
      <c r="Q438" s="44"/>
      <c r="R438" s="44"/>
      <c r="S438" s="44"/>
      <c r="T438" s="44"/>
      <c r="U438" s="44"/>
      <c r="V438" s="44"/>
      <c r="W438" s="44"/>
      <c r="X438" s="44"/>
      <c r="Y438" s="44"/>
      <c r="Z438" s="44"/>
      <c r="AA438" s="44"/>
      <c r="AB438" s="44"/>
      <c r="AC438" s="44"/>
      <c r="AD438" s="44"/>
      <c r="AE438" s="44"/>
      <c r="AF438" s="44"/>
      <c r="AG438" s="44"/>
      <c r="AH438" s="44"/>
      <c r="AI438" s="44"/>
      <c r="AJ438" s="44"/>
      <c r="AK438" s="44"/>
      <c r="AL438" s="44"/>
      <c r="AM438" s="44"/>
      <c r="AN438" s="44"/>
      <c r="AO438" s="44"/>
      <c r="AP438" s="44"/>
      <c r="AQ438" s="44"/>
      <c r="AR438" s="44"/>
      <c r="AS438" s="44"/>
    </row>
    <row r="439" spans="1:45">
      <c r="A439" s="41"/>
      <c r="B439" s="41"/>
      <c r="C439" s="41"/>
      <c r="D439" s="41"/>
      <c r="E439" s="52"/>
      <c r="F439" s="52"/>
      <c r="G439" s="52"/>
      <c r="H439" s="52"/>
      <c r="I439" s="52"/>
      <c r="J439" s="52"/>
      <c r="K439" s="52"/>
      <c r="L439" s="44"/>
      <c r="M439" s="44"/>
      <c r="N439" s="44"/>
      <c r="O439" s="139"/>
      <c r="P439" s="46"/>
      <c r="Q439" s="44"/>
      <c r="R439" s="44"/>
      <c r="S439" s="44"/>
      <c r="T439" s="44"/>
      <c r="U439" s="44"/>
      <c r="V439" s="44"/>
      <c r="W439" s="44"/>
      <c r="X439" s="44"/>
      <c r="Y439" s="44"/>
      <c r="Z439" s="44"/>
      <c r="AA439" s="44"/>
      <c r="AB439" s="44"/>
      <c r="AC439" s="44"/>
      <c r="AD439" s="44"/>
      <c r="AE439" s="44"/>
      <c r="AF439" s="44"/>
      <c r="AG439" s="44"/>
      <c r="AH439" s="44"/>
      <c r="AI439" s="44"/>
      <c r="AJ439" s="44"/>
      <c r="AK439" s="44"/>
      <c r="AL439" s="44"/>
      <c r="AM439" s="44"/>
      <c r="AN439" s="44"/>
      <c r="AO439" s="44"/>
      <c r="AP439" s="44"/>
      <c r="AQ439" s="44"/>
      <c r="AR439" s="44"/>
      <c r="AS439" s="44"/>
    </row>
    <row r="440" spans="1:45">
      <c r="A440" s="41"/>
      <c r="B440" s="41"/>
      <c r="C440" s="41"/>
      <c r="D440" s="41"/>
      <c r="E440" s="52"/>
      <c r="F440" s="52"/>
      <c r="G440" s="52"/>
      <c r="H440" s="52"/>
      <c r="I440" s="52"/>
      <c r="J440" s="52"/>
      <c r="K440" s="52"/>
      <c r="L440" s="44"/>
      <c r="M440" s="44"/>
      <c r="N440" s="44"/>
      <c r="O440" s="139"/>
      <c r="P440" s="46"/>
      <c r="Q440" s="44"/>
      <c r="R440" s="44"/>
      <c r="S440" s="44"/>
      <c r="T440" s="44"/>
      <c r="U440" s="44"/>
      <c r="V440" s="44"/>
      <c r="W440" s="44"/>
      <c r="X440" s="44"/>
      <c r="Y440" s="44"/>
      <c r="Z440" s="44"/>
      <c r="AA440" s="44"/>
      <c r="AB440" s="44"/>
      <c r="AC440" s="44"/>
      <c r="AD440" s="44"/>
      <c r="AE440" s="44"/>
      <c r="AF440" s="44"/>
      <c r="AG440" s="44"/>
      <c r="AH440" s="44"/>
      <c r="AI440" s="44"/>
      <c r="AJ440" s="44"/>
      <c r="AK440" s="44"/>
      <c r="AL440" s="44"/>
      <c r="AM440" s="44"/>
      <c r="AN440" s="44"/>
      <c r="AO440" s="44"/>
      <c r="AP440" s="44"/>
      <c r="AQ440" s="44"/>
      <c r="AR440" s="44"/>
      <c r="AS440" s="44"/>
    </row>
    <row r="441" spans="1:45">
      <c r="A441" s="41"/>
      <c r="B441" s="41"/>
      <c r="C441" s="41"/>
      <c r="D441" s="41"/>
      <c r="E441" s="52"/>
      <c r="F441" s="52"/>
      <c r="G441" s="52"/>
      <c r="H441" s="52"/>
      <c r="I441" s="52"/>
      <c r="J441" s="52"/>
      <c r="K441" s="52"/>
      <c r="L441" s="44"/>
      <c r="M441" s="44"/>
      <c r="N441" s="44"/>
      <c r="O441" s="139"/>
      <c r="P441" s="46"/>
      <c r="Q441" s="44"/>
      <c r="R441" s="44"/>
      <c r="S441" s="44"/>
      <c r="T441" s="44"/>
      <c r="U441" s="44"/>
      <c r="V441" s="44"/>
      <c r="W441" s="44"/>
      <c r="X441" s="44"/>
      <c r="Y441" s="44"/>
      <c r="Z441" s="44"/>
      <c r="AA441" s="44"/>
      <c r="AB441" s="44"/>
      <c r="AC441" s="44"/>
      <c r="AD441" s="44"/>
      <c r="AE441" s="44"/>
      <c r="AF441" s="44"/>
      <c r="AG441" s="44"/>
      <c r="AH441" s="44"/>
      <c r="AI441" s="44"/>
      <c r="AJ441" s="44"/>
      <c r="AK441" s="44"/>
      <c r="AL441" s="44"/>
      <c r="AM441" s="44"/>
      <c r="AN441" s="44"/>
      <c r="AO441" s="44"/>
      <c r="AP441" s="44"/>
      <c r="AQ441" s="44"/>
      <c r="AR441" s="44"/>
      <c r="AS441" s="44"/>
    </row>
    <row r="442" spans="1:45">
      <c r="A442" s="41"/>
      <c r="B442" s="41"/>
      <c r="C442" s="41"/>
      <c r="D442" s="41"/>
      <c r="E442" s="52"/>
      <c r="F442" s="52"/>
      <c r="G442" s="52"/>
      <c r="H442" s="52"/>
      <c r="I442" s="52"/>
      <c r="J442" s="52"/>
      <c r="K442" s="52"/>
      <c r="L442" s="44"/>
      <c r="M442" s="44"/>
      <c r="N442" s="44"/>
      <c r="O442" s="139"/>
      <c r="P442" s="46"/>
      <c r="Q442" s="44"/>
      <c r="R442" s="44"/>
      <c r="S442" s="44"/>
      <c r="T442" s="44"/>
      <c r="U442" s="44"/>
      <c r="V442" s="44"/>
      <c r="W442" s="44"/>
      <c r="X442" s="44"/>
      <c r="Y442" s="44"/>
      <c r="Z442" s="44"/>
      <c r="AA442" s="44"/>
      <c r="AB442" s="44"/>
      <c r="AC442" s="44"/>
      <c r="AD442" s="44"/>
      <c r="AE442" s="44"/>
      <c r="AF442" s="44"/>
      <c r="AG442" s="44"/>
      <c r="AH442" s="44"/>
      <c r="AI442" s="44"/>
      <c r="AJ442" s="44"/>
      <c r="AK442" s="44"/>
      <c r="AL442" s="44"/>
      <c r="AM442" s="44"/>
      <c r="AN442" s="44"/>
      <c r="AO442" s="44"/>
      <c r="AP442" s="44"/>
      <c r="AQ442" s="44"/>
      <c r="AR442" s="44"/>
      <c r="AS442" s="44"/>
    </row>
    <row r="443" spans="1:45">
      <c r="A443" s="41"/>
      <c r="B443" s="41"/>
      <c r="C443" s="41"/>
      <c r="D443" s="41"/>
      <c r="E443" s="52"/>
      <c r="F443" s="52"/>
      <c r="G443" s="52"/>
      <c r="H443" s="52"/>
      <c r="I443" s="52"/>
      <c r="J443" s="52"/>
      <c r="K443" s="52"/>
      <c r="L443" s="44"/>
      <c r="M443" s="44"/>
      <c r="N443" s="44"/>
      <c r="O443" s="139"/>
      <c r="P443" s="46"/>
      <c r="Q443" s="44"/>
      <c r="R443" s="44"/>
      <c r="S443" s="44"/>
      <c r="T443" s="44"/>
      <c r="U443" s="44"/>
      <c r="V443" s="44"/>
      <c r="W443" s="44"/>
      <c r="X443" s="44"/>
      <c r="Y443" s="44"/>
      <c r="Z443" s="44"/>
      <c r="AA443" s="44"/>
      <c r="AB443" s="44"/>
      <c r="AC443" s="44"/>
      <c r="AD443" s="44"/>
      <c r="AE443" s="44"/>
      <c r="AF443" s="44"/>
      <c r="AG443" s="44"/>
      <c r="AH443" s="44"/>
      <c r="AI443" s="44"/>
      <c r="AJ443" s="44"/>
      <c r="AK443" s="44"/>
      <c r="AL443" s="44"/>
      <c r="AM443" s="44"/>
      <c r="AN443" s="44"/>
      <c r="AO443" s="44"/>
      <c r="AP443" s="44"/>
      <c r="AQ443" s="44"/>
      <c r="AR443" s="44"/>
      <c r="AS443" s="44"/>
    </row>
    <row r="444" spans="1:45">
      <c r="A444" s="41"/>
      <c r="B444" s="41"/>
      <c r="C444" s="41"/>
      <c r="D444" s="41"/>
      <c r="E444" s="52"/>
      <c r="F444" s="52"/>
      <c r="G444" s="52"/>
      <c r="H444" s="52"/>
      <c r="I444" s="52"/>
      <c r="J444" s="52"/>
      <c r="K444" s="52"/>
      <c r="L444" s="44"/>
      <c r="M444" s="44"/>
      <c r="N444" s="44"/>
      <c r="O444" s="139"/>
      <c r="P444" s="46"/>
      <c r="Q444" s="44"/>
      <c r="R444" s="44"/>
      <c r="S444" s="44"/>
      <c r="T444" s="44"/>
      <c r="U444" s="44"/>
      <c r="V444" s="44"/>
      <c r="W444" s="44"/>
      <c r="X444" s="44"/>
      <c r="Y444" s="44"/>
      <c r="Z444" s="44"/>
      <c r="AA444" s="44"/>
      <c r="AB444" s="44"/>
      <c r="AC444" s="44"/>
      <c r="AD444" s="44"/>
      <c r="AE444" s="44"/>
      <c r="AF444" s="44"/>
      <c r="AG444" s="44"/>
      <c r="AH444" s="44"/>
      <c r="AI444" s="44"/>
      <c r="AJ444" s="44"/>
      <c r="AK444" s="44"/>
      <c r="AL444" s="44"/>
      <c r="AM444" s="44"/>
      <c r="AN444" s="44"/>
      <c r="AO444" s="44"/>
      <c r="AP444" s="44"/>
      <c r="AQ444" s="44"/>
      <c r="AR444" s="44"/>
      <c r="AS444" s="44"/>
    </row>
    <row r="445" spans="1:45">
      <c r="A445" s="41"/>
      <c r="B445" s="41"/>
      <c r="C445" s="41"/>
      <c r="D445" s="41"/>
      <c r="E445" s="52"/>
      <c r="F445" s="52"/>
      <c r="G445" s="52"/>
      <c r="H445" s="52"/>
      <c r="I445" s="52"/>
      <c r="J445" s="52"/>
      <c r="K445" s="52"/>
      <c r="L445" s="44"/>
      <c r="M445" s="44"/>
      <c r="N445" s="44"/>
      <c r="O445" s="139"/>
      <c r="P445" s="46"/>
      <c r="Q445" s="44"/>
      <c r="R445" s="44"/>
      <c r="S445" s="44"/>
      <c r="T445" s="44"/>
      <c r="U445" s="44"/>
      <c r="V445" s="44"/>
      <c r="W445" s="44"/>
      <c r="X445" s="44"/>
      <c r="Y445" s="44"/>
      <c r="Z445" s="44"/>
      <c r="AA445" s="44"/>
      <c r="AB445" s="44"/>
      <c r="AC445" s="44"/>
      <c r="AD445" s="44"/>
      <c r="AE445" s="44"/>
      <c r="AF445" s="44"/>
      <c r="AG445" s="44"/>
      <c r="AH445" s="44"/>
      <c r="AI445" s="44"/>
      <c r="AJ445" s="44"/>
      <c r="AK445" s="44"/>
      <c r="AL445" s="44"/>
      <c r="AM445" s="44"/>
      <c r="AN445" s="44"/>
      <c r="AO445" s="44"/>
      <c r="AP445" s="44"/>
      <c r="AQ445" s="44"/>
      <c r="AR445" s="44"/>
      <c r="AS445" s="44"/>
    </row>
    <row r="446" spans="1:45">
      <c r="A446" s="41"/>
      <c r="B446" s="41"/>
      <c r="C446" s="41"/>
      <c r="D446" s="41"/>
      <c r="E446" s="52"/>
      <c r="F446" s="52"/>
      <c r="G446" s="52"/>
      <c r="H446" s="52"/>
      <c r="I446" s="52"/>
      <c r="J446" s="52"/>
      <c r="K446" s="52"/>
      <c r="L446" s="44"/>
      <c r="M446" s="44"/>
      <c r="N446" s="44"/>
      <c r="O446" s="139"/>
      <c r="P446" s="46"/>
      <c r="Q446" s="44"/>
      <c r="R446" s="44"/>
      <c r="S446" s="44"/>
      <c r="T446" s="44"/>
      <c r="U446" s="44"/>
      <c r="V446" s="44"/>
      <c r="W446" s="44"/>
      <c r="X446" s="44"/>
      <c r="Y446" s="44"/>
      <c r="Z446" s="44"/>
      <c r="AA446" s="44"/>
      <c r="AB446" s="44"/>
      <c r="AC446" s="44"/>
      <c r="AD446" s="44"/>
      <c r="AE446" s="44"/>
      <c r="AF446" s="44"/>
      <c r="AG446" s="44"/>
      <c r="AH446" s="44"/>
      <c r="AI446" s="44"/>
      <c r="AJ446" s="44"/>
      <c r="AK446" s="44"/>
      <c r="AL446" s="44"/>
      <c r="AM446" s="44"/>
      <c r="AN446" s="44"/>
      <c r="AO446" s="44"/>
      <c r="AP446" s="44"/>
      <c r="AQ446" s="44"/>
      <c r="AR446" s="44"/>
      <c r="AS446" s="44"/>
    </row>
    <row r="447" spans="1:45">
      <c r="A447" s="41"/>
      <c r="B447" s="41"/>
      <c r="C447" s="41"/>
      <c r="D447" s="41"/>
      <c r="E447" s="52"/>
      <c r="F447" s="52"/>
      <c r="G447" s="52"/>
      <c r="H447" s="52"/>
      <c r="I447" s="52"/>
      <c r="J447" s="52"/>
      <c r="K447" s="52"/>
      <c r="L447" s="44"/>
      <c r="M447" s="44"/>
      <c r="N447" s="44"/>
      <c r="O447" s="139"/>
      <c r="P447" s="46"/>
      <c r="Q447" s="44"/>
      <c r="R447" s="44"/>
      <c r="S447" s="44"/>
      <c r="T447" s="44"/>
      <c r="U447" s="44"/>
      <c r="V447" s="44"/>
      <c r="W447" s="44"/>
      <c r="X447" s="44"/>
      <c r="Y447" s="44"/>
      <c r="Z447" s="44"/>
      <c r="AA447" s="44"/>
      <c r="AB447" s="44"/>
      <c r="AC447" s="44"/>
      <c r="AD447" s="44"/>
      <c r="AE447" s="44"/>
      <c r="AF447" s="44"/>
      <c r="AG447" s="44"/>
      <c r="AH447" s="44"/>
      <c r="AI447" s="44"/>
      <c r="AJ447" s="44"/>
      <c r="AK447" s="44"/>
      <c r="AL447" s="44"/>
      <c r="AM447" s="44"/>
      <c r="AN447" s="44"/>
      <c r="AO447" s="44"/>
      <c r="AP447" s="44"/>
      <c r="AQ447" s="44"/>
      <c r="AR447" s="44"/>
      <c r="AS447" s="44"/>
    </row>
    <row r="448" spans="1:45">
      <c r="A448" s="41"/>
      <c r="B448" s="41"/>
      <c r="C448" s="41"/>
      <c r="D448" s="41"/>
      <c r="E448" s="52"/>
      <c r="F448" s="52"/>
      <c r="G448" s="52"/>
      <c r="H448" s="52"/>
      <c r="I448" s="52"/>
      <c r="J448" s="52"/>
      <c r="K448" s="52"/>
      <c r="L448" s="44"/>
      <c r="M448" s="44"/>
      <c r="N448" s="44"/>
      <c r="O448" s="139"/>
      <c r="P448" s="46"/>
      <c r="Q448" s="44"/>
      <c r="R448" s="44"/>
      <c r="S448" s="44"/>
      <c r="T448" s="44"/>
      <c r="U448" s="44"/>
      <c r="V448" s="44"/>
      <c r="W448" s="44"/>
      <c r="X448" s="44"/>
      <c r="Y448" s="44"/>
      <c r="Z448" s="44"/>
      <c r="AA448" s="44"/>
      <c r="AB448" s="44"/>
      <c r="AC448" s="44"/>
      <c r="AD448" s="44"/>
      <c r="AE448" s="44"/>
      <c r="AF448" s="44"/>
      <c r="AG448" s="44"/>
      <c r="AH448" s="44"/>
      <c r="AI448" s="44"/>
      <c r="AJ448" s="44"/>
      <c r="AK448" s="44"/>
      <c r="AL448" s="44"/>
      <c r="AM448" s="44"/>
      <c r="AN448" s="44"/>
      <c r="AO448" s="44"/>
      <c r="AP448" s="44"/>
      <c r="AQ448" s="44"/>
      <c r="AR448" s="44"/>
      <c r="AS448" s="44"/>
    </row>
    <row r="449" spans="1:45">
      <c r="A449" s="41"/>
      <c r="B449" s="41"/>
      <c r="C449" s="41"/>
      <c r="D449" s="41"/>
      <c r="E449" s="52"/>
      <c r="F449" s="52"/>
      <c r="G449" s="52"/>
      <c r="H449" s="52"/>
      <c r="I449" s="52"/>
      <c r="J449" s="52"/>
      <c r="K449" s="52"/>
      <c r="L449" s="44"/>
      <c r="M449" s="44"/>
      <c r="N449" s="44"/>
      <c r="O449" s="139"/>
      <c r="P449" s="46"/>
      <c r="Q449" s="44"/>
      <c r="R449" s="44"/>
      <c r="S449" s="44"/>
      <c r="T449" s="44"/>
      <c r="U449" s="44"/>
      <c r="V449" s="44"/>
      <c r="W449" s="44"/>
      <c r="X449" s="44"/>
      <c r="Y449" s="44"/>
      <c r="Z449" s="44"/>
      <c r="AA449" s="44"/>
      <c r="AB449" s="44"/>
      <c r="AC449" s="44"/>
      <c r="AD449" s="44"/>
      <c r="AE449" s="44"/>
      <c r="AF449" s="44"/>
      <c r="AG449" s="44"/>
      <c r="AH449" s="44"/>
      <c r="AI449" s="44"/>
      <c r="AJ449" s="44"/>
      <c r="AK449" s="44"/>
      <c r="AL449" s="44"/>
      <c r="AM449" s="44"/>
      <c r="AN449" s="44"/>
      <c r="AO449" s="44"/>
      <c r="AP449" s="44"/>
      <c r="AQ449" s="44"/>
      <c r="AR449" s="44"/>
      <c r="AS449" s="44"/>
    </row>
    <row r="450" spans="1:45">
      <c r="A450" s="41"/>
      <c r="B450" s="41"/>
      <c r="C450" s="41"/>
      <c r="D450" s="41"/>
      <c r="E450" s="52"/>
      <c r="F450" s="52"/>
      <c r="G450" s="52"/>
      <c r="H450" s="52"/>
      <c r="I450" s="52"/>
      <c r="J450" s="52"/>
      <c r="K450" s="52"/>
      <c r="L450" s="44"/>
      <c r="M450" s="44"/>
      <c r="N450" s="44"/>
      <c r="O450" s="139"/>
      <c r="P450" s="46"/>
      <c r="Q450" s="44"/>
      <c r="R450" s="44"/>
      <c r="S450" s="44"/>
      <c r="T450" s="44"/>
      <c r="U450" s="44"/>
      <c r="V450" s="44"/>
      <c r="W450" s="44"/>
      <c r="X450" s="44"/>
      <c r="Y450" s="44"/>
      <c r="Z450" s="44"/>
      <c r="AA450" s="44"/>
      <c r="AB450" s="44"/>
      <c r="AC450" s="44"/>
      <c r="AD450" s="44"/>
      <c r="AE450" s="44"/>
      <c r="AF450" s="44"/>
      <c r="AG450" s="44"/>
      <c r="AH450" s="44"/>
      <c r="AI450" s="44"/>
      <c r="AJ450" s="44"/>
      <c r="AK450" s="44"/>
      <c r="AL450" s="44"/>
      <c r="AM450" s="44"/>
      <c r="AN450" s="44"/>
      <c r="AO450" s="44"/>
      <c r="AP450" s="44"/>
      <c r="AQ450" s="44"/>
      <c r="AR450" s="44"/>
      <c r="AS450" s="44"/>
    </row>
    <row r="451" spans="1:45">
      <c r="A451" s="41"/>
      <c r="B451" s="41"/>
      <c r="C451" s="41"/>
      <c r="D451" s="41"/>
      <c r="E451" s="52"/>
      <c r="F451" s="52"/>
      <c r="G451" s="52"/>
      <c r="H451" s="52"/>
      <c r="I451" s="52"/>
      <c r="J451" s="52"/>
      <c r="K451" s="52"/>
      <c r="L451" s="44"/>
      <c r="M451" s="44"/>
      <c r="N451" s="44"/>
      <c r="O451" s="139"/>
      <c r="P451" s="46"/>
      <c r="Q451" s="44"/>
      <c r="R451" s="44"/>
      <c r="S451" s="44"/>
      <c r="T451" s="44"/>
      <c r="U451" s="44"/>
      <c r="V451" s="44"/>
      <c r="W451" s="44"/>
      <c r="X451" s="44"/>
      <c r="Y451" s="44"/>
      <c r="Z451" s="44"/>
      <c r="AA451" s="44"/>
      <c r="AB451" s="44"/>
      <c r="AC451" s="44"/>
      <c r="AD451" s="44"/>
      <c r="AE451" s="44"/>
      <c r="AF451" s="44"/>
      <c r="AG451" s="44"/>
      <c r="AH451" s="44"/>
      <c r="AI451" s="44"/>
      <c r="AJ451" s="44"/>
      <c r="AK451" s="44"/>
      <c r="AL451" s="44"/>
      <c r="AM451" s="44"/>
      <c r="AN451" s="44"/>
      <c r="AO451" s="44"/>
      <c r="AP451" s="44"/>
      <c r="AQ451" s="44"/>
      <c r="AR451" s="44"/>
      <c r="AS451" s="44"/>
    </row>
    <row r="452" spans="1:45">
      <c r="A452" s="41"/>
      <c r="B452" s="41"/>
      <c r="C452" s="41"/>
      <c r="D452" s="41"/>
      <c r="E452" s="52"/>
      <c r="F452" s="52"/>
      <c r="G452" s="52"/>
      <c r="H452" s="52"/>
      <c r="I452" s="52"/>
      <c r="J452" s="52"/>
      <c r="K452" s="52"/>
      <c r="L452" s="44"/>
      <c r="M452" s="44"/>
      <c r="N452" s="44"/>
      <c r="O452" s="139"/>
      <c r="P452" s="46"/>
      <c r="Q452" s="44"/>
      <c r="R452" s="44"/>
      <c r="S452" s="44"/>
      <c r="T452" s="44"/>
      <c r="U452" s="44"/>
      <c r="V452" s="44"/>
      <c r="W452" s="44"/>
      <c r="X452" s="44"/>
      <c r="Y452" s="44"/>
      <c r="Z452" s="44"/>
      <c r="AA452" s="44"/>
      <c r="AB452" s="44"/>
      <c r="AC452" s="44"/>
      <c r="AD452" s="44"/>
      <c r="AE452" s="44"/>
      <c r="AF452" s="44"/>
      <c r="AG452" s="44"/>
      <c r="AH452" s="44"/>
      <c r="AI452" s="44"/>
      <c r="AJ452" s="44"/>
      <c r="AK452" s="44"/>
      <c r="AL452" s="44"/>
      <c r="AM452" s="44"/>
      <c r="AN452" s="44"/>
      <c r="AO452" s="44"/>
      <c r="AP452" s="44"/>
      <c r="AQ452" s="44"/>
      <c r="AR452" s="44"/>
      <c r="AS452" s="44"/>
    </row>
    <row r="453" spans="1:45">
      <c r="A453" s="41"/>
      <c r="B453" s="41"/>
      <c r="C453" s="41"/>
      <c r="D453" s="41"/>
      <c r="E453" s="52"/>
      <c r="F453" s="52"/>
      <c r="G453" s="52"/>
      <c r="H453" s="52"/>
      <c r="I453" s="52"/>
      <c r="J453" s="52"/>
      <c r="K453" s="52"/>
      <c r="L453" s="44"/>
      <c r="M453" s="44"/>
      <c r="N453" s="44"/>
      <c r="O453" s="139"/>
      <c r="P453" s="46"/>
      <c r="Q453" s="44"/>
      <c r="R453" s="44"/>
      <c r="S453" s="44"/>
      <c r="T453" s="44"/>
      <c r="U453" s="44"/>
      <c r="V453" s="44"/>
      <c r="W453" s="44"/>
      <c r="X453" s="44"/>
      <c r="Y453" s="44"/>
      <c r="Z453" s="44"/>
      <c r="AA453" s="44"/>
      <c r="AB453" s="44"/>
      <c r="AC453" s="44"/>
      <c r="AD453" s="44"/>
      <c r="AE453" s="44"/>
      <c r="AF453" s="44"/>
      <c r="AG453" s="44"/>
      <c r="AH453" s="44"/>
      <c r="AI453" s="44"/>
      <c r="AJ453" s="44"/>
      <c r="AK453" s="44"/>
      <c r="AL453" s="44"/>
      <c r="AM453" s="44"/>
      <c r="AN453" s="44"/>
      <c r="AO453" s="44"/>
      <c r="AP453" s="44"/>
      <c r="AQ453" s="44"/>
      <c r="AR453" s="44"/>
      <c r="AS453" s="44"/>
    </row>
    <row r="454" spans="1:45">
      <c r="A454" s="41"/>
      <c r="B454" s="41"/>
      <c r="C454" s="41"/>
      <c r="D454" s="41"/>
      <c r="E454" s="52"/>
      <c r="F454" s="52"/>
      <c r="G454" s="52"/>
      <c r="H454" s="52"/>
      <c r="I454" s="52"/>
      <c r="J454" s="52"/>
      <c r="K454" s="52"/>
      <c r="L454" s="44"/>
      <c r="M454" s="44"/>
      <c r="N454" s="44"/>
      <c r="O454" s="139"/>
      <c r="P454" s="46"/>
      <c r="Q454" s="44"/>
      <c r="R454" s="44"/>
      <c r="S454" s="44"/>
      <c r="T454" s="44"/>
      <c r="U454" s="44"/>
      <c r="V454" s="44"/>
      <c r="W454" s="44"/>
      <c r="X454" s="44"/>
      <c r="Y454" s="44"/>
      <c r="Z454" s="44"/>
      <c r="AA454" s="44"/>
      <c r="AB454" s="44"/>
      <c r="AC454" s="44"/>
      <c r="AD454" s="44"/>
      <c r="AE454" s="44"/>
      <c r="AF454" s="44"/>
      <c r="AG454" s="44"/>
      <c r="AH454" s="44"/>
      <c r="AI454" s="44"/>
      <c r="AJ454" s="44"/>
      <c r="AK454" s="44"/>
      <c r="AL454" s="44"/>
      <c r="AM454" s="44"/>
      <c r="AN454" s="44"/>
      <c r="AO454" s="44"/>
      <c r="AP454" s="44"/>
      <c r="AQ454" s="44"/>
      <c r="AR454" s="44"/>
      <c r="AS454" s="44"/>
    </row>
    <row r="455" spans="1:45">
      <c r="A455" s="41"/>
      <c r="B455" s="41"/>
      <c r="C455" s="41"/>
      <c r="D455" s="41"/>
      <c r="E455" s="52"/>
      <c r="F455" s="52"/>
      <c r="G455" s="52"/>
      <c r="H455" s="52"/>
      <c r="I455" s="52"/>
      <c r="J455" s="52"/>
      <c r="K455" s="52"/>
      <c r="L455" s="44"/>
      <c r="M455" s="44"/>
      <c r="N455" s="44"/>
      <c r="O455" s="139"/>
      <c r="P455" s="46"/>
      <c r="Q455" s="44"/>
      <c r="R455" s="44"/>
      <c r="S455" s="44"/>
      <c r="T455" s="44"/>
      <c r="U455" s="44"/>
      <c r="V455" s="44"/>
      <c r="W455" s="44"/>
      <c r="X455" s="44"/>
      <c r="Y455" s="44"/>
      <c r="Z455" s="44"/>
      <c r="AA455" s="44"/>
      <c r="AB455" s="44"/>
      <c r="AC455" s="44"/>
      <c r="AD455" s="44"/>
      <c r="AE455" s="44"/>
      <c r="AF455" s="44"/>
      <c r="AG455" s="44"/>
      <c r="AH455" s="44"/>
      <c r="AI455" s="44"/>
      <c r="AJ455" s="44"/>
      <c r="AK455" s="44"/>
      <c r="AL455" s="44"/>
      <c r="AM455" s="44"/>
      <c r="AN455" s="44"/>
      <c r="AO455" s="44"/>
      <c r="AP455" s="44"/>
      <c r="AQ455" s="44"/>
      <c r="AR455" s="44"/>
      <c r="AS455" s="44"/>
    </row>
    <row r="456" spans="1:45">
      <c r="A456" s="41"/>
      <c r="B456" s="41"/>
      <c r="C456" s="41"/>
      <c r="D456" s="41"/>
      <c r="E456" s="52"/>
      <c r="F456" s="52"/>
      <c r="G456" s="52"/>
      <c r="H456" s="52"/>
      <c r="I456" s="52"/>
      <c r="J456" s="52"/>
      <c r="K456" s="52"/>
      <c r="L456" s="44"/>
      <c r="M456" s="44"/>
      <c r="N456" s="44"/>
      <c r="O456" s="139"/>
      <c r="P456" s="46"/>
      <c r="Q456" s="44"/>
      <c r="R456" s="44"/>
      <c r="S456" s="44"/>
      <c r="T456" s="44"/>
      <c r="U456" s="44"/>
      <c r="V456" s="44"/>
      <c r="W456" s="44"/>
      <c r="X456" s="44"/>
      <c r="Y456" s="44"/>
      <c r="Z456" s="44"/>
      <c r="AA456" s="44"/>
      <c r="AB456" s="44"/>
      <c r="AC456" s="44"/>
      <c r="AD456" s="44"/>
      <c r="AE456" s="44"/>
      <c r="AF456" s="44"/>
      <c r="AG456" s="44"/>
      <c r="AH456" s="44"/>
      <c r="AI456" s="44"/>
      <c r="AJ456" s="44"/>
      <c r="AK456" s="44"/>
      <c r="AL456" s="44"/>
      <c r="AM456" s="44"/>
      <c r="AN456" s="44"/>
      <c r="AO456" s="44"/>
      <c r="AP456" s="44"/>
      <c r="AQ456" s="44"/>
      <c r="AR456" s="44"/>
      <c r="AS456" s="44"/>
    </row>
    <row r="457" spans="1:45">
      <c r="A457" s="41"/>
      <c r="B457" s="41"/>
      <c r="C457" s="41"/>
      <c r="D457" s="41"/>
      <c r="E457" s="52"/>
      <c r="F457" s="52"/>
      <c r="G457" s="52"/>
      <c r="H457" s="52"/>
      <c r="I457" s="52"/>
      <c r="J457" s="52"/>
      <c r="K457" s="52"/>
      <c r="L457" s="44"/>
      <c r="M457" s="44"/>
      <c r="N457" s="44"/>
      <c r="O457" s="139"/>
      <c r="P457" s="46"/>
      <c r="Q457" s="44"/>
      <c r="R457" s="44"/>
      <c r="S457" s="44"/>
      <c r="T457" s="44"/>
      <c r="U457" s="44"/>
      <c r="V457" s="44"/>
      <c r="W457" s="44"/>
      <c r="X457" s="44"/>
      <c r="Y457" s="44"/>
      <c r="Z457" s="44"/>
      <c r="AA457" s="44"/>
      <c r="AB457" s="44"/>
      <c r="AC457" s="44"/>
      <c r="AD457" s="44"/>
      <c r="AE457" s="44"/>
      <c r="AF457" s="44"/>
      <c r="AG457" s="44"/>
      <c r="AH457" s="44"/>
      <c r="AI457" s="44"/>
      <c r="AJ457" s="44"/>
      <c r="AK457" s="44"/>
      <c r="AL457" s="44"/>
      <c r="AM457" s="44"/>
      <c r="AN457" s="44"/>
      <c r="AO457" s="44"/>
      <c r="AP457" s="44"/>
      <c r="AQ457" s="44"/>
      <c r="AR457" s="44"/>
      <c r="AS457" s="44"/>
    </row>
    <row r="458" spans="1:45">
      <c r="A458" s="41"/>
      <c r="B458" s="41"/>
      <c r="C458" s="41"/>
      <c r="D458" s="41"/>
      <c r="E458" s="52"/>
      <c r="F458" s="52"/>
      <c r="G458" s="52"/>
      <c r="H458" s="52"/>
      <c r="I458" s="52"/>
      <c r="J458" s="52"/>
      <c r="K458" s="52"/>
      <c r="L458" s="44"/>
      <c r="M458" s="44"/>
      <c r="N458" s="44"/>
      <c r="O458" s="139"/>
      <c r="P458" s="46"/>
      <c r="Q458" s="44"/>
      <c r="R458" s="44"/>
      <c r="S458" s="44"/>
      <c r="T458" s="44"/>
      <c r="U458" s="44"/>
      <c r="V458" s="44"/>
      <c r="W458" s="44"/>
      <c r="X458" s="44"/>
      <c r="Y458" s="44"/>
      <c r="Z458" s="44"/>
      <c r="AA458" s="44"/>
      <c r="AB458" s="44"/>
      <c r="AC458" s="44"/>
      <c r="AD458" s="44"/>
      <c r="AE458" s="44"/>
      <c r="AF458" s="44"/>
      <c r="AG458" s="44"/>
      <c r="AH458" s="44"/>
      <c r="AI458" s="44"/>
      <c r="AJ458" s="44"/>
      <c r="AK458" s="44"/>
      <c r="AL458" s="44"/>
      <c r="AM458" s="44"/>
      <c r="AN458" s="44"/>
      <c r="AO458" s="44"/>
      <c r="AP458" s="44"/>
      <c r="AQ458" s="44"/>
      <c r="AR458" s="44"/>
      <c r="AS458" s="44"/>
    </row>
    <row r="459" spans="1:45">
      <c r="A459" s="41"/>
      <c r="B459" s="41"/>
      <c r="C459" s="41"/>
      <c r="D459" s="41"/>
      <c r="E459" s="52"/>
      <c r="F459" s="52"/>
      <c r="G459" s="52"/>
      <c r="H459" s="52"/>
      <c r="I459" s="52"/>
      <c r="J459" s="52"/>
      <c r="K459" s="52"/>
      <c r="L459" s="44"/>
      <c r="M459" s="44"/>
      <c r="N459" s="44"/>
      <c r="O459" s="139"/>
      <c r="P459" s="46"/>
      <c r="Q459" s="44"/>
      <c r="R459" s="44"/>
      <c r="S459" s="44"/>
      <c r="T459" s="44"/>
      <c r="U459" s="44"/>
      <c r="V459" s="44"/>
      <c r="W459" s="44"/>
      <c r="X459" s="44"/>
      <c r="Y459" s="44"/>
      <c r="Z459" s="44"/>
      <c r="AA459" s="44"/>
      <c r="AB459" s="44"/>
      <c r="AC459" s="44"/>
      <c r="AD459" s="44"/>
      <c r="AE459" s="44"/>
      <c r="AF459" s="44"/>
      <c r="AG459" s="44"/>
      <c r="AH459" s="44"/>
      <c r="AI459" s="44"/>
      <c r="AJ459" s="44"/>
      <c r="AK459" s="44"/>
      <c r="AL459" s="44"/>
      <c r="AM459" s="44"/>
      <c r="AN459" s="44"/>
      <c r="AO459" s="44"/>
      <c r="AP459" s="44"/>
      <c r="AQ459" s="44"/>
      <c r="AR459" s="44"/>
      <c r="AS459" s="44"/>
    </row>
    <row r="460" spans="1:45">
      <c r="A460" s="41"/>
      <c r="B460" s="41"/>
      <c r="C460" s="41"/>
      <c r="D460" s="41"/>
      <c r="E460" s="52"/>
      <c r="F460" s="52"/>
      <c r="G460" s="52"/>
      <c r="H460" s="52"/>
      <c r="I460" s="52"/>
      <c r="J460" s="52"/>
      <c r="K460" s="52"/>
      <c r="L460" s="44"/>
      <c r="M460" s="44"/>
      <c r="N460" s="44"/>
      <c r="O460" s="139"/>
      <c r="P460" s="46"/>
      <c r="Q460" s="44"/>
      <c r="R460" s="44"/>
      <c r="S460" s="44"/>
      <c r="T460" s="44"/>
      <c r="U460" s="44"/>
      <c r="V460" s="44"/>
      <c r="W460" s="44"/>
      <c r="X460" s="44"/>
      <c r="Y460" s="44"/>
      <c r="Z460" s="44"/>
      <c r="AA460" s="44"/>
      <c r="AB460" s="44"/>
      <c r="AC460" s="44"/>
      <c r="AD460" s="44"/>
      <c r="AE460" s="44"/>
      <c r="AF460" s="44"/>
      <c r="AG460" s="44"/>
      <c r="AH460" s="44"/>
      <c r="AI460" s="44"/>
      <c r="AJ460" s="44"/>
      <c r="AK460" s="44"/>
      <c r="AL460" s="44"/>
      <c r="AM460" s="44"/>
      <c r="AN460" s="44"/>
      <c r="AO460" s="44"/>
      <c r="AP460" s="44"/>
      <c r="AQ460" s="44"/>
      <c r="AR460" s="44"/>
      <c r="AS460" s="44"/>
    </row>
    <row r="461" spans="1:45">
      <c r="A461" s="41"/>
      <c r="B461" s="41"/>
      <c r="C461" s="41"/>
      <c r="D461" s="41"/>
      <c r="E461" s="52"/>
      <c r="F461" s="52"/>
      <c r="G461" s="52"/>
      <c r="H461" s="52"/>
      <c r="I461" s="52"/>
      <c r="J461" s="52"/>
      <c r="K461" s="52"/>
      <c r="L461" s="44"/>
      <c r="M461" s="44"/>
      <c r="N461" s="44"/>
      <c r="O461" s="139"/>
      <c r="P461" s="46"/>
      <c r="Q461" s="44"/>
      <c r="R461" s="44"/>
      <c r="S461" s="44"/>
      <c r="T461" s="44"/>
      <c r="U461" s="44"/>
      <c r="V461" s="44"/>
      <c r="W461" s="44"/>
      <c r="X461" s="44"/>
      <c r="Y461" s="44"/>
      <c r="Z461" s="44"/>
      <c r="AA461" s="44"/>
      <c r="AB461" s="44"/>
      <c r="AC461" s="44"/>
      <c r="AD461" s="44"/>
      <c r="AE461" s="44"/>
      <c r="AF461" s="44"/>
      <c r="AG461" s="44"/>
      <c r="AH461" s="44"/>
      <c r="AI461" s="44"/>
      <c r="AJ461" s="44"/>
      <c r="AK461" s="44"/>
      <c r="AL461" s="44"/>
      <c r="AM461" s="44"/>
      <c r="AN461" s="44"/>
      <c r="AO461" s="44"/>
      <c r="AP461" s="44"/>
      <c r="AQ461" s="44"/>
      <c r="AR461" s="44"/>
      <c r="AS461" s="44"/>
    </row>
    <row r="462" spans="1:45">
      <c r="A462" s="41"/>
      <c r="B462" s="41"/>
      <c r="C462" s="41"/>
      <c r="D462" s="41"/>
      <c r="E462" s="52"/>
      <c r="F462" s="52"/>
      <c r="G462" s="52"/>
      <c r="H462" s="52"/>
      <c r="I462" s="52"/>
      <c r="J462" s="52"/>
      <c r="K462" s="52"/>
      <c r="L462" s="44"/>
      <c r="M462" s="44"/>
      <c r="N462" s="44"/>
      <c r="O462" s="139"/>
      <c r="P462" s="46"/>
      <c r="Q462" s="44"/>
      <c r="R462" s="44"/>
      <c r="S462" s="44"/>
      <c r="T462" s="44"/>
      <c r="U462" s="44"/>
      <c r="V462" s="44"/>
      <c r="W462" s="44"/>
      <c r="X462" s="44"/>
      <c r="Y462" s="44"/>
      <c r="Z462" s="44"/>
      <c r="AA462" s="44"/>
      <c r="AB462" s="44"/>
      <c r="AC462" s="44"/>
      <c r="AD462" s="44"/>
      <c r="AE462" s="44"/>
      <c r="AF462" s="44"/>
      <c r="AG462" s="44"/>
      <c r="AH462" s="44"/>
      <c r="AI462" s="44"/>
      <c r="AJ462" s="44"/>
      <c r="AK462" s="44"/>
      <c r="AL462" s="44"/>
      <c r="AM462" s="44"/>
      <c r="AN462" s="44"/>
      <c r="AO462" s="44"/>
      <c r="AP462" s="44"/>
      <c r="AQ462" s="44"/>
      <c r="AR462" s="44"/>
      <c r="AS462" s="44"/>
    </row>
    <row r="463" spans="1:45">
      <c r="A463" s="41"/>
      <c r="B463" s="41"/>
      <c r="C463" s="41"/>
      <c r="D463" s="41"/>
      <c r="E463" s="52"/>
      <c r="F463" s="52"/>
      <c r="G463" s="52"/>
      <c r="H463" s="52"/>
      <c r="I463" s="52"/>
      <c r="J463" s="52"/>
      <c r="K463" s="52"/>
      <c r="L463" s="44"/>
      <c r="M463" s="44"/>
      <c r="N463" s="44"/>
      <c r="O463" s="139"/>
      <c r="P463" s="46"/>
      <c r="Q463" s="44"/>
      <c r="R463" s="44"/>
      <c r="S463" s="44"/>
      <c r="T463" s="44"/>
      <c r="U463" s="44"/>
      <c r="V463" s="44"/>
      <c r="W463" s="44"/>
      <c r="X463" s="44"/>
      <c r="Y463" s="44"/>
      <c r="Z463" s="44"/>
      <c r="AA463" s="44"/>
      <c r="AB463" s="44"/>
      <c r="AC463" s="44"/>
      <c r="AD463" s="44"/>
      <c r="AE463" s="44"/>
      <c r="AF463" s="44"/>
      <c r="AG463" s="44"/>
      <c r="AH463" s="44"/>
      <c r="AI463" s="44"/>
      <c r="AJ463" s="44"/>
      <c r="AK463" s="44"/>
      <c r="AL463" s="44"/>
      <c r="AM463" s="44"/>
      <c r="AN463" s="44"/>
      <c r="AO463" s="44"/>
      <c r="AP463" s="44"/>
      <c r="AQ463" s="44"/>
      <c r="AR463" s="44"/>
      <c r="AS463" s="44"/>
    </row>
    <row r="464" spans="1:45">
      <c r="A464" s="41"/>
      <c r="B464" s="41"/>
      <c r="C464" s="41"/>
      <c r="D464" s="41"/>
      <c r="E464" s="52"/>
      <c r="F464" s="52"/>
      <c r="G464" s="52"/>
      <c r="H464" s="52"/>
      <c r="I464" s="52"/>
      <c r="J464" s="52"/>
      <c r="K464" s="52"/>
      <c r="L464" s="44"/>
      <c r="M464" s="44"/>
      <c r="N464" s="44"/>
      <c r="O464" s="139"/>
      <c r="P464" s="46"/>
      <c r="Q464" s="44"/>
      <c r="R464" s="44"/>
      <c r="S464" s="44"/>
      <c r="T464" s="44"/>
      <c r="U464" s="44"/>
      <c r="V464" s="44"/>
      <c r="W464" s="44"/>
      <c r="X464" s="44"/>
      <c r="Y464" s="44"/>
      <c r="Z464" s="44"/>
      <c r="AA464" s="44"/>
      <c r="AB464" s="44"/>
      <c r="AC464" s="44"/>
      <c r="AD464" s="44"/>
      <c r="AE464" s="44"/>
      <c r="AF464" s="44"/>
      <c r="AG464" s="44"/>
      <c r="AH464" s="44"/>
      <c r="AI464" s="44"/>
      <c r="AJ464" s="44"/>
      <c r="AK464" s="44"/>
      <c r="AL464" s="44"/>
      <c r="AM464" s="44"/>
      <c r="AN464" s="44"/>
      <c r="AO464" s="44"/>
      <c r="AP464" s="44"/>
      <c r="AQ464" s="44"/>
      <c r="AR464" s="44"/>
      <c r="AS464" s="44"/>
    </row>
    <row r="465" spans="1:45">
      <c r="A465" s="41"/>
      <c r="B465" s="41"/>
      <c r="C465" s="41"/>
      <c r="D465" s="41"/>
      <c r="E465" s="52"/>
      <c r="F465" s="52"/>
      <c r="G465" s="52"/>
      <c r="H465" s="52"/>
      <c r="I465" s="52"/>
      <c r="J465" s="52"/>
      <c r="K465" s="52"/>
      <c r="L465" s="44"/>
      <c r="M465" s="44"/>
      <c r="N465" s="44"/>
      <c r="O465" s="139"/>
      <c r="P465" s="46"/>
      <c r="Q465" s="44"/>
      <c r="R465" s="44"/>
      <c r="S465" s="44"/>
      <c r="T465" s="44"/>
      <c r="U465" s="44"/>
      <c r="V465" s="44"/>
      <c r="W465" s="44"/>
      <c r="X465" s="44"/>
      <c r="Y465" s="44"/>
      <c r="Z465" s="44"/>
      <c r="AA465" s="44"/>
      <c r="AB465" s="44"/>
      <c r="AC465" s="44"/>
      <c r="AD465" s="44"/>
      <c r="AE465" s="44"/>
      <c r="AF465" s="44"/>
      <c r="AG465" s="44"/>
      <c r="AH465" s="44"/>
      <c r="AI465" s="44"/>
      <c r="AJ465" s="44"/>
      <c r="AK465" s="44"/>
      <c r="AL465" s="44"/>
      <c r="AM465" s="44"/>
      <c r="AN465" s="44"/>
      <c r="AO465" s="44"/>
      <c r="AP465" s="44"/>
      <c r="AQ465" s="44"/>
      <c r="AR465" s="44"/>
      <c r="AS465" s="44"/>
    </row>
    <row r="466" spans="1:45">
      <c r="A466" s="41"/>
      <c r="B466" s="41"/>
      <c r="C466" s="41"/>
      <c r="D466" s="41"/>
      <c r="E466" s="52"/>
      <c r="F466" s="52"/>
      <c r="G466" s="52"/>
      <c r="H466" s="52"/>
      <c r="I466" s="52"/>
      <c r="J466" s="52"/>
      <c r="K466" s="52"/>
      <c r="L466" s="44"/>
      <c r="M466" s="44"/>
      <c r="N466" s="44"/>
      <c r="O466" s="139"/>
      <c r="P466" s="46"/>
      <c r="Q466" s="44"/>
      <c r="R466" s="44"/>
      <c r="S466" s="44"/>
      <c r="T466" s="44"/>
      <c r="U466" s="44"/>
      <c r="V466" s="44"/>
      <c r="W466" s="44"/>
      <c r="X466" s="44"/>
      <c r="Y466" s="44"/>
      <c r="Z466" s="44"/>
      <c r="AA466" s="44"/>
      <c r="AB466" s="44"/>
      <c r="AC466" s="44"/>
      <c r="AD466" s="44"/>
      <c r="AE466" s="44"/>
      <c r="AF466" s="44"/>
      <c r="AG466" s="44"/>
      <c r="AH466" s="44"/>
      <c r="AI466" s="44"/>
      <c r="AJ466" s="44"/>
      <c r="AK466" s="44"/>
      <c r="AL466" s="44"/>
      <c r="AM466" s="44"/>
      <c r="AN466" s="44"/>
      <c r="AO466" s="44"/>
      <c r="AP466" s="44"/>
      <c r="AQ466" s="44"/>
      <c r="AR466" s="44"/>
      <c r="AS466" s="44"/>
    </row>
    <row r="467" spans="1:45">
      <c r="A467" s="41"/>
      <c r="B467" s="41"/>
      <c r="C467" s="41"/>
      <c r="D467" s="41"/>
      <c r="E467" s="52"/>
      <c r="F467" s="52"/>
      <c r="G467" s="52"/>
      <c r="H467" s="52"/>
      <c r="I467" s="52"/>
      <c r="J467" s="52"/>
      <c r="K467" s="52"/>
      <c r="L467" s="44"/>
      <c r="M467" s="44"/>
      <c r="N467" s="44"/>
      <c r="O467" s="139"/>
      <c r="P467" s="46"/>
      <c r="Q467" s="44"/>
      <c r="R467" s="44"/>
      <c r="S467" s="44"/>
      <c r="T467" s="44"/>
      <c r="U467" s="44"/>
      <c r="V467" s="44"/>
      <c r="W467" s="44"/>
      <c r="X467" s="44"/>
      <c r="Y467" s="44"/>
      <c r="Z467" s="44"/>
      <c r="AA467" s="44"/>
      <c r="AB467" s="44"/>
      <c r="AC467" s="44"/>
      <c r="AD467" s="44"/>
      <c r="AE467" s="44"/>
      <c r="AF467" s="44"/>
      <c r="AG467" s="44"/>
      <c r="AH467" s="44"/>
      <c r="AI467" s="44"/>
      <c r="AJ467" s="44"/>
      <c r="AK467" s="44"/>
      <c r="AL467" s="44"/>
      <c r="AM467" s="44"/>
      <c r="AN467" s="44"/>
      <c r="AO467" s="44"/>
      <c r="AP467" s="44"/>
      <c r="AQ467" s="44"/>
      <c r="AR467" s="44"/>
      <c r="AS467" s="44"/>
    </row>
    <row r="468" spans="1:45">
      <c r="A468" s="41"/>
      <c r="B468" s="41"/>
      <c r="C468" s="41"/>
      <c r="D468" s="41"/>
      <c r="E468" s="52"/>
      <c r="F468" s="52"/>
      <c r="G468" s="52"/>
      <c r="H468" s="52"/>
      <c r="I468" s="52"/>
      <c r="J468" s="52"/>
      <c r="K468" s="52"/>
      <c r="L468" s="44"/>
      <c r="M468" s="44"/>
      <c r="N468" s="44"/>
      <c r="O468" s="139"/>
      <c r="P468" s="46"/>
      <c r="Q468" s="44"/>
      <c r="R468" s="44"/>
      <c r="S468" s="44"/>
      <c r="T468" s="44"/>
      <c r="U468" s="44"/>
      <c r="V468" s="44"/>
      <c r="W468" s="44"/>
      <c r="X468" s="44"/>
      <c r="Y468" s="44"/>
      <c r="Z468" s="44"/>
      <c r="AA468" s="44"/>
      <c r="AB468" s="44"/>
      <c r="AC468" s="44"/>
      <c r="AD468" s="44"/>
      <c r="AE468" s="44"/>
      <c r="AF468" s="44"/>
      <c r="AG468" s="44"/>
      <c r="AH468" s="44"/>
      <c r="AI468" s="44"/>
      <c r="AJ468" s="44"/>
      <c r="AK468" s="44"/>
      <c r="AL468" s="44"/>
      <c r="AM468" s="44"/>
      <c r="AN468" s="44"/>
      <c r="AO468" s="44"/>
      <c r="AP468" s="44"/>
      <c r="AQ468" s="44"/>
      <c r="AR468" s="44"/>
      <c r="AS468" s="44"/>
    </row>
    <row r="469" spans="1:45">
      <c r="A469" s="41"/>
      <c r="B469" s="41"/>
      <c r="C469" s="41"/>
      <c r="D469" s="41"/>
      <c r="E469" s="52"/>
      <c r="F469" s="52"/>
      <c r="G469" s="52"/>
      <c r="H469" s="52"/>
      <c r="I469" s="52"/>
      <c r="J469" s="52"/>
      <c r="K469" s="52"/>
      <c r="L469" s="44"/>
      <c r="M469" s="44"/>
      <c r="N469" s="44"/>
      <c r="O469" s="139"/>
      <c r="P469" s="46"/>
      <c r="Q469" s="44"/>
      <c r="R469" s="44"/>
      <c r="S469" s="44"/>
      <c r="T469" s="44"/>
      <c r="U469" s="44"/>
      <c r="V469" s="44"/>
      <c r="W469" s="44"/>
      <c r="X469" s="44"/>
      <c r="Y469" s="44"/>
      <c r="Z469" s="44"/>
      <c r="AA469" s="44"/>
      <c r="AB469" s="44"/>
      <c r="AC469" s="44"/>
      <c r="AD469" s="44"/>
      <c r="AE469" s="44"/>
      <c r="AF469" s="44"/>
      <c r="AG469" s="44"/>
      <c r="AH469" s="44"/>
      <c r="AI469" s="44"/>
      <c r="AJ469" s="44"/>
      <c r="AK469" s="44"/>
      <c r="AL469" s="44"/>
      <c r="AM469" s="44"/>
      <c r="AN469" s="44"/>
      <c r="AO469" s="44"/>
      <c r="AP469" s="44"/>
      <c r="AQ469" s="44"/>
      <c r="AR469" s="44"/>
      <c r="AS469" s="44"/>
    </row>
    <row r="470" spans="1:45">
      <c r="A470" s="41"/>
      <c r="B470" s="41"/>
      <c r="C470" s="41"/>
      <c r="D470" s="41"/>
      <c r="E470" s="52"/>
      <c r="F470" s="52"/>
      <c r="G470" s="52"/>
      <c r="H470" s="52"/>
      <c r="I470" s="52"/>
      <c r="J470" s="52"/>
      <c r="K470" s="52"/>
      <c r="L470" s="44"/>
      <c r="M470" s="44"/>
      <c r="N470" s="44"/>
      <c r="O470" s="139"/>
      <c r="P470" s="46"/>
      <c r="Q470" s="44"/>
      <c r="R470" s="44"/>
      <c r="S470" s="44"/>
      <c r="T470" s="44"/>
      <c r="U470" s="44"/>
      <c r="V470" s="44"/>
      <c r="W470" s="44"/>
      <c r="X470" s="44"/>
      <c r="Y470" s="44"/>
      <c r="Z470" s="44"/>
      <c r="AA470" s="44"/>
      <c r="AB470" s="44"/>
      <c r="AC470" s="44"/>
      <c r="AD470" s="44"/>
      <c r="AE470" s="44"/>
      <c r="AF470" s="44"/>
      <c r="AG470" s="44"/>
      <c r="AH470" s="44"/>
      <c r="AI470" s="44"/>
      <c r="AJ470" s="44"/>
      <c r="AK470" s="44"/>
      <c r="AL470" s="44"/>
      <c r="AM470" s="44"/>
      <c r="AN470" s="44"/>
      <c r="AO470" s="44"/>
      <c r="AP470" s="44"/>
      <c r="AQ470" s="44"/>
      <c r="AR470" s="44"/>
      <c r="AS470" s="44"/>
    </row>
    <row r="471" spans="1:45">
      <c r="A471" s="41"/>
      <c r="B471" s="41"/>
      <c r="C471" s="41"/>
      <c r="D471" s="41"/>
      <c r="E471" s="52"/>
      <c r="F471" s="52"/>
      <c r="G471" s="52"/>
      <c r="H471" s="52"/>
      <c r="I471" s="52"/>
      <c r="J471" s="52"/>
      <c r="K471" s="52"/>
      <c r="L471" s="44"/>
      <c r="M471" s="44"/>
      <c r="N471" s="44"/>
      <c r="O471" s="139"/>
      <c r="P471" s="46"/>
      <c r="Q471" s="44"/>
      <c r="R471" s="44"/>
      <c r="S471" s="44"/>
      <c r="T471" s="44"/>
      <c r="U471" s="44"/>
      <c r="V471" s="44"/>
      <c r="W471" s="44"/>
      <c r="X471" s="44"/>
      <c r="Y471" s="44"/>
      <c r="Z471" s="44"/>
      <c r="AA471" s="44"/>
      <c r="AB471" s="44"/>
      <c r="AC471" s="44"/>
      <c r="AD471" s="44"/>
      <c r="AE471" s="44"/>
      <c r="AF471" s="44"/>
      <c r="AG471" s="44"/>
      <c r="AH471" s="44"/>
      <c r="AI471" s="44"/>
      <c r="AJ471" s="44"/>
      <c r="AK471" s="44"/>
      <c r="AL471" s="44"/>
      <c r="AM471" s="44"/>
      <c r="AN471" s="44"/>
      <c r="AO471" s="44"/>
      <c r="AP471" s="44"/>
      <c r="AQ471" s="44"/>
      <c r="AR471" s="44"/>
      <c r="AS471" s="44"/>
    </row>
    <row r="472" spans="1:45">
      <c r="A472" s="41"/>
      <c r="B472" s="41"/>
      <c r="C472" s="41"/>
      <c r="D472" s="41"/>
      <c r="E472" s="52"/>
      <c r="F472" s="52"/>
      <c r="G472" s="52"/>
      <c r="H472" s="52"/>
      <c r="I472" s="52"/>
      <c r="J472" s="52"/>
      <c r="K472" s="52"/>
      <c r="L472" s="44"/>
      <c r="M472" s="44"/>
      <c r="N472" s="44"/>
      <c r="O472" s="139"/>
      <c r="P472" s="46"/>
      <c r="Q472" s="44"/>
      <c r="R472" s="44"/>
      <c r="S472" s="44"/>
      <c r="T472" s="44"/>
      <c r="U472" s="44"/>
      <c r="V472" s="44"/>
      <c r="W472" s="44"/>
      <c r="X472" s="44"/>
      <c r="Y472" s="44"/>
      <c r="Z472" s="44"/>
      <c r="AA472" s="44"/>
      <c r="AB472" s="44"/>
      <c r="AC472" s="44"/>
      <c r="AD472" s="44"/>
      <c r="AE472" s="44"/>
      <c r="AF472" s="44"/>
      <c r="AG472" s="44"/>
      <c r="AH472" s="44"/>
      <c r="AI472" s="44"/>
      <c r="AJ472" s="44"/>
      <c r="AK472" s="44"/>
      <c r="AL472" s="44"/>
      <c r="AM472" s="44"/>
      <c r="AN472" s="44"/>
      <c r="AO472" s="44"/>
      <c r="AP472" s="44"/>
      <c r="AQ472" s="44"/>
      <c r="AR472" s="44"/>
      <c r="AS472" s="44"/>
    </row>
    <row r="473" spans="1:45">
      <c r="A473" s="41"/>
      <c r="B473" s="41"/>
      <c r="C473" s="41"/>
      <c r="D473" s="41"/>
      <c r="E473" s="52"/>
      <c r="F473" s="52"/>
      <c r="G473" s="52"/>
      <c r="H473" s="52"/>
      <c r="I473" s="52"/>
      <c r="J473" s="52"/>
      <c r="K473" s="52"/>
      <c r="L473" s="44"/>
      <c r="M473" s="44"/>
      <c r="N473" s="44"/>
      <c r="O473" s="139"/>
      <c r="P473" s="46"/>
      <c r="Q473" s="44"/>
      <c r="R473" s="44"/>
      <c r="S473" s="44"/>
      <c r="T473" s="44"/>
      <c r="U473" s="44"/>
      <c r="V473" s="44"/>
      <c r="W473" s="44"/>
      <c r="X473" s="44"/>
      <c r="Y473" s="44"/>
      <c r="Z473" s="44"/>
      <c r="AA473" s="44"/>
      <c r="AB473" s="44"/>
      <c r="AC473" s="44"/>
      <c r="AD473" s="44"/>
      <c r="AE473" s="44"/>
      <c r="AF473" s="44"/>
      <c r="AG473" s="44"/>
      <c r="AH473" s="44"/>
      <c r="AI473" s="44"/>
      <c r="AJ473" s="44"/>
      <c r="AK473" s="44"/>
      <c r="AL473" s="44"/>
      <c r="AM473" s="44"/>
      <c r="AN473" s="44"/>
      <c r="AO473" s="44"/>
      <c r="AP473" s="44"/>
      <c r="AQ473" s="44"/>
      <c r="AR473" s="44"/>
      <c r="AS473" s="44"/>
    </row>
    <row r="474" spans="1:45">
      <c r="A474" s="41"/>
      <c r="B474" s="41"/>
      <c r="C474" s="41"/>
      <c r="D474" s="41"/>
      <c r="E474" s="52"/>
      <c r="F474" s="52"/>
      <c r="G474" s="52"/>
      <c r="H474" s="52"/>
      <c r="I474" s="52"/>
      <c r="J474" s="52"/>
      <c r="K474" s="52"/>
      <c r="L474" s="44"/>
      <c r="M474" s="44"/>
      <c r="N474" s="44"/>
      <c r="O474" s="139"/>
      <c r="P474" s="46"/>
      <c r="Q474" s="44"/>
      <c r="R474" s="44"/>
      <c r="S474" s="44"/>
      <c r="T474" s="44"/>
      <c r="U474" s="44"/>
      <c r="V474" s="44"/>
      <c r="W474" s="44"/>
      <c r="X474" s="44"/>
      <c r="Y474" s="44"/>
      <c r="Z474" s="44"/>
      <c r="AA474" s="44"/>
      <c r="AB474" s="44"/>
      <c r="AC474" s="44"/>
      <c r="AD474" s="44"/>
      <c r="AE474" s="44"/>
      <c r="AF474" s="44"/>
      <c r="AG474" s="44"/>
      <c r="AH474" s="44"/>
      <c r="AI474" s="44"/>
      <c r="AJ474" s="44"/>
      <c r="AK474" s="44"/>
      <c r="AL474" s="44"/>
      <c r="AM474" s="44"/>
      <c r="AN474" s="44"/>
      <c r="AO474" s="44"/>
      <c r="AP474" s="44"/>
      <c r="AQ474" s="44"/>
      <c r="AR474" s="44"/>
      <c r="AS474" s="44"/>
    </row>
    <row r="475" spans="1:45">
      <c r="A475" s="41"/>
      <c r="B475" s="41"/>
      <c r="C475" s="41"/>
      <c r="D475" s="41"/>
      <c r="E475" s="52"/>
      <c r="F475" s="52"/>
      <c r="G475" s="52"/>
      <c r="H475" s="52"/>
      <c r="I475" s="52"/>
      <c r="J475" s="52"/>
      <c r="K475" s="52"/>
      <c r="L475" s="44"/>
      <c r="M475" s="44"/>
      <c r="N475" s="44"/>
      <c r="O475" s="139"/>
      <c r="P475" s="46"/>
      <c r="Q475" s="44"/>
      <c r="R475" s="44"/>
      <c r="S475" s="44"/>
      <c r="T475" s="44"/>
      <c r="U475" s="44"/>
      <c r="V475" s="44"/>
      <c r="W475" s="44"/>
      <c r="X475" s="44"/>
      <c r="Y475" s="44"/>
      <c r="Z475" s="44"/>
      <c r="AA475" s="44"/>
      <c r="AB475" s="44"/>
      <c r="AC475" s="44"/>
      <c r="AD475" s="44"/>
      <c r="AE475" s="44"/>
      <c r="AF475" s="44"/>
      <c r="AG475" s="44"/>
      <c r="AH475" s="44"/>
      <c r="AI475" s="44"/>
      <c r="AJ475" s="44"/>
      <c r="AK475" s="44"/>
      <c r="AL475" s="44"/>
      <c r="AM475" s="44"/>
      <c r="AN475" s="44"/>
      <c r="AO475" s="44"/>
      <c r="AP475" s="44"/>
      <c r="AQ475" s="44"/>
      <c r="AR475" s="44"/>
      <c r="AS475" s="44"/>
    </row>
    <row r="476" spans="1:45">
      <c r="A476" s="41"/>
      <c r="B476" s="41"/>
      <c r="C476" s="41"/>
      <c r="D476" s="41"/>
      <c r="E476" s="52"/>
      <c r="F476" s="52"/>
      <c r="G476" s="52"/>
      <c r="H476" s="52"/>
      <c r="I476" s="52"/>
      <c r="J476" s="52"/>
      <c r="K476" s="52"/>
      <c r="L476" s="44"/>
      <c r="M476" s="44"/>
      <c r="N476" s="44"/>
      <c r="O476" s="139"/>
      <c r="P476" s="46"/>
      <c r="Q476" s="44"/>
      <c r="R476" s="44"/>
      <c r="S476" s="44"/>
      <c r="T476" s="44"/>
      <c r="U476" s="44"/>
      <c r="V476" s="44"/>
      <c r="W476" s="44"/>
      <c r="X476" s="44"/>
      <c r="Y476" s="44"/>
      <c r="Z476" s="44"/>
      <c r="AA476" s="44"/>
      <c r="AB476" s="44"/>
      <c r="AC476" s="44"/>
      <c r="AD476" s="44"/>
      <c r="AE476" s="44"/>
      <c r="AF476" s="44"/>
      <c r="AG476" s="44"/>
      <c r="AH476" s="44"/>
      <c r="AI476" s="44"/>
      <c r="AJ476" s="44"/>
      <c r="AK476" s="44"/>
      <c r="AL476" s="44"/>
      <c r="AM476" s="44"/>
      <c r="AN476" s="44"/>
      <c r="AO476" s="44"/>
      <c r="AP476" s="44"/>
      <c r="AQ476" s="44"/>
      <c r="AR476" s="44"/>
      <c r="AS476" s="44"/>
    </row>
    <row r="477" spans="1:45">
      <c r="A477" s="41"/>
      <c r="B477" s="41"/>
      <c r="C477" s="41"/>
      <c r="D477" s="41"/>
      <c r="E477" s="52"/>
      <c r="F477" s="52"/>
      <c r="G477" s="52"/>
      <c r="H477" s="52"/>
      <c r="I477" s="52"/>
      <c r="J477" s="52"/>
      <c r="K477" s="52"/>
      <c r="L477" s="44"/>
      <c r="M477" s="44"/>
      <c r="N477" s="44"/>
      <c r="O477" s="139"/>
      <c r="P477" s="46"/>
      <c r="Q477" s="44"/>
      <c r="R477" s="44"/>
      <c r="S477" s="44"/>
      <c r="T477" s="44"/>
      <c r="U477" s="44"/>
      <c r="V477" s="44"/>
      <c r="W477" s="44"/>
      <c r="X477" s="44"/>
      <c r="Y477" s="44"/>
      <c r="Z477" s="44"/>
      <c r="AA477" s="44"/>
      <c r="AB477" s="44"/>
      <c r="AC477" s="44"/>
      <c r="AD477" s="44"/>
      <c r="AE477" s="44"/>
      <c r="AF477" s="44"/>
      <c r="AG477" s="44"/>
      <c r="AH477" s="44"/>
      <c r="AI477" s="44"/>
      <c r="AJ477" s="44"/>
      <c r="AK477" s="44"/>
      <c r="AL477" s="44"/>
      <c r="AM477" s="44"/>
      <c r="AN477" s="44"/>
      <c r="AO477" s="44"/>
      <c r="AP477" s="44"/>
      <c r="AQ477" s="44"/>
      <c r="AR477" s="44"/>
      <c r="AS477" s="44"/>
    </row>
    <row r="478" spans="1:45">
      <c r="A478" s="41"/>
      <c r="B478" s="41"/>
      <c r="C478" s="41"/>
      <c r="D478" s="41"/>
      <c r="E478" s="52"/>
      <c r="F478" s="52"/>
      <c r="G478" s="52"/>
      <c r="H478" s="52"/>
      <c r="I478" s="52"/>
      <c r="J478" s="52"/>
      <c r="K478" s="52"/>
      <c r="L478" s="44"/>
      <c r="M478" s="44"/>
      <c r="N478" s="44"/>
      <c r="O478" s="139"/>
      <c r="P478" s="46"/>
      <c r="Q478" s="44"/>
      <c r="R478" s="44"/>
      <c r="S478" s="44"/>
      <c r="T478" s="44"/>
      <c r="U478" s="44"/>
      <c r="V478" s="44"/>
      <c r="W478" s="44"/>
      <c r="X478" s="44"/>
      <c r="Y478" s="44"/>
      <c r="Z478" s="44"/>
      <c r="AA478" s="44"/>
      <c r="AB478" s="44"/>
      <c r="AC478" s="44"/>
      <c r="AD478" s="44"/>
      <c r="AE478" s="44"/>
      <c r="AF478" s="44"/>
      <c r="AG478" s="44"/>
      <c r="AH478" s="44"/>
      <c r="AI478" s="44"/>
      <c r="AJ478" s="44"/>
      <c r="AK478" s="44"/>
      <c r="AL478" s="44"/>
      <c r="AM478" s="44"/>
      <c r="AN478" s="44"/>
      <c r="AO478" s="44"/>
      <c r="AP478" s="44"/>
      <c r="AQ478" s="44"/>
      <c r="AR478" s="44"/>
      <c r="AS478" s="44"/>
    </row>
    <row r="479" spans="1:45">
      <c r="A479" s="41"/>
      <c r="B479" s="41"/>
      <c r="C479" s="41"/>
      <c r="D479" s="41"/>
      <c r="E479" s="52"/>
      <c r="F479" s="52"/>
      <c r="G479" s="52"/>
      <c r="H479" s="52"/>
      <c r="I479" s="52"/>
      <c r="J479" s="52"/>
      <c r="K479" s="52"/>
      <c r="L479" s="44"/>
      <c r="M479" s="44"/>
      <c r="N479" s="44"/>
      <c r="O479" s="139"/>
      <c r="P479" s="46"/>
      <c r="Q479" s="44"/>
      <c r="R479" s="44"/>
      <c r="S479" s="44"/>
      <c r="T479" s="44"/>
      <c r="U479" s="44"/>
      <c r="V479" s="44"/>
      <c r="W479" s="44"/>
      <c r="X479" s="44"/>
      <c r="Y479" s="44"/>
      <c r="Z479" s="44"/>
      <c r="AA479" s="44"/>
      <c r="AB479" s="44"/>
      <c r="AC479" s="44"/>
      <c r="AD479" s="44"/>
      <c r="AE479" s="44"/>
      <c r="AF479" s="44"/>
      <c r="AG479" s="44"/>
      <c r="AH479" s="44"/>
      <c r="AI479" s="44"/>
      <c r="AJ479" s="44"/>
      <c r="AK479" s="44"/>
      <c r="AL479" s="44"/>
      <c r="AM479" s="44"/>
      <c r="AN479" s="44"/>
      <c r="AO479" s="44"/>
      <c r="AP479" s="44"/>
      <c r="AQ479" s="44"/>
      <c r="AR479" s="44"/>
      <c r="AS479" s="44"/>
    </row>
    <row r="480" spans="1:45">
      <c r="A480" s="41"/>
      <c r="B480" s="41"/>
      <c r="C480" s="41"/>
      <c r="D480" s="41"/>
      <c r="E480" s="52"/>
      <c r="F480" s="52"/>
      <c r="G480" s="52"/>
      <c r="H480" s="52"/>
      <c r="I480" s="52"/>
      <c r="J480" s="52"/>
      <c r="K480" s="52"/>
      <c r="L480" s="44"/>
      <c r="M480" s="44"/>
      <c r="N480" s="44"/>
      <c r="O480" s="139"/>
      <c r="P480" s="46"/>
      <c r="Q480" s="44"/>
      <c r="R480" s="44"/>
      <c r="S480" s="44"/>
      <c r="T480" s="44"/>
      <c r="U480" s="44"/>
      <c r="V480" s="44"/>
      <c r="W480" s="44"/>
      <c r="X480" s="44"/>
      <c r="Y480" s="44"/>
      <c r="Z480" s="44"/>
      <c r="AA480" s="44"/>
      <c r="AB480" s="44"/>
      <c r="AC480" s="44"/>
      <c r="AD480" s="44"/>
      <c r="AE480" s="44"/>
      <c r="AF480" s="44"/>
      <c r="AG480" s="44"/>
      <c r="AH480" s="44"/>
      <c r="AI480" s="44"/>
      <c r="AJ480" s="44"/>
      <c r="AK480" s="44"/>
      <c r="AL480" s="44"/>
      <c r="AM480" s="44"/>
      <c r="AN480" s="44"/>
      <c r="AO480" s="44"/>
      <c r="AP480" s="44"/>
      <c r="AQ480" s="44"/>
      <c r="AR480" s="44"/>
      <c r="AS480" s="44"/>
    </row>
    <row r="481" spans="1:45">
      <c r="A481" s="41"/>
      <c r="B481" s="41"/>
      <c r="C481" s="41"/>
      <c r="D481" s="41"/>
      <c r="E481" s="52"/>
      <c r="F481" s="52"/>
      <c r="G481" s="52"/>
      <c r="H481" s="52"/>
      <c r="I481" s="52"/>
      <c r="J481" s="52"/>
      <c r="K481" s="52"/>
      <c r="L481" s="44"/>
      <c r="M481" s="44"/>
      <c r="N481" s="44"/>
      <c r="O481" s="139"/>
      <c r="P481" s="46"/>
      <c r="Q481" s="44"/>
      <c r="R481" s="44"/>
      <c r="S481" s="44"/>
      <c r="T481" s="44"/>
      <c r="U481" s="44"/>
      <c r="V481" s="44"/>
      <c r="W481" s="44"/>
      <c r="X481" s="44"/>
      <c r="Y481" s="44"/>
      <c r="Z481" s="44"/>
      <c r="AA481" s="44"/>
      <c r="AB481" s="44"/>
      <c r="AC481" s="44"/>
      <c r="AD481" s="44"/>
      <c r="AE481" s="44"/>
      <c r="AF481" s="44"/>
      <c r="AG481" s="44"/>
      <c r="AH481" s="44"/>
      <c r="AI481" s="44"/>
      <c r="AJ481" s="44"/>
      <c r="AK481" s="44"/>
      <c r="AL481" s="44"/>
      <c r="AM481" s="44"/>
      <c r="AN481" s="44"/>
      <c r="AO481" s="44"/>
      <c r="AP481" s="44"/>
      <c r="AQ481" s="44"/>
      <c r="AR481" s="44"/>
      <c r="AS481" s="44"/>
    </row>
    <row r="482" spans="1:45">
      <c r="A482" s="41"/>
      <c r="B482" s="41"/>
      <c r="C482" s="41"/>
      <c r="D482" s="41"/>
      <c r="E482" s="52"/>
      <c r="F482" s="52"/>
      <c r="G482" s="52"/>
      <c r="H482" s="52"/>
      <c r="I482" s="52"/>
      <c r="J482" s="52"/>
      <c r="K482" s="52"/>
      <c r="L482" s="44"/>
      <c r="M482" s="44"/>
      <c r="N482" s="44"/>
      <c r="O482" s="139"/>
      <c r="P482" s="46"/>
      <c r="Q482" s="44"/>
      <c r="R482" s="44"/>
      <c r="S482" s="44"/>
      <c r="T482" s="44"/>
      <c r="U482" s="44"/>
      <c r="V482" s="44"/>
      <c r="W482" s="44"/>
      <c r="X482" s="44"/>
      <c r="Y482" s="44"/>
      <c r="Z482" s="44"/>
      <c r="AA482" s="44"/>
      <c r="AB482" s="44"/>
      <c r="AC482" s="44"/>
      <c r="AD482" s="44"/>
      <c r="AE482" s="44"/>
      <c r="AF482" s="44"/>
      <c r="AG482" s="44"/>
      <c r="AH482" s="44"/>
      <c r="AI482" s="44"/>
      <c r="AJ482" s="44"/>
      <c r="AK482" s="44"/>
      <c r="AL482" s="44"/>
      <c r="AM482" s="44"/>
      <c r="AN482" s="44"/>
      <c r="AO482" s="44"/>
      <c r="AP482" s="44"/>
      <c r="AQ482" s="44"/>
      <c r="AR482" s="44"/>
      <c r="AS482" s="44"/>
    </row>
    <row r="483" spans="1:45">
      <c r="A483" s="41"/>
      <c r="B483" s="41"/>
      <c r="C483" s="41"/>
      <c r="D483" s="41"/>
      <c r="E483" s="52"/>
      <c r="F483" s="52"/>
      <c r="G483" s="52"/>
      <c r="H483" s="52"/>
      <c r="I483" s="52"/>
      <c r="J483" s="52"/>
      <c r="K483" s="52"/>
      <c r="L483" s="44"/>
      <c r="M483" s="44"/>
      <c r="N483" s="44"/>
      <c r="O483" s="139"/>
      <c r="P483" s="46"/>
      <c r="Q483" s="44"/>
      <c r="R483" s="44"/>
      <c r="S483" s="44"/>
      <c r="T483" s="44"/>
      <c r="U483" s="44"/>
      <c r="V483" s="44"/>
      <c r="W483" s="44"/>
      <c r="X483" s="44"/>
      <c r="Y483" s="44"/>
      <c r="Z483" s="44"/>
      <c r="AA483" s="44"/>
      <c r="AB483" s="44"/>
      <c r="AC483" s="44"/>
      <c r="AD483" s="44"/>
      <c r="AE483" s="44"/>
      <c r="AF483" s="44"/>
      <c r="AG483" s="44"/>
      <c r="AH483" s="44"/>
      <c r="AI483" s="44"/>
      <c r="AJ483" s="44"/>
      <c r="AK483" s="44"/>
      <c r="AL483" s="44"/>
      <c r="AM483" s="44"/>
      <c r="AN483" s="44"/>
      <c r="AO483" s="44"/>
      <c r="AP483" s="44"/>
      <c r="AQ483" s="44"/>
      <c r="AR483" s="44"/>
      <c r="AS483" s="44"/>
    </row>
    <row r="484" spans="1:45">
      <c r="A484" s="41"/>
      <c r="B484" s="41"/>
      <c r="C484" s="41"/>
      <c r="D484" s="41"/>
      <c r="E484" s="52"/>
      <c r="F484" s="52"/>
      <c r="G484" s="52"/>
      <c r="H484" s="52"/>
      <c r="I484" s="52"/>
      <c r="J484" s="52"/>
      <c r="K484" s="52"/>
      <c r="L484" s="44"/>
      <c r="M484" s="44"/>
      <c r="N484" s="44"/>
      <c r="O484" s="139"/>
      <c r="P484" s="46"/>
      <c r="Q484" s="44"/>
      <c r="R484" s="44"/>
      <c r="S484" s="44"/>
      <c r="T484" s="44"/>
      <c r="U484" s="44"/>
      <c r="V484" s="44"/>
      <c r="W484" s="44"/>
      <c r="X484" s="44"/>
      <c r="Y484" s="44"/>
      <c r="Z484" s="44"/>
      <c r="AA484" s="44"/>
      <c r="AB484" s="44"/>
      <c r="AC484" s="44"/>
      <c r="AD484" s="44"/>
      <c r="AE484" s="44"/>
      <c r="AF484" s="44"/>
      <c r="AG484" s="44"/>
      <c r="AH484" s="44"/>
      <c r="AI484" s="44"/>
      <c r="AJ484" s="44"/>
      <c r="AK484" s="44"/>
      <c r="AL484" s="44"/>
      <c r="AM484" s="44"/>
      <c r="AN484" s="44"/>
      <c r="AO484" s="44"/>
      <c r="AP484" s="44"/>
      <c r="AQ484" s="44"/>
      <c r="AR484" s="44"/>
      <c r="AS484" s="44"/>
    </row>
    <row r="485" spans="1:45">
      <c r="A485" s="41"/>
      <c r="B485" s="41"/>
      <c r="C485" s="41"/>
      <c r="D485" s="41"/>
      <c r="E485" s="52"/>
      <c r="F485" s="52"/>
      <c r="G485" s="52"/>
      <c r="H485" s="52"/>
      <c r="I485" s="52"/>
      <c r="J485" s="52"/>
      <c r="K485" s="52"/>
      <c r="L485" s="44"/>
      <c r="M485" s="44"/>
      <c r="N485" s="44"/>
      <c r="O485" s="139"/>
      <c r="P485" s="46"/>
      <c r="Q485" s="44"/>
      <c r="R485" s="44"/>
      <c r="S485" s="44"/>
      <c r="T485" s="44"/>
      <c r="U485" s="44"/>
      <c r="V485" s="44"/>
      <c r="W485" s="44"/>
      <c r="X485" s="44"/>
      <c r="Y485" s="44"/>
      <c r="Z485" s="44"/>
      <c r="AA485" s="44"/>
      <c r="AB485" s="44"/>
      <c r="AC485" s="44"/>
      <c r="AD485" s="44"/>
      <c r="AE485" s="44"/>
      <c r="AF485" s="44"/>
      <c r="AG485" s="44"/>
      <c r="AH485" s="44"/>
      <c r="AI485" s="44"/>
      <c r="AJ485" s="44"/>
      <c r="AK485" s="44"/>
      <c r="AL485" s="44"/>
      <c r="AM485" s="44"/>
      <c r="AN485" s="44"/>
      <c r="AO485" s="44"/>
      <c r="AP485" s="44"/>
      <c r="AQ485" s="44"/>
      <c r="AR485" s="44"/>
      <c r="AS485" s="44"/>
    </row>
    <row r="486" spans="1:45">
      <c r="A486" s="41"/>
      <c r="B486" s="41"/>
      <c r="C486" s="41"/>
      <c r="D486" s="41"/>
      <c r="E486" s="52"/>
      <c r="F486" s="52"/>
      <c r="G486" s="52"/>
      <c r="H486" s="52"/>
      <c r="I486" s="52"/>
      <c r="J486" s="52"/>
      <c r="K486" s="52"/>
      <c r="L486" s="44"/>
      <c r="M486" s="44"/>
      <c r="N486" s="44"/>
      <c r="O486" s="139"/>
      <c r="P486" s="46"/>
      <c r="Q486" s="44"/>
      <c r="R486" s="44"/>
      <c r="S486" s="44"/>
      <c r="T486" s="44"/>
      <c r="U486" s="44"/>
      <c r="V486" s="44"/>
      <c r="W486" s="44"/>
      <c r="X486" s="44"/>
      <c r="Y486" s="44"/>
      <c r="Z486" s="44"/>
      <c r="AA486" s="44"/>
      <c r="AB486" s="44"/>
      <c r="AC486" s="44"/>
      <c r="AD486" s="44"/>
      <c r="AE486" s="44"/>
      <c r="AF486" s="44"/>
      <c r="AG486" s="44"/>
      <c r="AH486" s="44"/>
      <c r="AI486" s="44"/>
      <c r="AJ486" s="44"/>
      <c r="AK486" s="44"/>
      <c r="AL486" s="44"/>
      <c r="AM486" s="44"/>
      <c r="AN486" s="44"/>
      <c r="AO486" s="44"/>
      <c r="AP486" s="44"/>
      <c r="AQ486" s="44"/>
      <c r="AR486" s="44"/>
      <c r="AS486" s="44"/>
    </row>
    <row r="487" spans="1:45">
      <c r="A487" s="41"/>
      <c r="B487" s="41"/>
      <c r="C487" s="41"/>
      <c r="D487" s="41"/>
      <c r="E487" s="52"/>
      <c r="F487" s="52"/>
      <c r="G487" s="52"/>
      <c r="H487" s="52"/>
      <c r="I487" s="52"/>
      <c r="J487" s="52"/>
      <c r="K487" s="52"/>
      <c r="L487" s="44"/>
      <c r="M487" s="44"/>
      <c r="N487" s="44"/>
      <c r="O487" s="139"/>
      <c r="P487" s="46"/>
      <c r="Q487" s="44"/>
      <c r="R487" s="44"/>
      <c r="S487" s="44"/>
      <c r="T487" s="44"/>
      <c r="U487" s="44"/>
      <c r="V487" s="44"/>
      <c r="W487" s="44"/>
      <c r="X487" s="44"/>
      <c r="Y487" s="44"/>
      <c r="Z487" s="44"/>
      <c r="AA487" s="44"/>
      <c r="AB487" s="44"/>
      <c r="AC487" s="44"/>
      <c r="AD487" s="44"/>
      <c r="AE487" s="44"/>
      <c r="AF487" s="44"/>
      <c r="AG487" s="44"/>
      <c r="AH487" s="44"/>
      <c r="AI487" s="44"/>
      <c r="AJ487" s="44"/>
      <c r="AK487" s="44"/>
      <c r="AL487" s="44"/>
      <c r="AM487" s="44"/>
      <c r="AN487" s="44"/>
      <c r="AO487" s="44"/>
      <c r="AP487" s="44"/>
      <c r="AQ487" s="44"/>
      <c r="AR487" s="44"/>
      <c r="AS487" s="44"/>
    </row>
    <row r="488" spans="1:45">
      <c r="A488" s="41"/>
      <c r="B488" s="41"/>
      <c r="C488" s="41"/>
      <c r="D488" s="41"/>
      <c r="E488" s="52"/>
      <c r="F488" s="52"/>
      <c r="G488" s="52"/>
      <c r="H488" s="52"/>
      <c r="I488" s="52"/>
      <c r="J488" s="52"/>
      <c r="K488" s="52"/>
      <c r="L488" s="44"/>
      <c r="M488" s="44"/>
      <c r="N488" s="44"/>
      <c r="O488" s="139"/>
      <c r="P488" s="46"/>
      <c r="Q488" s="44"/>
      <c r="R488" s="44"/>
      <c r="S488" s="44"/>
      <c r="T488" s="44"/>
      <c r="U488" s="44"/>
      <c r="V488" s="44"/>
      <c r="W488" s="44"/>
      <c r="X488" s="44"/>
      <c r="Y488" s="44"/>
      <c r="Z488" s="44"/>
      <c r="AA488" s="44"/>
      <c r="AB488" s="44"/>
      <c r="AC488" s="44"/>
      <c r="AD488" s="44"/>
      <c r="AE488" s="44"/>
      <c r="AF488" s="44"/>
      <c r="AG488" s="44"/>
      <c r="AH488" s="44"/>
      <c r="AI488" s="44"/>
      <c r="AJ488" s="44"/>
      <c r="AK488" s="44"/>
      <c r="AL488" s="44"/>
      <c r="AM488" s="44"/>
      <c r="AN488" s="44"/>
      <c r="AO488" s="44"/>
      <c r="AP488" s="44"/>
      <c r="AQ488" s="44"/>
      <c r="AR488" s="44"/>
      <c r="AS488" s="44"/>
    </row>
    <row r="489" spans="1:45">
      <c r="A489" s="41"/>
      <c r="B489" s="41"/>
      <c r="C489" s="41"/>
      <c r="D489" s="41"/>
      <c r="E489" s="52"/>
      <c r="F489" s="52"/>
      <c r="G489" s="52"/>
      <c r="H489" s="52"/>
      <c r="I489" s="52"/>
      <c r="J489" s="52"/>
      <c r="K489" s="52"/>
      <c r="L489" s="44"/>
      <c r="M489" s="44"/>
      <c r="N489" s="44"/>
      <c r="O489" s="139"/>
      <c r="P489" s="46"/>
      <c r="Q489" s="44"/>
      <c r="R489" s="44"/>
      <c r="S489" s="44"/>
      <c r="T489" s="44"/>
      <c r="U489" s="44"/>
      <c r="V489" s="44"/>
      <c r="W489" s="44"/>
      <c r="X489" s="44"/>
      <c r="Y489" s="44"/>
      <c r="Z489" s="44"/>
      <c r="AA489" s="44"/>
      <c r="AB489" s="44"/>
      <c r="AC489" s="44"/>
      <c r="AD489" s="44"/>
      <c r="AE489" s="44"/>
      <c r="AF489" s="44"/>
      <c r="AG489" s="44"/>
      <c r="AH489" s="44"/>
      <c r="AI489" s="44"/>
      <c r="AJ489" s="44"/>
      <c r="AK489" s="44"/>
      <c r="AL489" s="44"/>
      <c r="AM489" s="44"/>
      <c r="AN489" s="44"/>
      <c r="AO489" s="44"/>
      <c r="AP489" s="44"/>
      <c r="AQ489" s="44"/>
      <c r="AR489" s="44"/>
      <c r="AS489" s="44"/>
    </row>
    <row r="490" spans="1:45">
      <c r="A490" s="41"/>
      <c r="B490" s="41"/>
      <c r="C490" s="41"/>
      <c r="D490" s="41"/>
      <c r="E490" s="52"/>
      <c r="F490" s="52"/>
      <c r="G490" s="52"/>
      <c r="H490" s="52"/>
      <c r="I490" s="52"/>
      <c r="J490" s="52"/>
      <c r="K490" s="52"/>
      <c r="L490" s="44"/>
      <c r="M490" s="44"/>
      <c r="N490" s="44"/>
      <c r="O490" s="139"/>
      <c r="P490" s="46"/>
      <c r="Q490" s="44"/>
      <c r="R490" s="44"/>
      <c r="S490" s="44"/>
      <c r="T490" s="44"/>
      <c r="U490" s="44"/>
      <c r="V490" s="44"/>
      <c r="W490" s="44"/>
      <c r="X490" s="44"/>
      <c r="Y490" s="44"/>
      <c r="Z490" s="44"/>
      <c r="AA490" s="44"/>
      <c r="AB490" s="44"/>
      <c r="AC490" s="44"/>
      <c r="AD490" s="44"/>
      <c r="AE490" s="44"/>
      <c r="AF490" s="44"/>
      <c r="AG490" s="44"/>
      <c r="AH490" s="44"/>
      <c r="AI490" s="44"/>
      <c r="AJ490" s="44"/>
      <c r="AK490" s="44"/>
      <c r="AL490" s="44"/>
      <c r="AM490" s="44"/>
      <c r="AN490" s="44"/>
      <c r="AO490" s="44"/>
      <c r="AP490" s="44"/>
      <c r="AQ490" s="44"/>
      <c r="AR490" s="44"/>
      <c r="AS490" s="44"/>
    </row>
    <row r="491" spans="1:45">
      <c r="A491" s="41"/>
      <c r="B491" s="41"/>
      <c r="C491" s="41"/>
      <c r="D491" s="41"/>
      <c r="E491" s="52"/>
      <c r="F491" s="52"/>
      <c r="G491" s="52"/>
      <c r="H491" s="52"/>
      <c r="I491" s="52"/>
      <c r="J491" s="52"/>
      <c r="K491" s="52"/>
      <c r="L491" s="44"/>
      <c r="M491" s="44"/>
      <c r="N491" s="44"/>
      <c r="O491" s="139"/>
      <c r="P491" s="46"/>
      <c r="Q491" s="44"/>
      <c r="R491" s="44"/>
      <c r="S491" s="44"/>
      <c r="T491" s="44"/>
      <c r="U491" s="44"/>
      <c r="V491" s="44"/>
      <c r="W491" s="44"/>
      <c r="X491" s="44"/>
      <c r="Y491" s="44"/>
      <c r="Z491" s="44"/>
      <c r="AA491" s="44"/>
      <c r="AB491" s="44"/>
      <c r="AC491" s="44"/>
      <c r="AD491" s="44"/>
      <c r="AE491" s="44"/>
      <c r="AF491" s="44"/>
      <c r="AG491" s="44"/>
      <c r="AH491" s="44"/>
      <c r="AI491" s="44"/>
      <c r="AJ491" s="44"/>
      <c r="AK491" s="44"/>
      <c r="AL491" s="44"/>
      <c r="AM491" s="44"/>
      <c r="AN491" s="44"/>
      <c r="AO491" s="44"/>
      <c r="AP491" s="44"/>
      <c r="AQ491" s="44"/>
      <c r="AR491" s="44"/>
      <c r="AS491" s="44"/>
    </row>
    <row r="492" spans="1:45">
      <c r="A492" s="41"/>
      <c r="B492" s="41"/>
      <c r="C492" s="41"/>
      <c r="D492" s="41"/>
      <c r="E492" s="52"/>
      <c r="F492" s="52"/>
      <c r="G492" s="52"/>
      <c r="H492" s="52"/>
      <c r="I492" s="52"/>
      <c r="J492" s="52"/>
      <c r="K492" s="52"/>
      <c r="L492" s="44"/>
      <c r="M492" s="44"/>
      <c r="N492" s="44"/>
      <c r="O492" s="139"/>
      <c r="P492" s="46"/>
      <c r="Q492" s="44"/>
      <c r="R492" s="44"/>
      <c r="S492" s="44"/>
      <c r="T492" s="44"/>
      <c r="U492" s="44"/>
      <c r="V492" s="44"/>
      <c r="W492" s="44"/>
      <c r="X492" s="44"/>
      <c r="Y492" s="44"/>
      <c r="Z492" s="44"/>
      <c r="AA492" s="44"/>
      <c r="AB492" s="44"/>
      <c r="AC492" s="44"/>
      <c r="AD492" s="44"/>
      <c r="AE492" s="44"/>
      <c r="AF492" s="44"/>
      <c r="AG492" s="44"/>
      <c r="AH492" s="44"/>
      <c r="AI492" s="44"/>
      <c r="AJ492" s="44"/>
      <c r="AK492" s="44"/>
      <c r="AL492" s="44"/>
      <c r="AM492" s="44"/>
      <c r="AN492" s="44"/>
      <c r="AO492" s="44"/>
      <c r="AP492" s="44"/>
      <c r="AQ492" s="44"/>
      <c r="AR492" s="44"/>
      <c r="AS492" s="44"/>
    </row>
    <row r="493" spans="1:45">
      <c r="A493" s="41"/>
      <c r="B493" s="41"/>
      <c r="C493" s="41"/>
      <c r="D493" s="41"/>
      <c r="E493" s="52"/>
      <c r="F493" s="52"/>
      <c r="G493" s="52"/>
      <c r="H493" s="52"/>
      <c r="I493" s="52"/>
      <c r="J493" s="52"/>
      <c r="K493" s="52"/>
      <c r="L493" s="44"/>
      <c r="M493" s="44"/>
      <c r="N493" s="44"/>
      <c r="O493" s="139"/>
      <c r="P493" s="46"/>
      <c r="Q493" s="44"/>
      <c r="R493" s="44"/>
      <c r="S493" s="44"/>
      <c r="T493" s="44"/>
      <c r="U493" s="44"/>
      <c r="V493" s="44"/>
      <c r="W493" s="44"/>
      <c r="X493" s="44"/>
      <c r="Y493" s="44"/>
      <c r="Z493" s="44"/>
      <c r="AA493" s="44"/>
      <c r="AB493" s="44"/>
      <c r="AC493" s="44"/>
      <c r="AD493" s="44"/>
      <c r="AE493" s="44"/>
      <c r="AF493" s="44"/>
      <c r="AG493" s="44"/>
      <c r="AH493" s="44"/>
      <c r="AI493" s="44"/>
      <c r="AJ493" s="44"/>
      <c r="AK493" s="44"/>
      <c r="AL493" s="44"/>
      <c r="AM493" s="44"/>
      <c r="AN493" s="44"/>
      <c r="AO493" s="44"/>
      <c r="AP493" s="44"/>
      <c r="AQ493" s="44"/>
      <c r="AR493" s="44"/>
      <c r="AS493" s="44"/>
    </row>
    <row r="494" spans="1:45">
      <c r="A494" s="41"/>
      <c r="B494" s="41"/>
      <c r="C494" s="41"/>
      <c r="D494" s="41"/>
      <c r="E494" s="52"/>
      <c r="F494" s="52"/>
      <c r="G494" s="52"/>
      <c r="H494" s="52"/>
      <c r="I494" s="52"/>
      <c r="J494" s="52"/>
      <c r="K494" s="52"/>
      <c r="L494" s="44"/>
      <c r="M494" s="44"/>
      <c r="N494" s="44"/>
      <c r="O494" s="139"/>
      <c r="P494" s="46"/>
      <c r="Q494" s="44"/>
      <c r="R494" s="44"/>
      <c r="S494" s="44"/>
      <c r="T494" s="44"/>
      <c r="U494" s="44"/>
      <c r="V494" s="44"/>
      <c r="W494" s="44"/>
      <c r="X494" s="44"/>
      <c r="Y494" s="44"/>
      <c r="Z494" s="44"/>
      <c r="AA494" s="44"/>
      <c r="AB494" s="44"/>
      <c r="AC494" s="44"/>
      <c r="AD494" s="44"/>
      <c r="AE494" s="44"/>
      <c r="AF494" s="44"/>
      <c r="AG494" s="44"/>
      <c r="AH494" s="44"/>
      <c r="AI494" s="44"/>
      <c r="AJ494" s="44"/>
      <c r="AK494" s="44"/>
      <c r="AL494" s="44"/>
      <c r="AM494" s="44"/>
      <c r="AN494" s="44"/>
      <c r="AO494" s="44"/>
      <c r="AP494" s="44"/>
      <c r="AQ494" s="44"/>
      <c r="AR494" s="44"/>
      <c r="AS494" s="44"/>
    </row>
    <row r="495" spans="1:45">
      <c r="A495" s="41"/>
      <c r="B495" s="41"/>
      <c r="C495" s="41"/>
      <c r="D495" s="41"/>
      <c r="E495" s="52"/>
      <c r="F495" s="52"/>
      <c r="G495" s="52"/>
      <c r="H495" s="52"/>
      <c r="I495" s="52"/>
      <c r="J495" s="52"/>
      <c r="K495" s="52"/>
      <c r="L495" s="44"/>
      <c r="M495" s="44"/>
      <c r="N495" s="44"/>
      <c r="O495" s="139"/>
      <c r="P495" s="46"/>
      <c r="Q495" s="44"/>
      <c r="R495" s="44"/>
      <c r="S495" s="44"/>
      <c r="T495" s="44"/>
      <c r="U495" s="44"/>
      <c r="V495" s="44"/>
      <c r="W495" s="44"/>
      <c r="X495" s="44"/>
      <c r="Y495" s="44"/>
      <c r="Z495" s="44"/>
      <c r="AA495" s="44"/>
      <c r="AB495" s="44"/>
      <c r="AC495" s="44"/>
      <c r="AD495" s="44"/>
      <c r="AE495" s="44"/>
      <c r="AF495" s="44"/>
      <c r="AG495" s="44"/>
      <c r="AH495" s="44"/>
      <c r="AI495" s="44"/>
      <c r="AJ495" s="44"/>
      <c r="AK495" s="44"/>
      <c r="AL495" s="44"/>
      <c r="AM495" s="44"/>
      <c r="AN495" s="44"/>
      <c r="AO495" s="44"/>
      <c r="AP495" s="44"/>
      <c r="AQ495" s="44"/>
      <c r="AR495" s="44"/>
      <c r="AS495" s="44"/>
    </row>
    <row r="496" spans="1:45">
      <c r="A496" s="41"/>
      <c r="B496" s="41"/>
      <c r="C496" s="41"/>
      <c r="D496" s="41"/>
      <c r="E496" s="52"/>
      <c r="F496" s="52"/>
      <c r="G496" s="52"/>
      <c r="H496" s="52"/>
      <c r="I496" s="52"/>
      <c r="J496" s="52"/>
      <c r="K496" s="52"/>
      <c r="L496" s="44"/>
      <c r="M496" s="44"/>
      <c r="N496" s="44"/>
      <c r="O496" s="139"/>
      <c r="P496" s="46"/>
      <c r="Q496" s="44"/>
      <c r="R496" s="44"/>
      <c r="S496" s="44"/>
      <c r="T496" s="44"/>
      <c r="U496" s="44"/>
      <c r="V496" s="44"/>
      <c r="W496" s="44"/>
      <c r="X496" s="44"/>
      <c r="Y496" s="44"/>
      <c r="Z496" s="44"/>
      <c r="AA496" s="44"/>
      <c r="AB496" s="44"/>
      <c r="AC496" s="44"/>
      <c r="AD496" s="44"/>
      <c r="AE496" s="44"/>
      <c r="AF496" s="44"/>
      <c r="AG496" s="44"/>
      <c r="AH496" s="44"/>
      <c r="AI496" s="44"/>
      <c r="AJ496" s="44"/>
      <c r="AK496" s="44"/>
      <c r="AL496" s="44"/>
      <c r="AM496" s="44"/>
      <c r="AN496" s="44"/>
      <c r="AO496" s="44"/>
      <c r="AP496" s="44"/>
      <c r="AQ496" s="44"/>
      <c r="AR496" s="44"/>
      <c r="AS496" s="44"/>
    </row>
    <row r="497" spans="1:45">
      <c r="A497" s="41"/>
      <c r="B497" s="41"/>
      <c r="C497" s="41"/>
      <c r="D497" s="41"/>
      <c r="E497" s="52"/>
      <c r="F497" s="52"/>
      <c r="G497" s="52"/>
      <c r="H497" s="52"/>
      <c r="I497" s="52"/>
      <c r="J497" s="52"/>
      <c r="K497" s="52"/>
      <c r="L497" s="44"/>
      <c r="M497" s="44"/>
      <c r="N497" s="44"/>
      <c r="O497" s="139"/>
      <c r="P497" s="46"/>
      <c r="Q497" s="44"/>
      <c r="R497" s="44"/>
      <c r="S497" s="44"/>
      <c r="T497" s="44"/>
      <c r="U497" s="44"/>
      <c r="V497" s="44"/>
      <c r="W497" s="44"/>
      <c r="X497" s="44"/>
      <c r="Y497" s="44"/>
      <c r="Z497" s="44"/>
      <c r="AA497" s="44"/>
      <c r="AB497" s="44"/>
      <c r="AC497" s="44"/>
      <c r="AD497" s="44"/>
      <c r="AE497" s="44"/>
      <c r="AF497" s="44"/>
      <c r="AG497" s="44"/>
      <c r="AH497" s="44"/>
      <c r="AI497" s="44"/>
      <c r="AJ497" s="44"/>
      <c r="AK497" s="44"/>
      <c r="AL497" s="44"/>
      <c r="AM497" s="44"/>
      <c r="AN497" s="44"/>
      <c r="AO497" s="44"/>
      <c r="AP497" s="44"/>
      <c r="AQ497" s="44"/>
      <c r="AR497" s="44"/>
      <c r="AS497" s="44"/>
    </row>
    <row r="498" spans="1:45">
      <c r="A498" s="41"/>
      <c r="B498" s="41"/>
      <c r="C498" s="41"/>
      <c r="D498" s="41"/>
      <c r="E498" s="52"/>
      <c r="F498" s="52"/>
      <c r="G498" s="52"/>
      <c r="H498" s="52"/>
      <c r="I498" s="52"/>
      <c r="J498" s="52"/>
      <c r="K498" s="52"/>
      <c r="L498" s="44"/>
      <c r="M498" s="44"/>
      <c r="N498" s="44"/>
      <c r="O498" s="139"/>
      <c r="P498" s="46"/>
      <c r="Q498" s="44"/>
      <c r="R498" s="44"/>
      <c r="S498" s="44"/>
      <c r="T498" s="44"/>
      <c r="U498" s="44"/>
      <c r="V498" s="44"/>
      <c r="W498" s="44"/>
      <c r="X498" s="44"/>
      <c r="Y498" s="44"/>
      <c r="Z498" s="44"/>
      <c r="AA498" s="44"/>
      <c r="AB498" s="44"/>
      <c r="AC498" s="44"/>
      <c r="AD498" s="44"/>
      <c r="AE498" s="44"/>
      <c r="AF498" s="44"/>
      <c r="AG498" s="44"/>
      <c r="AH498" s="44"/>
      <c r="AI498" s="44"/>
      <c r="AJ498" s="44"/>
      <c r="AK498" s="44"/>
      <c r="AL498" s="44"/>
      <c r="AM498" s="44"/>
      <c r="AN498" s="44"/>
      <c r="AO498" s="44"/>
      <c r="AP498" s="44"/>
      <c r="AQ498" s="44"/>
      <c r="AR498" s="44"/>
      <c r="AS498" s="44"/>
    </row>
    <row r="499" spans="1:45">
      <c r="A499" s="41"/>
      <c r="B499" s="41"/>
      <c r="C499" s="41"/>
      <c r="D499" s="41"/>
      <c r="E499" s="52"/>
      <c r="F499" s="52"/>
      <c r="G499" s="52"/>
      <c r="H499" s="52"/>
      <c r="I499" s="52"/>
      <c r="J499" s="52"/>
      <c r="K499" s="52"/>
      <c r="L499" s="44"/>
      <c r="M499" s="44"/>
      <c r="N499" s="44"/>
      <c r="O499" s="139"/>
      <c r="P499" s="46"/>
      <c r="Q499" s="44"/>
      <c r="R499" s="44"/>
      <c r="S499" s="44"/>
      <c r="T499" s="44"/>
      <c r="U499" s="44"/>
      <c r="V499" s="44"/>
      <c r="W499" s="44"/>
      <c r="X499" s="44"/>
      <c r="Y499" s="44"/>
      <c r="Z499" s="44"/>
      <c r="AA499" s="44"/>
      <c r="AB499" s="44"/>
      <c r="AC499" s="44"/>
      <c r="AD499" s="44"/>
      <c r="AE499" s="44"/>
      <c r="AF499" s="44"/>
      <c r="AG499" s="44"/>
      <c r="AH499" s="44"/>
      <c r="AI499" s="44"/>
      <c r="AJ499" s="44"/>
      <c r="AK499" s="44"/>
      <c r="AL499" s="44"/>
      <c r="AM499" s="44"/>
      <c r="AN499" s="44"/>
      <c r="AO499" s="44"/>
      <c r="AP499" s="44"/>
      <c r="AQ499" s="44"/>
      <c r="AR499" s="44"/>
      <c r="AS499" s="44"/>
    </row>
    <row r="500" spans="1:45">
      <c r="A500" s="41"/>
      <c r="B500" s="41"/>
      <c r="C500" s="41"/>
      <c r="D500" s="41"/>
      <c r="E500" s="52"/>
      <c r="F500" s="52"/>
      <c r="G500" s="52"/>
      <c r="H500" s="52"/>
      <c r="I500" s="52"/>
      <c r="J500" s="52"/>
      <c r="K500" s="52"/>
      <c r="L500" s="44"/>
      <c r="M500" s="44"/>
      <c r="N500" s="44"/>
      <c r="O500" s="139"/>
      <c r="P500" s="46"/>
      <c r="Q500" s="44"/>
      <c r="R500" s="44"/>
      <c r="S500" s="44"/>
      <c r="T500" s="44"/>
      <c r="U500" s="44"/>
      <c r="V500" s="44"/>
      <c r="W500" s="44"/>
      <c r="X500" s="44"/>
      <c r="Y500" s="44"/>
      <c r="Z500" s="44"/>
      <c r="AA500" s="44"/>
      <c r="AB500" s="44"/>
      <c r="AC500" s="44"/>
      <c r="AD500" s="44"/>
      <c r="AE500" s="44"/>
      <c r="AF500" s="44"/>
      <c r="AG500" s="44"/>
      <c r="AH500" s="44"/>
      <c r="AI500" s="44"/>
      <c r="AJ500" s="44"/>
      <c r="AK500" s="44"/>
      <c r="AL500" s="44"/>
      <c r="AM500" s="44"/>
      <c r="AN500" s="44"/>
      <c r="AO500" s="44"/>
      <c r="AP500" s="44"/>
      <c r="AQ500" s="44"/>
      <c r="AR500" s="44"/>
      <c r="AS500" s="44"/>
    </row>
    <row r="501" spans="1:45">
      <c r="A501" s="41"/>
      <c r="B501" s="41"/>
      <c r="C501" s="41"/>
      <c r="D501" s="41"/>
      <c r="E501" s="52"/>
      <c r="F501" s="52"/>
      <c r="G501" s="52"/>
      <c r="H501" s="52"/>
      <c r="I501" s="52"/>
      <c r="J501" s="52"/>
      <c r="K501" s="52"/>
      <c r="L501" s="44"/>
      <c r="M501" s="44"/>
      <c r="N501" s="44"/>
      <c r="O501" s="139"/>
      <c r="P501" s="46"/>
      <c r="Q501" s="44"/>
      <c r="R501" s="44"/>
      <c r="S501" s="44"/>
      <c r="T501" s="44"/>
      <c r="U501" s="44"/>
      <c r="V501" s="44"/>
      <c r="W501" s="44"/>
      <c r="X501" s="44"/>
      <c r="Y501" s="44"/>
      <c r="Z501" s="44"/>
      <c r="AA501" s="44"/>
      <c r="AB501" s="44"/>
      <c r="AC501" s="44"/>
      <c r="AD501" s="44"/>
      <c r="AE501" s="44"/>
      <c r="AF501" s="44"/>
      <c r="AG501" s="44"/>
      <c r="AH501" s="44"/>
      <c r="AI501" s="44"/>
      <c r="AJ501" s="44"/>
      <c r="AK501" s="44"/>
      <c r="AL501" s="44"/>
      <c r="AM501" s="44"/>
      <c r="AN501" s="44"/>
      <c r="AO501" s="44"/>
      <c r="AP501" s="44"/>
      <c r="AQ501" s="44"/>
      <c r="AR501" s="44"/>
      <c r="AS501" s="44"/>
    </row>
    <row r="502" spans="1:45">
      <c r="A502" s="41"/>
      <c r="B502" s="41"/>
      <c r="C502" s="41"/>
      <c r="D502" s="41"/>
      <c r="E502" s="52"/>
      <c r="F502" s="52"/>
      <c r="G502" s="52"/>
      <c r="H502" s="52"/>
      <c r="I502" s="52"/>
      <c r="J502" s="52"/>
      <c r="K502" s="52"/>
      <c r="L502" s="44"/>
      <c r="M502" s="44"/>
      <c r="N502" s="44"/>
      <c r="O502" s="139"/>
      <c r="P502" s="46"/>
      <c r="Q502" s="44"/>
      <c r="R502" s="44"/>
      <c r="S502" s="44"/>
      <c r="T502" s="44"/>
      <c r="U502" s="44"/>
      <c r="V502" s="44"/>
      <c r="W502" s="44"/>
      <c r="X502" s="44"/>
      <c r="Y502" s="44"/>
      <c r="Z502" s="44"/>
      <c r="AA502" s="44"/>
      <c r="AB502" s="44"/>
      <c r="AC502" s="44"/>
      <c r="AD502" s="44"/>
      <c r="AE502" s="44"/>
      <c r="AF502" s="44"/>
      <c r="AG502" s="44"/>
      <c r="AH502" s="44"/>
      <c r="AI502" s="44"/>
      <c r="AJ502" s="44"/>
      <c r="AK502" s="44"/>
      <c r="AL502" s="44"/>
      <c r="AM502" s="44"/>
      <c r="AN502" s="44"/>
      <c r="AO502" s="44"/>
      <c r="AP502" s="44"/>
      <c r="AQ502" s="44"/>
      <c r="AR502" s="44"/>
      <c r="AS502" s="44"/>
    </row>
    <row r="503" spans="1:45">
      <c r="A503" s="41"/>
      <c r="B503" s="41"/>
      <c r="C503" s="41"/>
      <c r="D503" s="41"/>
      <c r="E503" s="52"/>
      <c r="F503" s="52"/>
      <c r="G503" s="52"/>
      <c r="H503" s="52"/>
      <c r="I503" s="52"/>
      <c r="J503" s="52"/>
      <c r="K503" s="52"/>
      <c r="L503" s="44"/>
      <c r="M503" s="44"/>
      <c r="N503" s="44"/>
      <c r="O503" s="139"/>
      <c r="P503" s="46"/>
      <c r="Q503" s="44"/>
      <c r="R503" s="44"/>
      <c r="S503" s="44"/>
      <c r="T503" s="44"/>
      <c r="U503" s="44"/>
      <c r="V503" s="44"/>
      <c r="W503" s="44"/>
      <c r="X503" s="44"/>
      <c r="Y503" s="44"/>
      <c r="Z503" s="44"/>
      <c r="AA503" s="44"/>
      <c r="AB503" s="44"/>
      <c r="AC503" s="44"/>
      <c r="AD503" s="44"/>
      <c r="AE503" s="44"/>
      <c r="AF503" s="44"/>
      <c r="AG503" s="44"/>
      <c r="AH503" s="44"/>
      <c r="AI503" s="44"/>
      <c r="AJ503" s="44"/>
      <c r="AK503" s="44"/>
      <c r="AL503" s="44"/>
      <c r="AM503" s="44"/>
      <c r="AN503" s="44"/>
      <c r="AO503" s="44"/>
      <c r="AP503" s="44"/>
      <c r="AQ503" s="44"/>
      <c r="AR503" s="44"/>
      <c r="AS503" s="44"/>
    </row>
    <row r="504" spans="1:45">
      <c r="A504" s="41"/>
      <c r="B504" s="41"/>
      <c r="C504" s="41"/>
      <c r="D504" s="41"/>
      <c r="E504" s="52"/>
      <c r="F504" s="52"/>
      <c r="G504" s="52"/>
      <c r="H504" s="52"/>
      <c r="I504" s="52"/>
      <c r="J504" s="52"/>
      <c r="K504" s="52"/>
      <c r="L504" s="44"/>
      <c r="M504" s="44"/>
      <c r="N504" s="44"/>
      <c r="O504" s="139"/>
      <c r="P504" s="46"/>
      <c r="Q504" s="44"/>
      <c r="R504" s="44"/>
      <c r="S504" s="44"/>
      <c r="T504" s="44"/>
      <c r="U504" s="44"/>
      <c r="V504" s="44"/>
      <c r="W504" s="44"/>
      <c r="X504" s="44"/>
      <c r="Y504" s="44"/>
      <c r="Z504" s="44"/>
      <c r="AA504" s="44"/>
      <c r="AB504" s="44"/>
      <c r="AC504" s="44"/>
      <c r="AD504" s="44"/>
      <c r="AE504" s="44"/>
      <c r="AF504" s="44"/>
      <c r="AG504" s="44"/>
      <c r="AH504" s="44"/>
      <c r="AI504" s="44"/>
      <c r="AJ504" s="44"/>
      <c r="AK504" s="44"/>
      <c r="AL504" s="44"/>
      <c r="AM504" s="44"/>
      <c r="AN504" s="44"/>
      <c r="AO504" s="44"/>
      <c r="AP504" s="44"/>
      <c r="AQ504" s="44"/>
      <c r="AR504" s="44"/>
      <c r="AS504" s="44"/>
    </row>
    <row r="505" spans="1:45">
      <c r="A505" s="41"/>
      <c r="B505" s="41"/>
      <c r="C505" s="41"/>
      <c r="D505" s="41"/>
      <c r="E505" s="52"/>
      <c r="F505" s="52"/>
      <c r="G505" s="52"/>
      <c r="H505" s="52"/>
      <c r="I505" s="52"/>
      <c r="J505" s="52"/>
      <c r="K505" s="52"/>
      <c r="L505" s="44"/>
      <c r="M505" s="44"/>
      <c r="N505" s="44"/>
      <c r="O505" s="139"/>
      <c r="P505" s="46"/>
      <c r="Q505" s="44"/>
      <c r="R505" s="44"/>
      <c r="S505" s="44"/>
      <c r="T505" s="44"/>
      <c r="U505" s="44"/>
      <c r="V505" s="44"/>
      <c r="W505" s="44"/>
      <c r="X505" s="44"/>
      <c r="Y505" s="44"/>
      <c r="Z505" s="44"/>
      <c r="AA505" s="44"/>
      <c r="AB505" s="44"/>
      <c r="AC505" s="44"/>
      <c r="AD505" s="44"/>
      <c r="AE505" s="44"/>
      <c r="AF505" s="44"/>
      <c r="AG505" s="44"/>
      <c r="AH505" s="44"/>
      <c r="AI505" s="44"/>
      <c r="AJ505" s="44"/>
      <c r="AK505" s="44"/>
      <c r="AL505" s="44"/>
      <c r="AM505" s="44"/>
      <c r="AN505" s="44"/>
      <c r="AO505" s="44"/>
      <c r="AP505" s="44"/>
      <c r="AQ505" s="44"/>
      <c r="AR505" s="44"/>
      <c r="AS505" s="44"/>
    </row>
    <row r="506" spans="1:45">
      <c r="A506" s="41"/>
      <c r="B506" s="41"/>
      <c r="C506" s="41"/>
      <c r="D506" s="41"/>
      <c r="E506" s="52"/>
      <c r="F506" s="52"/>
      <c r="G506" s="52"/>
      <c r="H506" s="52"/>
      <c r="I506" s="52"/>
      <c r="J506" s="52"/>
      <c r="K506" s="52"/>
      <c r="L506" s="44"/>
      <c r="M506" s="44"/>
      <c r="N506" s="44"/>
      <c r="O506" s="139"/>
      <c r="P506" s="46"/>
      <c r="Q506" s="44"/>
      <c r="R506" s="44"/>
      <c r="S506" s="44"/>
      <c r="T506" s="44"/>
      <c r="U506" s="44"/>
      <c r="V506" s="44"/>
      <c r="W506" s="44"/>
      <c r="X506" s="44"/>
      <c r="Y506" s="44"/>
      <c r="Z506" s="44"/>
      <c r="AA506" s="44"/>
      <c r="AB506" s="44"/>
      <c r="AC506" s="44"/>
      <c r="AD506" s="44"/>
      <c r="AE506" s="44"/>
      <c r="AF506" s="44"/>
      <c r="AG506" s="44"/>
      <c r="AH506" s="44"/>
      <c r="AI506" s="44"/>
      <c r="AJ506" s="44"/>
      <c r="AK506" s="44"/>
      <c r="AL506" s="44"/>
      <c r="AM506" s="44"/>
      <c r="AN506" s="44"/>
      <c r="AO506" s="44"/>
      <c r="AP506" s="44"/>
      <c r="AQ506" s="44"/>
      <c r="AR506" s="44"/>
      <c r="AS506" s="44"/>
    </row>
    <row r="507" spans="1:45">
      <c r="A507" s="41"/>
      <c r="B507" s="41"/>
      <c r="C507" s="41"/>
      <c r="D507" s="41"/>
      <c r="E507" s="52"/>
      <c r="F507" s="52"/>
      <c r="G507" s="52"/>
      <c r="H507" s="52"/>
      <c r="I507" s="52"/>
      <c r="J507" s="52"/>
      <c r="K507" s="52"/>
      <c r="L507" s="44"/>
      <c r="M507" s="44"/>
      <c r="N507" s="44"/>
      <c r="O507" s="139"/>
      <c r="P507" s="46"/>
      <c r="Q507" s="44"/>
      <c r="R507" s="44"/>
      <c r="S507" s="44"/>
      <c r="T507" s="44"/>
      <c r="U507" s="44"/>
      <c r="V507" s="44"/>
      <c r="W507" s="44"/>
      <c r="X507" s="44"/>
      <c r="Y507" s="44"/>
      <c r="Z507" s="44"/>
      <c r="AA507" s="44"/>
      <c r="AB507" s="44"/>
      <c r="AC507" s="44"/>
      <c r="AD507" s="44"/>
      <c r="AE507" s="44"/>
      <c r="AF507" s="44"/>
      <c r="AG507" s="44"/>
      <c r="AH507" s="44"/>
      <c r="AI507" s="44"/>
      <c r="AJ507" s="44"/>
      <c r="AK507" s="44"/>
      <c r="AL507" s="44"/>
      <c r="AM507" s="44"/>
      <c r="AN507" s="44"/>
      <c r="AO507" s="44"/>
      <c r="AP507" s="44"/>
      <c r="AQ507" s="44"/>
      <c r="AR507" s="44"/>
      <c r="AS507" s="44"/>
    </row>
    <row r="508" spans="1:45">
      <c r="A508" s="41"/>
      <c r="B508" s="41"/>
      <c r="C508" s="41"/>
      <c r="D508" s="41"/>
      <c r="E508" s="52"/>
      <c r="F508" s="52"/>
      <c r="G508" s="52"/>
      <c r="H508" s="52"/>
      <c r="I508" s="52"/>
      <c r="J508" s="52"/>
      <c r="K508" s="52"/>
      <c r="L508" s="44"/>
      <c r="M508" s="44"/>
      <c r="N508" s="44"/>
      <c r="O508" s="139"/>
      <c r="P508" s="46"/>
      <c r="Q508" s="44"/>
      <c r="R508" s="44"/>
      <c r="S508" s="44"/>
      <c r="T508" s="44"/>
      <c r="U508" s="44"/>
      <c r="V508" s="44"/>
      <c r="W508" s="44"/>
      <c r="X508" s="44"/>
      <c r="Y508" s="44"/>
      <c r="Z508" s="44"/>
      <c r="AA508" s="44"/>
      <c r="AB508" s="44"/>
      <c r="AC508" s="44"/>
      <c r="AD508" s="44"/>
      <c r="AE508" s="44"/>
      <c r="AF508" s="44"/>
      <c r="AG508" s="44"/>
      <c r="AH508" s="44"/>
      <c r="AI508" s="44"/>
      <c r="AJ508" s="44"/>
      <c r="AK508" s="44"/>
      <c r="AL508" s="44"/>
      <c r="AM508" s="44"/>
      <c r="AN508" s="44"/>
      <c r="AO508" s="44"/>
      <c r="AP508" s="44"/>
      <c r="AQ508" s="44"/>
      <c r="AR508" s="44"/>
      <c r="AS508" s="44"/>
    </row>
    <row r="509" spans="1:45">
      <c r="A509" s="41"/>
      <c r="B509" s="41"/>
      <c r="C509" s="41"/>
      <c r="D509" s="41"/>
      <c r="E509" s="52"/>
      <c r="F509" s="52"/>
      <c r="G509" s="52"/>
      <c r="H509" s="52"/>
      <c r="I509" s="52"/>
      <c r="J509" s="52"/>
      <c r="K509" s="52"/>
      <c r="L509" s="44"/>
      <c r="M509" s="44"/>
      <c r="N509" s="44"/>
      <c r="O509" s="139"/>
      <c r="P509" s="46"/>
      <c r="Q509" s="44"/>
      <c r="R509" s="44"/>
      <c r="S509" s="44"/>
      <c r="T509" s="44"/>
      <c r="U509" s="44"/>
      <c r="V509" s="44"/>
      <c r="W509" s="44"/>
      <c r="X509" s="44"/>
      <c r="Y509" s="44"/>
      <c r="Z509" s="44"/>
      <c r="AA509" s="44"/>
      <c r="AB509" s="44"/>
      <c r="AC509" s="44"/>
      <c r="AD509" s="44"/>
      <c r="AE509" s="44"/>
      <c r="AF509" s="44"/>
      <c r="AG509" s="44"/>
      <c r="AH509" s="44"/>
      <c r="AI509" s="44"/>
      <c r="AJ509" s="44"/>
      <c r="AK509" s="44"/>
      <c r="AL509" s="44"/>
      <c r="AM509" s="44"/>
      <c r="AN509" s="44"/>
      <c r="AO509" s="44"/>
      <c r="AP509" s="44"/>
      <c r="AQ509" s="44"/>
      <c r="AR509" s="44"/>
      <c r="AS509" s="44"/>
    </row>
    <row r="510" spans="1:45">
      <c r="A510" s="41"/>
      <c r="B510" s="41"/>
      <c r="C510" s="41"/>
      <c r="D510" s="41"/>
      <c r="E510" s="52"/>
      <c r="F510" s="52"/>
      <c r="G510" s="52"/>
      <c r="H510" s="52"/>
      <c r="I510" s="52"/>
      <c r="J510" s="52"/>
      <c r="K510" s="52"/>
      <c r="L510" s="44"/>
      <c r="M510" s="44"/>
      <c r="N510" s="44"/>
      <c r="O510" s="139"/>
      <c r="P510" s="46"/>
      <c r="Q510" s="44"/>
      <c r="R510" s="44"/>
      <c r="S510" s="44"/>
      <c r="T510" s="44"/>
      <c r="U510" s="44"/>
      <c r="V510" s="44"/>
      <c r="W510" s="44"/>
      <c r="X510" s="44"/>
      <c r="Y510" s="44"/>
      <c r="Z510" s="44"/>
      <c r="AA510" s="44"/>
      <c r="AB510" s="44"/>
      <c r="AC510" s="44"/>
      <c r="AD510" s="44"/>
      <c r="AE510" s="44"/>
      <c r="AF510" s="44"/>
      <c r="AG510" s="44"/>
      <c r="AH510" s="44"/>
      <c r="AI510" s="44"/>
      <c r="AJ510" s="44"/>
      <c r="AK510" s="44"/>
      <c r="AL510" s="44"/>
      <c r="AM510" s="44"/>
      <c r="AN510" s="44"/>
      <c r="AO510" s="44"/>
      <c r="AP510" s="44"/>
      <c r="AQ510" s="44"/>
      <c r="AR510" s="44"/>
      <c r="AS510" s="44"/>
    </row>
    <row r="511" spans="1:45">
      <c r="A511" s="41"/>
      <c r="B511" s="41"/>
      <c r="C511" s="41"/>
      <c r="D511" s="41"/>
      <c r="E511" s="52"/>
      <c r="F511" s="52"/>
      <c r="G511" s="52"/>
      <c r="H511" s="52"/>
      <c r="I511" s="52"/>
      <c r="J511" s="52"/>
      <c r="K511" s="52"/>
      <c r="L511" s="44"/>
      <c r="M511" s="44"/>
      <c r="N511" s="44"/>
      <c r="O511" s="139"/>
      <c r="P511" s="46"/>
      <c r="Q511" s="44"/>
      <c r="R511" s="44"/>
      <c r="S511" s="44"/>
      <c r="T511" s="44"/>
      <c r="U511" s="44"/>
      <c r="V511" s="44"/>
      <c r="W511" s="44"/>
      <c r="X511" s="44"/>
      <c r="Y511" s="44"/>
      <c r="Z511" s="44"/>
      <c r="AA511" s="44"/>
      <c r="AB511" s="44"/>
      <c r="AC511" s="44"/>
      <c r="AD511" s="44"/>
      <c r="AE511" s="44"/>
      <c r="AF511" s="44"/>
      <c r="AG511" s="44"/>
      <c r="AH511" s="44"/>
      <c r="AI511" s="44"/>
      <c r="AJ511" s="44"/>
      <c r="AK511" s="44"/>
      <c r="AL511" s="44"/>
      <c r="AM511" s="44"/>
      <c r="AN511" s="44"/>
      <c r="AO511" s="44"/>
      <c r="AP511" s="44"/>
      <c r="AQ511" s="44"/>
      <c r="AR511" s="44"/>
      <c r="AS511" s="44"/>
    </row>
    <row r="512" spans="1:45">
      <c r="A512" s="41"/>
      <c r="B512" s="41"/>
      <c r="C512" s="41"/>
      <c r="D512" s="41"/>
      <c r="E512" s="52"/>
      <c r="F512" s="52"/>
      <c r="G512" s="52"/>
      <c r="H512" s="52"/>
      <c r="I512" s="52"/>
      <c r="J512" s="52"/>
      <c r="K512" s="52"/>
      <c r="L512" s="44"/>
      <c r="M512" s="44"/>
      <c r="N512" s="44"/>
      <c r="O512" s="139"/>
      <c r="P512" s="46"/>
      <c r="Q512" s="44"/>
      <c r="R512" s="44"/>
      <c r="S512" s="44"/>
      <c r="T512" s="44"/>
      <c r="U512" s="44"/>
      <c r="V512" s="44"/>
      <c r="W512" s="44"/>
      <c r="X512" s="44"/>
      <c r="Y512" s="44"/>
      <c r="Z512" s="44"/>
      <c r="AA512" s="44"/>
      <c r="AB512" s="44"/>
      <c r="AC512" s="44"/>
      <c r="AD512" s="44"/>
      <c r="AE512" s="44"/>
      <c r="AF512" s="44"/>
      <c r="AG512" s="44"/>
      <c r="AH512" s="44"/>
      <c r="AI512" s="44"/>
      <c r="AJ512" s="44"/>
      <c r="AK512" s="44"/>
      <c r="AL512" s="44"/>
      <c r="AM512" s="44"/>
      <c r="AN512" s="44"/>
      <c r="AO512" s="44"/>
      <c r="AP512" s="44"/>
      <c r="AQ512" s="44"/>
      <c r="AR512" s="44"/>
      <c r="AS512" s="44"/>
    </row>
    <row r="513" spans="1:45">
      <c r="A513" s="41"/>
      <c r="B513" s="41"/>
      <c r="C513" s="41"/>
      <c r="D513" s="41"/>
      <c r="E513" s="52"/>
      <c r="F513" s="52"/>
      <c r="G513" s="52"/>
      <c r="H513" s="52"/>
      <c r="I513" s="52"/>
      <c r="J513" s="52"/>
      <c r="K513" s="52"/>
      <c r="L513" s="44"/>
      <c r="M513" s="44"/>
      <c r="N513" s="44"/>
      <c r="O513" s="139"/>
      <c r="P513" s="46"/>
      <c r="Q513" s="44"/>
      <c r="R513" s="44"/>
      <c r="S513" s="44"/>
      <c r="T513" s="44"/>
      <c r="U513" s="44"/>
      <c r="V513" s="44"/>
      <c r="W513" s="44"/>
      <c r="X513" s="44"/>
      <c r="Y513" s="44"/>
      <c r="Z513" s="44"/>
      <c r="AA513" s="44"/>
      <c r="AB513" s="44"/>
      <c r="AC513" s="44"/>
      <c r="AD513" s="44"/>
      <c r="AE513" s="44"/>
      <c r="AF513" s="44"/>
      <c r="AG513" s="44"/>
      <c r="AH513" s="44"/>
      <c r="AI513" s="44"/>
      <c r="AJ513" s="44"/>
      <c r="AK513" s="44"/>
      <c r="AL513" s="44"/>
      <c r="AM513" s="44"/>
      <c r="AN513" s="44"/>
      <c r="AO513" s="44"/>
      <c r="AP513" s="44"/>
      <c r="AQ513" s="44"/>
      <c r="AR513" s="44"/>
      <c r="AS513" s="44"/>
    </row>
    <row r="514" spans="1:45">
      <c r="A514" s="41"/>
      <c r="B514" s="41"/>
      <c r="C514" s="41"/>
      <c r="D514" s="41"/>
      <c r="E514" s="52"/>
      <c r="F514" s="52"/>
      <c r="G514" s="52"/>
      <c r="H514" s="52"/>
      <c r="I514" s="52"/>
      <c r="J514" s="52"/>
      <c r="K514" s="52"/>
      <c r="L514" s="44"/>
      <c r="M514" s="44"/>
      <c r="N514" s="44"/>
      <c r="O514" s="139"/>
      <c r="P514" s="46"/>
      <c r="Q514" s="44"/>
      <c r="R514" s="44"/>
      <c r="S514" s="44"/>
      <c r="T514" s="44"/>
      <c r="U514" s="44"/>
      <c r="V514" s="44"/>
      <c r="W514" s="44"/>
      <c r="X514" s="44"/>
      <c r="Y514" s="44"/>
      <c r="Z514" s="44"/>
      <c r="AA514" s="44"/>
      <c r="AB514" s="44"/>
      <c r="AC514" s="44"/>
      <c r="AD514" s="44"/>
      <c r="AE514" s="44"/>
      <c r="AF514" s="44"/>
      <c r="AG514" s="44"/>
      <c r="AH514" s="44"/>
      <c r="AI514" s="44"/>
      <c r="AJ514" s="44"/>
      <c r="AK514" s="44"/>
      <c r="AL514" s="44"/>
      <c r="AM514" s="44"/>
      <c r="AN514" s="44"/>
      <c r="AO514" s="44"/>
      <c r="AP514" s="44"/>
      <c r="AQ514" s="44"/>
      <c r="AR514" s="44"/>
      <c r="AS514" s="44"/>
    </row>
    <row r="515" spans="1:45">
      <c r="A515" s="41"/>
      <c r="B515" s="41"/>
      <c r="C515" s="41"/>
      <c r="D515" s="41"/>
      <c r="E515" s="52"/>
      <c r="F515" s="52"/>
      <c r="G515" s="52"/>
      <c r="H515" s="52"/>
      <c r="I515" s="52"/>
      <c r="J515" s="52"/>
      <c r="K515" s="52"/>
      <c r="L515" s="44"/>
      <c r="M515" s="44"/>
      <c r="N515" s="44"/>
      <c r="O515" s="139"/>
      <c r="P515" s="46"/>
      <c r="Q515" s="44"/>
      <c r="R515" s="44"/>
      <c r="S515" s="44"/>
      <c r="T515" s="44"/>
      <c r="U515" s="44"/>
      <c r="V515" s="44"/>
      <c r="W515" s="44"/>
      <c r="X515" s="44"/>
      <c r="Y515" s="44"/>
      <c r="Z515" s="44"/>
      <c r="AA515" s="44"/>
      <c r="AB515" s="44"/>
      <c r="AC515" s="44"/>
      <c r="AD515" s="44"/>
      <c r="AE515" s="44"/>
      <c r="AF515" s="44"/>
      <c r="AG515" s="44"/>
      <c r="AH515" s="44"/>
      <c r="AI515" s="44"/>
      <c r="AJ515" s="44"/>
      <c r="AK515" s="44"/>
      <c r="AL515" s="44"/>
      <c r="AM515" s="44"/>
      <c r="AN515" s="44"/>
      <c r="AO515" s="44"/>
      <c r="AP515" s="44"/>
      <c r="AQ515" s="44"/>
      <c r="AR515" s="44"/>
      <c r="AS515" s="44"/>
    </row>
    <row r="516" spans="1:45">
      <c r="A516" s="41"/>
      <c r="B516" s="41"/>
      <c r="C516" s="41"/>
      <c r="D516" s="41"/>
      <c r="E516" s="52"/>
      <c r="F516" s="52"/>
      <c r="G516" s="52"/>
      <c r="H516" s="52"/>
      <c r="I516" s="52"/>
      <c r="J516" s="52"/>
      <c r="K516" s="52"/>
      <c r="L516" s="44"/>
      <c r="M516" s="44"/>
      <c r="N516" s="44"/>
      <c r="O516" s="139"/>
      <c r="P516" s="46"/>
      <c r="Q516" s="44"/>
      <c r="R516" s="44"/>
      <c r="S516" s="44"/>
      <c r="T516" s="44"/>
      <c r="U516" s="44"/>
      <c r="V516" s="44"/>
      <c r="W516" s="44"/>
      <c r="X516" s="44"/>
      <c r="Y516" s="44"/>
      <c r="Z516" s="44"/>
      <c r="AA516" s="44"/>
      <c r="AB516" s="44"/>
      <c r="AC516" s="44"/>
      <c r="AD516" s="44"/>
      <c r="AE516" s="44"/>
      <c r="AF516" s="44"/>
      <c r="AG516" s="44"/>
      <c r="AH516" s="44"/>
      <c r="AI516" s="44"/>
      <c r="AJ516" s="44"/>
      <c r="AK516" s="44"/>
      <c r="AL516" s="44"/>
      <c r="AM516" s="44"/>
      <c r="AN516" s="44"/>
      <c r="AO516" s="44"/>
      <c r="AP516" s="44"/>
      <c r="AQ516" s="44"/>
      <c r="AR516" s="44"/>
      <c r="AS516" s="44"/>
    </row>
    <row r="517" spans="1:45">
      <c r="A517" s="41"/>
      <c r="B517" s="41"/>
      <c r="C517" s="41"/>
      <c r="D517" s="41"/>
      <c r="E517" s="52"/>
      <c r="F517" s="52"/>
      <c r="G517" s="52"/>
      <c r="H517" s="52"/>
      <c r="I517" s="52"/>
      <c r="J517" s="52"/>
      <c r="K517" s="52"/>
      <c r="L517" s="44"/>
      <c r="M517" s="44"/>
      <c r="N517" s="44"/>
      <c r="O517" s="139"/>
      <c r="P517" s="46"/>
      <c r="Q517" s="44"/>
      <c r="R517" s="44"/>
      <c r="S517" s="44"/>
      <c r="T517" s="44"/>
      <c r="U517" s="44"/>
      <c r="V517" s="44"/>
      <c r="W517" s="44"/>
      <c r="X517" s="44"/>
      <c r="Y517" s="44"/>
      <c r="Z517" s="44"/>
      <c r="AA517" s="44"/>
      <c r="AB517" s="44"/>
      <c r="AC517" s="44"/>
      <c r="AD517" s="44"/>
      <c r="AE517" s="44"/>
      <c r="AF517" s="44"/>
      <c r="AG517" s="44"/>
      <c r="AH517" s="44"/>
      <c r="AI517" s="44"/>
      <c r="AJ517" s="44"/>
      <c r="AK517" s="44"/>
      <c r="AL517" s="44"/>
      <c r="AM517" s="44"/>
      <c r="AN517" s="44"/>
      <c r="AO517" s="44"/>
      <c r="AP517" s="44"/>
      <c r="AQ517" s="44"/>
      <c r="AR517" s="44"/>
      <c r="AS517" s="44"/>
    </row>
    <row r="518" spans="1:45">
      <c r="A518" s="41"/>
      <c r="B518" s="41"/>
      <c r="C518" s="41"/>
      <c r="D518" s="41"/>
      <c r="E518" s="52"/>
      <c r="F518" s="52"/>
      <c r="G518" s="52"/>
      <c r="H518" s="52"/>
      <c r="I518" s="52"/>
      <c r="J518" s="52"/>
      <c r="K518" s="52"/>
      <c r="L518" s="44"/>
      <c r="M518" s="44"/>
      <c r="N518" s="44"/>
      <c r="O518" s="139"/>
      <c r="P518" s="46"/>
      <c r="Q518" s="44"/>
      <c r="R518" s="44"/>
      <c r="S518" s="44"/>
      <c r="T518" s="44"/>
      <c r="U518" s="44"/>
      <c r="V518" s="44"/>
      <c r="W518" s="44"/>
      <c r="X518" s="44"/>
      <c r="Y518" s="44"/>
      <c r="Z518" s="44"/>
      <c r="AA518" s="44"/>
      <c r="AB518" s="44"/>
      <c r="AC518" s="44"/>
      <c r="AD518" s="44"/>
      <c r="AE518" s="44"/>
      <c r="AF518" s="44"/>
      <c r="AG518" s="44"/>
      <c r="AH518" s="44"/>
      <c r="AI518" s="44"/>
      <c r="AJ518" s="44"/>
      <c r="AK518" s="44"/>
      <c r="AL518" s="44"/>
      <c r="AM518" s="44"/>
      <c r="AN518" s="44"/>
      <c r="AO518" s="44"/>
      <c r="AP518" s="44"/>
      <c r="AQ518" s="44"/>
      <c r="AR518" s="44"/>
      <c r="AS518" s="44"/>
    </row>
    <row r="519" spans="1:45">
      <c r="A519" s="41"/>
      <c r="B519" s="41"/>
      <c r="C519" s="41"/>
      <c r="D519" s="41"/>
      <c r="E519" s="52"/>
      <c r="F519" s="52"/>
      <c r="G519" s="52"/>
      <c r="H519" s="52"/>
      <c r="I519" s="52"/>
      <c r="J519" s="52"/>
      <c r="K519" s="52"/>
      <c r="L519" s="44"/>
      <c r="M519" s="44"/>
      <c r="N519" s="44"/>
      <c r="O519" s="139"/>
      <c r="P519" s="46"/>
      <c r="Q519" s="44"/>
      <c r="R519" s="44"/>
      <c r="S519" s="44"/>
      <c r="T519" s="44"/>
      <c r="U519" s="44"/>
      <c r="V519" s="44"/>
      <c r="W519" s="44"/>
      <c r="X519" s="44"/>
      <c r="Y519" s="44"/>
      <c r="Z519" s="44"/>
      <c r="AA519" s="44"/>
      <c r="AB519" s="44"/>
      <c r="AC519" s="44"/>
      <c r="AD519" s="44"/>
      <c r="AE519" s="44"/>
      <c r="AF519" s="44"/>
      <c r="AG519" s="44"/>
      <c r="AH519" s="44"/>
      <c r="AI519" s="44"/>
      <c r="AJ519" s="44"/>
      <c r="AK519" s="44"/>
      <c r="AL519" s="44"/>
      <c r="AM519" s="44"/>
      <c r="AN519" s="44"/>
      <c r="AO519" s="44"/>
      <c r="AP519" s="44"/>
      <c r="AQ519" s="44"/>
      <c r="AR519" s="44"/>
      <c r="AS519" s="44"/>
    </row>
    <row r="520" spans="1:45">
      <c r="A520" s="41"/>
      <c r="B520" s="41"/>
      <c r="C520" s="41"/>
      <c r="D520" s="41"/>
      <c r="E520" s="52"/>
      <c r="F520" s="52"/>
      <c r="G520" s="52"/>
      <c r="H520" s="52"/>
      <c r="I520" s="52"/>
      <c r="J520" s="52"/>
      <c r="K520" s="52"/>
      <c r="L520" s="44"/>
      <c r="M520" s="44"/>
      <c r="N520" s="44"/>
      <c r="O520" s="139"/>
      <c r="P520" s="46"/>
      <c r="Q520" s="44"/>
      <c r="R520" s="44"/>
      <c r="S520" s="44"/>
      <c r="T520" s="44"/>
      <c r="U520" s="44"/>
      <c r="V520" s="44"/>
      <c r="W520" s="44"/>
      <c r="X520" s="44"/>
      <c r="Y520" s="44"/>
      <c r="Z520" s="44"/>
      <c r="AA520" s="44"/>
      <c r="AB520" s="44"/>
      <c r="AC520" s="44"/>
      <c r="AD520" s="44"/>
      <c r="AE520" s="44"/>
      <c r="AF520" s="44"/>
      <c r="AG520" s="44"/>
      <c r="AH520" s="44"/>
      <c r="AI520" s="44"/>
      <c r="AJ520" s="44"/>
      <c r="AK520" s="44"/>
      <c r="AL520" s="44"/>
      <c r="AM520" s="44"/>
      <c r="AN520" s="44"/>
      <c r="AO520" s="44"/>
      <c r="AP520" s="44"/>
      <c r="AQ520" s="44"/>
      <c r="AR520" s="44"/>
      <c r="AS520" s="44"/>
    </row>
    <row r="521" spans="1:45">
      <c r="A521" s="41"/>
      <c r="B521" s="41"/>
      <c r="C521" s="41"/>
      <c r="D521" s="41"/>
      <c r="E521" s="52"/>
      <c r="F521" s="52"/>
      <c r="G521" s="52"/>
      <c r="H521" s="52"/>
      <c r="I521" s="52"/>
      <c r="J521" s="52"/>
      <c r="K521" s="52"/>
      <c r="L521" s="44"/>
      <c r="M521" s="44"/>
      <c r="N521" s="44"/>
      <c r="O521" s="139"/>
      <c r="P521" s="46"/>
      <c r="Q521" s="44"/>
      <c r="R521" s="44"/>
      <c r="S521" s="44"/>
      <c r="T521" s="44"/>
      <c r="U521" s="44"/>
      <c r="V521" s="44"/>
      <c r="W521" s="44"/>
      <c r="X521" s="44"/>
      <c r="Y521" s="44"/>
      <c r="Z521" s="44"/>
      <c r="AA521" s="44"/>
      <c r="AB521" s="44"/>
      <c r="AC521" s="44"/>
      <c r="AD521" s="44"/>
      <c r="AE521" s="44"/>
      <c r="AF521" s="44"/>
      <c r="AG521" s="44"/>
      <c r="AH521" s="44"/>
      <c r="AI521" s="44"/>
      <c r="AJ521" s="44"/>
      <c r="AK521" s="44"/>
      <c r="AL521" s="44"/>
      <c r="AM521" s="44"/>
      <c r="AN521" s="44"/>
      <c r="AO521" s="44"/>
      <c r="AP521" s="44"/>
      <c r="AQ521" s="44"/>
      <c r="AR521" s="44"/>
      <c r="AS521" s="44"/>
    </row>
    <row r="522" spans="1:45">
      <c r="A522" s="41"/>
      <c r="B522" s="41"/>
      <c r="C522" s="41"/>
      <c r="D522" s="41"/>
      <c r="E522" s="52"/>
      <c r="F522" s="52"/>
      <c r="G522" s="52"/>
      <c r="H522" s="52"/>
      <c r="I522" s="52"/>
      <c r="J522" s="52"/>
      <c r="K522" s="52"/>
      <c r="L522" s="44"/>
      <c r="M522" s="44"/>
      <c r="N522" s="44"/>
      <c r="O522" s="139"/>
      <c r="P522" s="46"/>
      <c r="Q522" s="44"/>
      <c r="R522" s="44"/>
      <c r="S522" s="44"/>
      <c r="T522" s="44"/>
      <c r="U522" s="44"/>
      <c r="V522" s="44"/>
      <c r="W522" s="44"/>
      <c r="X522" s="44"/>
      <c r="Y522" s="44"/>
      <c r="Z522" s="44"/>
      <c r="AA522" s="44"/>
      <c r="AB522" s="44"/>
      <c r="AC522" s="44"/>
      <c r="AD522" s="44"/>
      <c r="AE522" s="44"/>
      <c r="AF522" s="44"/>
      <c r="AG522" s="44"/>
      <c r="AH522" s="44"/>
      <c r="AI522" s="44"/>
      <c r="AJ522" s="44"/>
      <c r="AK522" s="44"/>
      <c r="AL522" s="44"/>
      <c r="AM522" s="44"/>
      <c r="AN522" s="44"/>
      <c r="AO522" s="44"/>
      <c r="AP522" s="44"/>
      <c r="AQ522" s="44"/>
      <c r="AR522" s="44"/>
      <c r="AS522" s="44"/>
    </row>
    <row r="523" spans="1:45">
      <c r="A523" s="41"/>
      <c r="B523" s="41"/>
      <c r="C523" s="41"/>
      <c r="D523" s="41"/>
      <c r="E523" s="52"/>
      <c r="F523" s="52"/>
      <c r="G523" s="52"/>
      <c r="H523" s="52"/>
      <c r="I523" s="52"/>
      <c r="J523" s="52"/>
      <c r="K523" s="52"/>
      <c r="L523" s="44"/>
      <c r="M523" s="44"/>
      <c r="N523" s="44"/>
      <c r="O523" s="139"/>
      <c r="P523" s="46"/>
      <c r="Q523" s="44"/>
      <c r="R523" s="44"/>
      <c r="S523" s="44"/>
      <c r="T523" s="44"/>
      <c r="U523" s="44"/>
      <c r="V523" s="44"/>
      <c r="W523" s="44"/>
      <c r="X523" s="44"/>
      <c r="Y523" s="44"/>
      <c r="Z523" s="44"/>
      <c r="AA523" s="44"/>
      <c r="AB523" s="44"/>
      <c r="AC523" s="44"/>
      <c r="AD523" s="44"/>
      <c r="AE523" s="44"/>
      <c r="AF523" s="44"/>
      <c r="AG523" s="44"/>
      <c r="AH523" s="44"/>
      <c r="AI523" s="44"/>
      <c r="AJ523" s="44"/>
      <c r="AK523" s="44"/>
      <c r="AL523" s="44"/>
      <c r="AM523" s="44"/>
      <c r="AN523" s="44"/>
      <c r="AO523" s="44"/>
      <c r="AP523" s="44"/>
      <c r="AQ523" s="44"/>
      <c r="AR523" s="44"/>
      <c r="AS523" s="44"/>
    </row>
    <row r="524" spans="1:45">
      <c r="A524" s="41"/>
      <c r="B524" s="41"/>
      <c r="C524" s="41"/>
      <c r="D524" s="41"/>
      <c r="E524" s="52"/>
      <c r="F524" s="52"/>
      <c r="G524" s="52"/>
      <c r="H524" s="52"/>
      <c r="I524" s="52"/>
      <c r="J524" s="52"/>
      <c r="K524" s="52"/>
      <c r="L524" s="44"/>
      <c r="M524" s="44"/>
      <c r="N524" s="44"/>
      <c r="O524" s="139"/>
      <c r="P524" s="46"/>
      <c r="Q524" s="44"/>
      <c r="R524" s="44"/>
      <c r="S524" s="44"/>
      <c r="T524" s="44"/>
      <c r="U524" s="44"/>
      <c r="V524" s="44"/>
      <c r="W524" s="44"/>
      <c r="X524" s="44"/>
      <c r="Y524" s="44"/>
      <c r="Z524" s="44"/>
      <c r="AA524" s="44"/>
      <c r="AB524" s="44"/>
      <c r="AC524" s="44"/>
      <c r="AD524" s="44"/>
      <c r="AE524" s="44"/>
      <c r="AF524" s="44"/>
      <c r="AG524" s="44"/>
      <c r="AH524" s="44"/>
      <c r="AI524" s="44"/>
      <c r="AJ524" s="44"/>
      <c r="AK524" s="44"/>
      <c r="AL524" s="44"/>
      <c r="AM524" s="44"/>
      <c r="AN524" s="44"/>
      <c r="AO524" s="44"/>
      <c r="AP524" s="44"/>
      <c r="AQ524" s="44"/>
      <c r="AR524" s="44"/>
      <c r="AS524" s="44"/>
    </row>
    <row r="525" spans="1:45">
      <c r="A525" s="41"/>
      <c r="B525" s="41"/>
      <c r="C525" s="41"/>
      <c r="D525" s="41"/>
      <c r="E525" s="52"/>
      <c r="F525" s="52"/>
      <c r="G525" s="52"/>
      <c r="H525" s="52"/>
      <c r="I525" s="52"/>
      <c r="J525" s="52"/>
      <c r="K525" s="52"/>
      <c r="L525" s="44"/>
      <c r="M525" s="44"/>
      <c r="N525" s="44"/>
      <c r="O525" s="139"/>
      <c r="P525" s="46"/>
      <c r="Q525" s="44"/>
      <c r="R525" s="44"/>
      <c r="S525" s="44"/>
      <c r="T525" s="44"/>
      <c r="U525" s="44"/>
      <c r="V525" s="44"/>
      <c r="W525" s="44"/>
      <c r="X525" s="44"/>
      <c r="Y525" s="44"/>
      <c r="Z525" s="44"/>
      <c r="AA525" s="44"/>
      <c r="AB525" s="44"/>
      <c r="AC525" s="44"/>
      <c r="AD525" s="44"/>
      <c r="AE525" s="44"/>
      <c r="AF525" s="44"/>
      <c r="AG525" s="44"/>
      <c r="AH525" s="44"/>
      <c r="AI525" s="44"/>
      <c r="AJ525" s="44"/>
      <c r="AK525" s="44"/>
      <c r="AL525" s="44"/>
      <c r="AM525" s="44"/>
      <c r="AN525" s="44"/>
      <c r="AO525" s="44"/>
      <c r="AP525" s="44"/>
      <c r="AQ525" s="44"/>
      <c r="AR525" s="44"/>
      <c r="AS525" s="44"/>
    </row>
    <row r="526" spans="1:45">
      <c r="A526" s="41"/>
      <c r="B526" s="41"/>
      <c r="C526" s="41"/>
      <c r="D526" s="41"/>
      <c r="E526" s="52"/>
      <c r="F526" s="52"/>
      <c r="G526" s="52"/>
      <c r="H526" s="52"/>
      <c r="I526" s="52"/>
      <c r="J526" s="52"/>
      <c r="K526" s="52"/>
      <c r="L526" s="44"/>
      <c r="M526" s="44"/>
      <c r="N526" s="44"/>
      <c r="O526" s="139"/>
      <c r="P526" s="46"/>
      <c r="Q526" s="44"/>
      <c r="R526" s="44"/>
      <c r="S526" s="44"/>
      <c r="T526" s="44"/>
      <c r="U526" s="44"/>
      <c r="V526" s="44"/>
      <c r="W526" s="44"/>
      <c r="X526" s="44"/>
      <c r="Y526" s="44"/>
      <c r="Z526" s="44"/>
      <c r="AA526" s="44"/>
      <c r="AB526" s="44"/>
      <c r="AC526" s="44"/>
      <c r="AD526" s="44"/>
      <c r="AE526" s="44"/>
      <c r="AF526" s="44"/>
      <c r="AG526" s="44"/>
      <c r="AH526" s="44"/>
      <c r="AI526" s="44"/>
      <c r="AJ526" s="44"/>
      <c r="AK526" s="44"/>
      <c r="AL526" s="44"/>
      <c r="AM526" s="44"/>
      <c r="AN526" s="44"/>
      <c r="AO526" s="44"/>
      <c r="AP526" s="44"/>
      <c r="AQ526" s="44"/>
      <c r="AR526" s="44"/>
      <c r="AS526" s="44"/>
    </row>
    <row r="527" spans="1:45">
      <c r="A527" s="41"/>
      <c r="B527" s="41"/>
      <c r="C527" s="41"/>
      <c r="D527" s="41"/>
      <c r="E527" s="52"/>
      <c r="F527" s="52"/>
      <c r="G527" s="52"/>
      <c r="H527" s="52"/>
      <c r="I527" s="52"/>
      <c r="J527" s="52"/>
      <c r="K527" s="52"/>
      <c r="L527" s="44"/>
      <c r="M527" s="44"/>
      <c r="N527" s="44"/>
      <c r="O527" s="139"/>
      <c r="P527" s="46"/>
      <c r="Q527" s="44"/>
      <c r="R527" s="44"/>
      <c r="S527" s="44"/>
      <c r="T527" s="44"/>
      <c r="U527" s="44"/>
      <c r="V527" s="44"/>
      <c r="W527" s="44"/>
      <c r="X527" s="44"/>
      <c r="Y527" s="44"/>
      <c r="Z527" s="44"/>
      <c r="AA527" s="44"/>
      <c r="AB527" s="44"/>
      <c r="AC527" s="44"/>
      <c r="AD527" s="44"/>
      <c r="AE527" s="44"/>
      <c r="AF527" s="44"/>
      <c r="AG527" s="44"/>
      <c r="AH527" s="44"/>
      <c r="AI527" s="44"/>
      <c r="AJ527" s="44"/>
      <c r="AK527" s="44"/>
      <c r="AL527" s="44"/>
      <c r="AM527" s="44"/>
      <c r="AN527" s="44"/>
      <c r="AO527" s="44"/>
      <c r="AP527" s="44"/>
      <c r="AQ527" s="44"/>
      <c r="AR527" s="44"/>
      <c r="AS527" s="44"/>
    </row>
    <row r="528" spans="1:45">
      <c r="A528" s="41"/>
      <c r="B528" s="41"/>
      <c r="C528" s="41"/>
      <c r="D528" s="41"/>
      <c r="E528" s="52"/>
      <c r="F528" s="52"/>
      <c r="G528" s="52"/>
      <c r="H528" s="52"/>
      <c r="I528" s="52"/>
      <c r="J528" s="52"/>
      <c r="K528" s="52"/>
      <c r="L528" s="44"/>
      <c r="M528" s="44"/>
      <c r="N528" s="44"/>
      <c r="O528" s="139"/>
      <c r="P528" s="46"/>
      <c r="Q528" s="44"/>
      <c r="R528" s="44"/>
      <c r="S528" s="44"/>
      <c r="T528" s="44"/>
      <c r="U528" s="44"/>
      <c r="V528" s="44"/>
      <c r="W528" s="44"/>
      <c r="X528" s="44"/>
      <c r="Y528" s="44"/>
      <c r="Z528" s="44"/>
      <c r="AA528" s="44"/>
      <c r="AB528" s="44"/>
      <c r="AC528" s="44"/>
      <c r="AD528" s="44"/>
      <c r="AE528" s="44"/>
      <c r="AF528" s="44"/>
      <c r="AG528" s="44"/>
      <c r="AH528" s="44"/>
      <c r="AI528" s="44"/>
      <c r="AJ528" s="44"/>
      <c r="AK528" s="44"/>
      <c r="AL528" s="44"/>
      <c r="AM528" s="44"/>
      <c r="AN528" s="44"/>
      <c r="AO528" s="44"/>
      <c r="AP528" s="44"/>
      <c r="AQ528" s="44"/>
      <c r="AR528" s="44"/>
      <c r="AS528" s="44"/>
    </row>
    <row r="529" spans="1:45">
      <c r="A529" s="41"/>
      <c r="B529" s="41"/>
      <c r="C529" s="41"/>
      <c r="D529" s="41"/>
      <c r="E529" s="52"/>
      <c r="F529" s="52"/>
      <c r="G529" s="52"/>
      <c r="H529" s="52"/>
      <c r="I529" s="52"/>
      <c r="J529" s="52"/>
      <c r="K529" s="52"/>
      <c r="L529" s="44"/>
      <c r="M529" s="44"/>
      <c r="N529" s="44"/>
      <c r="O529" s="139"/>
      <c r="P529" s="46"/>
      <c r="Q529" s="44"/>
      <c r="R529" s="44"/>
      <c r="S529" s="44"/>
      <c r="T529" s="44"/>
      <c r="U529" s="44"/>
      <c r="V529" s="44"/>
      <c r="W529" s="44"/>
      <c r="X529" s="44"/>
      <c r="Y529" s="44"/>
      <c r="Z529" s="44"/>
      <c r="AA529" s="44"/>
      <c r="AB529" s="44"/>
      <c r="AC529" s="44"/>
      <c r="AD529" s="44"/>
      <c r="AE529" s="44"/>
      <c r="AF529" s="44"/>
      <c r="AG529" s="44"/>
      <c r="AH529" s="44"/>
      <c r="AI529" s="44"/>
      <c r="AJ529" s="44"/>
      <c r="AK529" s="44"/>
      <c r="AL529" s="44"/>
      <c r="AM529" s="44"/>
      <c r="AN529" s="44"/>
      <c r="AO529" s="44"/>
      <c r="AP529" s="44"/>
      <c r="AQ529" s="44"/>
      <c r="AR529" s="44"/>
      <c r="AS529" s="44"/>
    </row>
    <row r="530" spans="1:45">
      <c r="A530" s="41"/>
      <c r="B530" s="41"/>
      <c r="C530" s="41"/>
      <c r="D530" s="41"/>
      <c r="E530" s="52"/>
      <c r="F530" s="52"/>
      <c r="G530" s="52"/>
      <c r="H530" s="52"/>
      <c r="I530" s="52"/>
      <c r="J530" s="52"/>
      <c r="K530" s="52"/>
      <c r="L530" s="44"/>
      <c r="M530" s="44"/>
      <c r="N530" s="44"/>
      <c r="O530" s="139"/>
      <c r="P530" s="46"/>
      <c r="Q530" s="44"/>
      <c r="R530" s="44"/>
      <c r="S530" s="44"/>
      <c r="T530" s="44"/>
      <c r="U530" s="44"/>
      <c r="V530" s="44"/>
      <c r="W530" s="44"/>
      <c r="X530" s="44"/>
      <c r="Y530" s="44"/>
      <c r="Z530" s="44"/>
      <c r="AA530" s="44"/>
      <c r="AB530" s="44"/>
      <c r="AC530" s="44"/>
      <c r="AD530" s="44"/>
      <c r="AE530" s="44"/>
      <c r="AF530" s="44"/>
      <c r="AG530" s="44"/>
      <c r="AH530" s="44"/>
      <c r="AI530" s="44"/>
      <c r="AJ530" s="44"/>
      <c r="AK530" s="44"/>
      <c r="AL530" s="44"/>
      <c r="AM530" s="44"/>
      <c r="AN530" s="44"/>
      <c r="AO530" s="44"/>
      <c r="AP530" s="44"/>
      <c r="AQ530" s="44"/>
      <c r="AR530" s="44"/>
      <c r="AS530" s="44"/>
    </row>
    <row r="531" spans="1:45">
      <c r="A531" s="41"/>
      <c r="B531" s="41"/>
      <c r="C531" s="41"/>
      <c r="D531" s="41"/>
      <c r="E531" s="52"/>
      <c r="F531" s="52"/>
      <c r="G531" s="52"/>
      <c r="H531" s="52"/>
      <c r="I531" s="52"/>
      <c r="J531" s="52"/>
      <c r="K531" s="52"/>
      <c r="L531" s="44"/>
      <c r="M531" s="44"/>
      <c r="N531" s="44"/>
      <c r="O531" s="139"/>
      <c r="P531" s="46"/>
      <c r="Q531" s="44"/>
      <c r="R531" s="44"/>
      <c r="S531" s="44"/>
      <c r="T531" s="44"/>
      <c r="U531" s="44"/>
      <c r="V531" s="44"/>
      <c r="W531" s="44"/>
      <c r="X531" s="44"/>
      <c r="Y531" s="44"/>
      <c r="Z531" s="44"/>
      <c r="AA531" s="44"/>
      <c r="AB531" s="44"/>
      <c r="AC531" s="44"/>
      <c r="AD531" s="44"/>
      <c r="AE531" s="44"/>
      <c r="AF531" s="44"/>
      <c r="AG531" s="44"/>
      <c r="AH531" s="44"/>
      <c r="AI531" s="44"/>
      <c r="AJ531" s="44"/>
      <c r="AK531" s="44"/>
      <c r="AL531" s="44"/>
      <c r="AM531" s="44"/>
      <c r="AN531" s="44"/>
      <c r="AO531" s="44"/>
      <c r="AP531" s="44"/>
      <c r="AQ531" s="44"/>
      <c r="AR531" s="44"/>
      <c r="AS531" s="44"/>
    </row>
    <row r="532" spans="1:45">
      <c r="A532" s="41"/>
      <c r="B532" s="41"/>
      <c r="C532" s="41"/>
      <c r="D532" s="41"/>
      <c r="E532" s="52"/>
      <c r="F532" s="52"/>
      <c r="G532" s="52"/>
      <c r="H532" s="52"/>
      <c r="I532" s="52"/>
      <c r="J532" s="52"/>
      <c r="K532" s="52"/>
      <c r="L532" s="44"/>
      <c r="M532" s="44"/>
      <c r="N532" s="44"/>
      <c r="O532" s="139"/>
      <c r="P532" s="46"/>
      <c r="Q532" s="44"/>
      <c r="R532" s="44"/>
      <c r="S532" s="44"/>
      <c r="T532" s="44"/>
      <c r="U532" s="44"/>
      <c r="V532" s="44"/>
      <c r="W532" s="44"/>
      <c r="X532" s="44"/>
      <c r="Y532" s="44"/>
      <c r="Z532" s="44"/>
      <c r="AA532" s="44"/>
      <c r="AB532" s="44"/>
      <c r="AC532" s="44"/>
      <c r="AD532" s="44"/>
      <c r="AE532" s="44"/>
      <c r="AF532" s="44"/>
      <c r="AG532" s="44"/>
      <c r="AH532" s="44"/>
      <c r="AI532" s="44"/>
      <c r="AJ532" s="44"/>
      <c r="AK532" s="44"/>
      <c r="AL532" s="44"/>
      <c r="AM532" s="44"/>
      <c r="AN532" s="44"/>
      <c r="AO532" s="44"/>
      <c r="AP532" s="44"/>
      <c r="AQ532" s="44"/>
      <c r="AR532" s="44"/>
      <c r="AS532" s="44"/>
    </row>
    <row r="533" spans="1:45">
      <c r="A533" s="41"/>
      <c r="B533" s="41"/>
      <c r="C533" s="41"/>
      <c r="D533" s="41"/>
      <c r="E533" s="52"/>
      <c r="F533" s="52"/>
      <c r="G533" s="52"/>
      <c r="H533" s="52"/>
      <c r="I533" s="52"/>
      <c r="J533" s="52"/>
      <c r="K533" s="52"/>
      <c r="L533" s="44"/>
      <c r="M533" s="44"/>
      <c r="N533" s="44"/>
      <c r="O533" s="139"/>
      <c r="P533" s="46"/>
      <c r="Q533" s="44"/>
      <c r="R533" s="44"/>
      <c r="S533" s="44"/>
      <c r="T533" s="44"/>
      <c r="U533" s="44"/>
      <c r="V533" s="44"/>
      <c r="W533" s="44"/>
      <c r="X533" s="44"/>
      <c r="Y533" s="44"/>
      <c r="Z533" s="44"/>
      <c r="AA533" s="44"/>
      <c r="AB533" s="44"/>
      <c r="AC533" s="44"/>
      <c r="AD533" s="44"/>
      <c r="AE533" s="44"/>
      <c r="AF533" s="44"/>
      <c r="AG533" s="44"/>
      <c r="AH533" s="44"/>
      <c r="AI533" s="44"/>
      <c r="AJ533" s="44"/>
      <c r="AK533" s="44"/>
      <c r="AL533" s="44"/>
      <c r="AM533" s="44"/>
      <c r="AN533" s="44"/>
      <c r="AO533" s="44"/>
      <c r="AP533" s="44"/>
      <c r="AQ533" s="44"/>
      <c r="AR533" s="44"/>
      <c r="AS533" s="44"/>
    </row>
    <row r="534" spans="1:45">
      <c r="A534" s="41"/>
      <c r="B534" s="41"/>
      <c r="C534" s="41"/>
      <c r="D534" s="41"/>
      <c r="E534" s="52"/>
      <c r="F534" s="52"/>
      <c r="G534" s="52"/>
      <c r="H534" s="52"/>
      <c r="I534" s="52"/>
      <c r="J534" s="52"/>
      <c r="K534" s="52"/>
      <c r="L534" s="44"/>
      <c r="M534" s="44"/>
      <c r="N534" s="44"/>
      <c r="O534" s="139"/>
      <c r="P534" s="46"/>
      <c r="Q534" s="44"/>
      <c r="R534" s="44"/>
      <c r="S534" s="44"/>
      <c r="T534" s="44"/>
      <c r="U534" s="44"/>
      <c r="V534" s="44"/>
      <c r="W534" s="44"/>
      <c r="X534" s="44"/>
      <c r="Y534" s="44"/>
      <c r="Z534" s="44"/>
      <c r="AA534" s="44"/>
      <c r="AB534" s="44"/>
      <c r="AC534" s="44"/>
      <c r="AD534" s="44"/>
      <c r="AE534" s="44"/>
      <c r="AF534" s="44"/>
      <c r="AG534" s="44"/>
      <c r="AH534" s="44"/>
      <c r="AI534" s="44"/>
      <c r="AJ534" s="44"/>
      <c r="AK534" s="44"/>
      <c r="AL534" s="44"/>
      <c r="AM534" s="44"/>
      <c r="AN534" s="44"/>
      <c r="AO534" s="44"/>
      <c r="AP534" s="44"/>
      <c r="AQ534" s="44"/>
      <c r="AR534" s="44"/>
      <c r="AS534" s="44"/>
    </row>
    <row r="535" spans="1:45">
      <c r="A535" s="41"/>
      <c r="B535" s="41"/>
      <c r="C535" s="41"/>
      <c r="D535" s="41"/>
      <c r="E535" s="52"/>
      <c r="F535" s="52"/>
      <c r="G535" s="52"/>
      <c r="H535" s="52"/>
      <c r="I535" s="52"/>
      <c r="J535" s="52"/>
      <c r="K535" s="52"/>
      <c r="L535" s="44"/>
      <c r="M535" s="44"/>
      <c r="N535" s="44"/>
      <c r="O535" s="139"/>
      <c r="P535" s="46"/>
      <c r="Q535" s="44"/>
      <c r="R535" s="44"/>
      <c r="S535" s="44"/>
      <c r="T535" s="44"/>
      <c r="U535" s="44"/>
      <c r="V535" s="44"/>
      <c r="W535" s="44"/>
      <c r="X535" s="44"/>
      <c r="Y535" s="44"/>
      <c r="Z535" s="44"/>
      <c r="AA535" s="44"/>
      <c r="AB535" s="44"/>
      <c r="AC535" s="44"/>
      <c r="AD535" s="44"/>
      <c r="AE535" s="44"/>
      <c r="AF535" s="44"/>
      <c r="AG535" s="44"/>
      <c r="AH535" s="44"/>
      <c r="AI535" s="44"/>
      <c r="AJ535" s="44"/>
      <c r="AK535" s="44"/>
      <c r="AL535" s="44"/>
      <c r="AM535" s="44"/>
      <c r="AN535" s="44"/>
      <c r="AO535" s="44"/>
      <c r="AP535" s="44"/>
      <c r="AQ535" s="44"/>
      <c r="AR535" s="44"/>
      <c r="AS535" s="44"/>
    </row>
    <row r="536" spans="1:45">
      <c r="A536" s="41"/>
      <c r="B536" s="41"/>
      <c r="C536" s="41"/>
      <c r="D536" s="41"/>
      <c r="E536" s="52"/>
      <c r="F536" s="52"/>
      <c r="G536" s="52"/>
      <c r="H536" s="52"/>
      <c r="I536" s="52"/>
      <c r="J536" s="52"/>
      <c r="K536" s="52"/>
      <c r="L536" s="44"/>
      <c r="M536" s="44"/>
      <c r="N536" s="44"/>
      <c r="O536" s="139"/>
      <c r="P536" s="46"/>
      <c r="Q536" s="44"/>
      <c r="R536" s="44"/>
      <c r="S536" s="44"/>
      <c r="T536" s="44"/>
      <c r="U536" s="44"/>
      <c r="V536" s="44"/>
      <c r="W536" s="44"/>
      <c r="X536" s="44"/>
      <c r="Y536" s="44"/>
      <c r="Z536" s="44"/>
      <c r="AA536" s="44"/>
      <c r="AB536" s="44"/>
      <c r="AC536" s="44"/>
      <c r="AD536" s="44"/>
      <c r="AE536" s="44"/>
      <c r="AF536" s="44"/>
      <c r="AG536" s="44"/>
      <c r="AH536" s="44"/>
      <c r="AI536" s="44"/>
      <c r="AJ536" s="44"/>
      <c r="AK536" s="44"/>
      <c r="AL536" s="44"/>
      <c r="AM536" s="44"/>
      <c r="AN536" s="44"/>
      <c r="AO536" s="44"/>
      <c r="AP536" s="44"/>
      <c r="AQ536" s="44"/>
      <c r="AR536" s="44"/>
      <c r="AS536" s="44"/>
    </row>
    <row r="537" spans="1:45">
      <c r="A537" s="41"/>
      <c r="B537" s="41"/>
      <c r="C537" s="41"/>
      <c r="D537" s="41"/>
      <c r="E537" s="52"/>
      <c r="F537" s="52"/>
      <c r="G537" s="52"/>
      <c r="H537" s="52"/>
      <c r="I537" s="52"/>
      <c r="J537" s="52"/>
      <c r="K537" s="52"/>
      <c r="L537" s="44"/>
      <c r="M537" s="44"/>
      <c r="N537" s="44"/>
      <c r="O537" s="139"/>
      <c r="P537" s="46"/>
      <c r="Q537" s="44"/>
      <c r="R537" s="44"/>
      <c r="S537" s="44"/>
      <c r="T537" s="44"/>
      <c r="U537" s="44"/>
      <c r="V537" s="44"/>
      <c r="W537" s="44"/>
      <c r="X537" s="44"/>
      <c r="Y537" s="44"/>
      <c r="Z537" s="44"/>
      <c r="AA537" s="44"/>
      <c r="AB537" s="44"/>
      <c r="AC537" s="44"/>
      <c r="AD537" s="44"/>
      <c r="AE537" s="44"/>
      <c r="AF537" s="44"/>
      <c r="AG537" s="44"/>
      <c r="AH537" s="44"/>
      <c r="AI537" s="44"/>
      <c r="AJ537" s="44"/>
      <c r="AK537" s="44"/>
      <c r="AL537" s="44"/>
      <c r="AM537" s="44"/>
      <c r="AN537" s="44"/>
      <c r="AO537" s="44"/>
      <c r="AP537" s="44"/>
      <c r="AQ537" s="44"/>
      <c r="AR537" s="44"/>
      <c r="AS537" s="44"/>
    </row>
    <row r="538" spans="1:45">
      <c r="A538" s="41"/>
      <c r="B538" s="41"/>
      <c r="C538" s="41"/>
      <c r="D538" s="41"/>
      <c r="E538" s="52"/>
      <c r="F538" s="52"/>
      <c r="G538" s="52"/>
      <c r="H538" s="52"/>
      <c r="I538" s="52"/>
      <c r="J538" s="52"/>
      <c r="K538" s="52"/>
      <c r="L538" s="44"/>
      <c r="M538" s="44"/>
      <c r="N538" s="44"/>
      <c r="O538" s="139"/>
      <c r="P538" s="46"/>
      <c r="Q538" s="44"/>
      <c r="R538" s="44"/>
      <c r="S538" s="44"/>
      <c r="T538" s="44"/>
      <c r="U538" s="44"/>
      <c r="V538" s="44"/>
      <c r="W538" s="44"/>
      <c r="X538" s="44"/>
      <c r="Y538" s="44"/>
      <c r="Z538" s="44"/>
      <c r="AA538" s="44"/>
      <c r="AB538" s="44"/>
      <c r="AC538" s="44"/>
      <c r="AD538" s="44"/>
      <c r="AE538" s="44"/>
      <c r="AF538" s="44"/>
      <c r="AG538" s="44"/>
      <c r="AH538" s="44"/>
      <c r="AI538" s="44"/>
      <c r="AJ538" s="44"/>
      <c r="AK538" s="44"/>
      <c r="AL538" s="44"/>
      <c r="AM538" s="44"/>
      <c r="AN538" s="44"/>
      <c r="AO538" s="44"/>
      <c r="AP538" s="44"/>
      <c r="AQ538" s="44"/>
      <c r="AR538" s="44"/>
      <c r="AS538" s="44"/>
    </row>
    <row r="539" spans="1:45">
      <c r="A539" s="41"/>
      <c r="B539" s="41"/>
      <c r="C539" s="41"/>
      <c r="D539" s="41"/>
      <c r="E539" s="52"/>
      <c r="F539" s="52"/>
      <c r="G539" s="52"/>
      <c r="H539" s="52"/>
      <c r="I539" s="52"/>
      <c r="J539" s="52"/>
      <c r="K539" s="52"/>
      <c r="L539" s="44"/>
      <c r="M539" s="44"/>
      <c r="N539" s="44"/>
      <c r="O539" s="139"/>
      <c r="P539" s="46"/>
      <c r="Q539" s="44"/>
      <c r="R539" s="44"/>
      <c r="S539" s="44"/>
      <c r="T539" s="44"/>
      <c r="U539" s="44"/>
      <c r="V539" s="44"/>
      <c r="W539" s="44"/>
      <c r="X539" s="44"/>
      <c r="Y539" s="44"/>
      <c r="Z539" s="44"/>
      <c r="AA539" s="44"/>
      <c r="AB539" s="44"/>
      <c r="AC539" s="44"/>
      <c r="AD539" s="44"/>
      <c r="AE539" s="44"/>
      <c r="AF539" s="44"/>
      <c r="AG539" s="44"/>
      <c r="AH539" s="44"/>
      <c r="AI539" s="44"/>
      <c r="AJ539" s="44"/>
      <c r="AK539" s="44"/>
      <c r="AL539" s="44"/>
      <c r="AM539" s="44"/>
      <c r="AN539" s="44"/>
      <c r="AO539" s="44"/>
      <c r="AP539" s="44"/>
      <c r="AQ539" s="44"/>
      <c r="AR539" s="44"/>
      <c r="AS539" s="44"/>
    </row>
    <row r="540" spans="1:45">
      <c r="A540" s="41"/>
      <c r="B540" s="41"/>
      <c r="C540" s="41"/>
      <c r="D540" s="41"/>
      <c r="E540" s="52"/>
      <c r="F540" s="52"/>
      <c r="G540" s="52"/>
      <c r="H540" s="52"/>
      <c r="I540" s="52"/>
      <c r="J540" s="52"/>
      <c r="K540" s="52"/>
      <c r="L540" s="44"/>
      <c r="M540" s="44"/>
      <c r="N540" s="44"/>
      <c r="O540" s="139"/>
      <c r="P540" s="46"/>
      <c r="Q540" s="44"/>
      <c r="R540" s="44"/>
      <c r="S540" s="44"/>
      <c r="T540" s="44"/>
      <c r="U540" s="44"/>
      <c r="V540" s="44"/>
      <c r="W540" s="44"/>
      <c r="X540" s="44"/>
      <c r="Y540" s="44"/>
      <c r="Z540" s="44"/>
      <c r="AA540" s="44"/>
      <c r="AB540" s="44"/>
      <c r="AC540" s="44"/>
      <c r="AD540" s="44"/>
      <c r="AE540" s="44"/>
      <c r="AF540" s="44"/>
      <c r="AG540" s="44"/>
      <c r="AH540" s="44"/>
      <c r="AI540" s="44"/>
      <c r="AJ540" s="44"/>
      <c r="AK540" s="44"/>
      <c r="AL540" s="44"/>
      <c r="AM540" s="44"/>
      <c r="AN540" s="44"/>
      <c r="AO540" s="44"/>
      <c r="AP540" s="44"/>
      <c r="AQ540" s="44"/>
      <c r="AR540" s="44"/>
      <c r="AS540" s="44"/>
    </row>
    <row r="541" spans="1:45">
      <c r="A541" s="41"/>
      <c r="B541" s="41"/>
      <c r="C541" s="41"/>
      <c r="D541" s="41"/>
      <c r="E541" s="52"/>
      <c r="F541" s="52"/>
      <c r="G541" s="52"/>
      <c r="H541" s="52"/>
      <c r="I541" s="52"/>
      <c r="J541" s="52"/>
      <c r="K541" s="52"/>
      <c r="L541" s="44"/>
      <c r="M541" s="44"/>
      <c r="N541" s="44"/>
      <c r="O541" s="139"/>
      <c r="P541" s="46"/>
      <c r="Q541" s="44"/>
      <c r="R541" s="44"/>
      <c r="S541" s="44"/>
      <c r="T541" s="44"/>
      <c r="U541" s="44"/>
      <c r="V541" s="44"/>
      <c r="W541" s="44"/>
      <c r="X541" s="44"/>
      <c r="Y541" s="44"/>
      <c r="Z541" s="44"/>
      <c r="AA541" s="44"/>
      <c r="AB541" s="44"/>
      <c r="AC541" s="44"/>
      <c r="AD541" s="44"/>
      <c r="AE541" s="44"/>
      <c r="AF541" s="44"/>
      <c r="AG541" s="44"/>
      <c r="AH541" s="44"/>
      <c r="AI541" s="44"/>
      <c r="AJ541" s="44"/>
      <c r="AK541" s="44"/>
      <c r="AL541" s="44"/>
      <c r="AM541" s="44"/>
      <c r="AN541" s="44"/>
      <c r="AO541" s="44"/>
      <c r="AP541" s="44"/>
      <c r="AQ541" s="44"/>
      <c r="AR541" s="44"/>
      <c r="AS541" s="44"/>
    </row>
    <row r="542" spans="1:45">
      <c r="A542" s="41"/>
      <c r="B542" s="41"/>
      <c r="C542" s="41"/>
      <c r="D542" s="41"/>
      <c r="E542" s="52"/>
      <c r="F542" s="52"/>
      <c r="G542" s="52"/>
      <c r="H542" s="52"/>
      <c r="I542" s="52"/>
      <c r="J542" s="52"/>
      <c r="K542" s="52"/>
      <c r="L542" s="44"/>
      <c r="M542" s="44"/>
      <c r="N542" s="44"/>
      <c r="O542" s="139"/>
      <c r="P542" s="46"/>
      <c r="Q542" s="44"/>
      <c r="R542" s="44"/>
      <c r="S542" s="44"/>
      <c r="T542" s="44"/>
      <c r="U542" s="44"/>
      <c r="V542" s="44"/>
      <c r="W542" s="44"/>
      <c r="X542" s="44"/>
      <c r="Y542" s="44"/>
      <c r="Z542" s="44"/>
      <c r="AA542" s="44"/>
      <c r="AB542" s="44"/>
      <c r="AC542" s="44"/>
      <c r="AD542" s="44"/>
      <c r="AE542" s="44"/>
      <c r="AF542" s="44"/>
      <c r="AG542" s="44"/>
      <c r="AH542" s="44"/>
      <c r="AI542" s="44"/>
      <c r="AJ542" s="44"/>
      <c r="AK542" s="44"/>
      <c r="AL542" s="44"/>
      <c r="AM542" s="44"/>
      <c r="AN542" s="44"/>
      <c r="AO542" s="44"/>
      <c r="AP542" s="44"/>
      <c r="AQ542" s="44"/>
      <c r="AR542" s="44"/>
      <c r="AS542" s="44"/>
    </row>
    <row r="543" spans="1:45">
      <c r="A543" s="41"/>
      <c r="B543" s="41"/>
      <c r="C543" s="41"/>
      <c r="D543" s="41"/>
      <c r="E543" s="52"/>
      <c r="F543" s="52"/>
      <c r="G543" s="52"/>
      <c r="H543" s="52"/>
      <c r="I543" s="52"/>
      <c r="J543" s="52"/>
      <c r="K543" s="52"/>
      <c r="L543" s="44"/>
      <c r="M543" s="44"/>
      <c r="N543" s="44"/>
      <c r="O543" s="139"/>
      <c r="P543" s="46"/>
      <c r="Q543" s="44"/>
      <c r="R543" s="44"/>
      <c r="S543" s="44"/>
      <c r="T543" s="44"/>
      <c r="U543" s="44"/>
      <c r="V543" s="44"/>
      <c r="W543" s="44"/>
      <c r="X543" s="44"/>
      <c r="Y543" s="44"/>
      <c r="Z543" s="44"/>
      <c r="AA543" s="44"/>
      <c r="AB543" s="44"/>
      <c r="AC543" s="44"/>
      <c r="AD543" s="44"/>
      <c r="AE543" s="44"/>
      <c r="AF543" s="44"/>
      <c r="AG543" s="44"/>
      <c r="AH543" s="44"/>
      <c r="AI543" s="44"/>
      <c r="AJ543" s="44"/>
      <c r="AK543" s="44"/>
      <c r="AL543" s="44"/>
      <c r="AM543" s="44"/>
      <c r="AN543" s="44"/>
      <c r="AO543" s="44"/>
      <c r="AP543" s="44"/>
      <c r="AQ543" s="44"/>
      <c r="AR543" s="44"/>
      <c r="AS543" s="44"/>
    </row>
    <row r="544" spans="1:45">
      <c r="A544" s="41"/>
      <c r="B544" s="41"/>
      <c r="C544" s="41"/>
      <c r="D544" s="41"/>
      <c r="E544" s="52"/>
      <c r="F544" s="52"/>
      <c r="G544" s="52"/>
      <c r="H544" s="52"/>
      <c r="I544" s="52"/>
      <c r="J544" s="52"/>
      <c r="K544" s="52"/>
      <c r="L544" s="44"/>
      <c r="M544" s="44"/>
      <c r="N544" s="44"/>
      <c r="O544" s="139"/>
      <c r="P544" s="46"/>
      <c r="Q544" s="44"/>
      <c r="R544" s="44"/>
      <c r="S544" s="44"/>
      <c r="T544" s="44"/>
      <c r="U544" s="44"/>
      <c r="V544" s="44"/>
      <c r="W544" s="44"/>
      <c r="X544" s="44"/>
      <c r="Y544" s="44"/>
      <c r="Z544" s="44"/>
      <c r="AA544" s="44"/>
      <c r="AB544" s="44"/>
      <c r="AC544" s="44"/>
      <c r="AD544" s="44"/>
      <c r="AE544" s="44"/>
      <c r="AF544" s="44"/>
      <c r="AG544" s="44"/>
      <c r="AH544" s="44"/>
      <c r="AI544" s="44"/>
      <c r="AJ544" s="44"/>
      <c r="AK544" s="44"/>
      <c r="AL544" s="44"/>
      <c r="AM544" s="44"/>
      <c r="AN544" s="44"/>
      <c r="AO544" s="44"/>
      <c r="AP544" s="44"/>
      <c r="AQ544" s="44"/>
      <c r="AR544" s="44"/>
      <c r="AS544" s="44"/>
    </row>
    <row r="545" spans="1:45">
      <c r="A545" s="41"/>
      <c r="B545" s="41"/>
      <c r="C545" s="41"/>
      <c r="D545" s="41"/>
      <c r="E545" s="52"/>
      <c r="F545" s="52"/>
      <c r="G545" s="52"/>
      <c r="H545" s="52"/>
      <c r="I545" s="52"/>
      <c r="J545" s="52"/>
      <c r="K545" s="52"/>
      <c r="L545" s="44"/>
      <c r="M545" s="44"/>
      <c r="N545" s="44"/>
      <c r="O545" s="139"/>
      <c r="P545" s="46"/>
      <c r="Q545" s="44"/>
      <c r="R545" s="44"/>
      <c r="S545" s="44"/>
      <c r="T545" s="44"/>
      <c r="U545" s="44"/>
      <c r="V545" s="44"/>
      <c r="W545" s="44"/>
      <c r="X545" s="44"/>
      <c r="Y545" s="44"/>
      <c r="Z545" s="44"/>
      <c r="AA545" s="44"/>
      <c r="AB545" s="44"/>
      <c r="AC545" s="44"/>
      <c r="AD545" s="44"/>
      <c r="AE545" s="44"/>
      <c r="AF545" s="44"/>
      <c r="AG545" s="44"/>
      <c r="AH545" s="44"/>
      <c r="AI545" s="44"/>
      <c r="AJ545" s="44"/>
      <c r="AK545" s="44"/>
      <c r="AL545" s="44"/>
      <c r="AM545" s="44"/>
      <c r="AN545" s="44"/>
      <c r="AO545" s="44"/>
      <c r="AP545" s="44"/>
      <c r="AQ545" s="44"/>
      <c r="AR545" s="44"/>
      <c r="AS545" s="44"/>
    </row>
    <row r="546" spans="1:45">
      <c r="A546" s="41"/>
      <c r="B546" s="41"/>
      <c r="C546" s="41"/>
      <c r="D546" s="41"/>
      <c r="E546" s="52"/>
      <c r="F546" s="52"/>
      <c r="G546" s="52"/>
      <c r="H546" s="52"/>
      <c r="I546" s="52"/>
      <c r="J546" s="52"/>
      <c r="K546" s="52"/>
      <c r="L546" s="44"/>
      <c r="M546" s="44"/>
      <c r="N546" s="44"/>
      <c r="O546" s="139"/>
      <c r="P546" s="46"/>
      <c r="Q546" s="44"/>
      <c r="R546" s="44"/>
      <c r="S546" s="44"/>
      <c r="T546" s="44"/>
      <c r="U546" s="44"/>
      <c r="V546" s="44"/>
      <c r="W546" s="44"/>
      <c r="X546" s="44"/>
      <c r="Y546" s="44"/>
      <c r="Z546" s="44"/>
      <c r="AA546" s="44"/>
      <c r="AB546" s="44"/>
      <c r="AC546" s="44"/>
      <c r="AD546" s="44"/>
      <c r="AE546" s="44"/>
      <c r="AF546" s="44"/>
      <c r="AG546" s="44"/>
      <c r="AH546" s="44"/>
      <c r="AI546" s="44"/>
      <c r="AJ546" s="44"/>
      <c r="AK546" s="44"/>
      <c r="AL546" s="44"/>
      <c r="AM546" s="44"/>
      <c r="AN546" s="44"/>
      <c r="AO546" s="44"/>
      <c r="AP546" s="44"/>
      <c r="AQ546" s="44"/>
      <c r="AR546" s="44"/>
      <c r="AS546" s="44"/>
    </row>
    <row r="547" spans="1:45">
      <c r="A547" s="41"/>
      <c r="B547" s="41"/>
      <c r="C547" s="41"/>
      <c r="D547" s="41"/>
      <c r="E547" s="52"/>
      <c r="F547" s="52"/>
      <c r="G547" s="52"/>
      <c r="H547" s="52"/>
      <c r="I547" s="52"/>
      <c r="J547" s="52"/>
      <c r="K547" s="52"/>
      <c r="L547" s="44"/>
      <c r="M547" s="44"/>
      <c r="N547" s="44"/>
      <c r="O547" s="139"/>
      <c r="P547" s="46"/>
      <c r="Q547" s="44"/>
      <c r="R547" s="44"/>
      <c r="S547" s="44"/>
      <c r="T547" s="44"/>
      <c r="U547" s="44"/>
      <c r="V547" s="44"/>
      <c r="W547" s="44"/>
      <c r="X547" s="44"/>
      <c r="Y547" s="44"/>
      <c r="Z547" s="44"/>
      <c r="AA547" s="44"/>
      <c r="AB547" s="44"/>
      <c r="AC547" s="44"/>
      <c r="AD547" s="44"/>
      <c r="AE547" s="44"/>
      <c r="AF547" s="44"/>
      <c r="AG547" s="44"/>
      <c r="AH547" s="44"/>
      <c r="AI547" s="44"/>
      <c r="AJ547" s="44"/>
      <c r="AK547" s="44"/>
      <c r="AL547" s="44"/>
      <c r="AM547" s="44"/>
      <c r="AN547" s="44"/>
      <c r="AO547" s="44"/>
      <c r="AP547" s="44"/>
      <c r="AQ547" s="44"/>
      <c r="AR547" s="44"/>
      <c r="AS547" s="44"/>
    </row>
    <row r="548" spans="1:45">
      <c r="A548" s="41"/>
      <c r="B548" s="41"/>
      <c r="C548" s="41"/>
      <c r="D548" s="41"/>
      <c r="E548" s="52"/>
      <c r="F548" s="52"/>
      <c r="G548" s="52"/>
      <c r="H548" s="52"/>
      <c r="I548" s="52"/>
      <c r="J548" s="52"/>
      <c r="K548" s="52"/>
      <c r="L548" s="44"/>
      <c r="M548" s="44"/>
      <c r="N548" s="44"/>
      <c r="O548" s="139"/>
      <c r="P548" s="46"/>
      <c r="Q548" s="44"/>
      <c r="R548" s="44"/>
      <c r="S548" s="44"/>
      <c r="T548" s="44"/>
      <c r="U548" s="44"/>
      <c r="V548" s="44"/>
      <c r="W548" s="44"/>
      <c r="X548" s="44"/>
      <c r="Y548" s="44"/>
      <c r="Z548" s="44"/>
      <c r="AA548" s="44"/>
      <c r="AB548" s="44"/>
      <c r="AC548" s="44"/>
      <c r="AD548" s="44"/>
      <c r="AE548" s="44"/>
      <c r="AF548" s="44"/>
      <c r="AG548" s="44"/>
      <c r="AH548" s="44"/>
      <c r="AI548" s="44"/>
      <c r="AJ548" s="44"/>
      <c r="AK548" s="44"/>
      <c r="AL548" s="44"/>
      <c r="AM548" s="44"/>
      <c r="AN548" s="44"/>
      <c r="AO548" s="44"/>
      <c r="AP548" s="44"/>
      <c r="AQ548" s="44"/>
      <c r="AR548" s="44"/>
      <c r="AS548" s="44"/>
    </row>
    <row r="549" spans="1:45">
      <c r="A549" s="41"/>
      <c r="B549" s="41"/>
      <c r="C549" s="41"/>
      <c r="D549" s="41"/>
      <c r="E549" s="52"/>
      <c r="F549" s="52"/>
      <c r="G549" s="52"/>
      <c r="H549" s="52"/>
      <c r="I549" s="52"/>
      <c r="J549" s="52"/>
      <c r="K549" s="52"/>
      <c r="L549" s="44"/>
      <c r="M549" s="44"/>
      <c r="N549" s="44"/>
      <c r="O549" s="139"/>
      <c r="P549" s="46"/>
      <c r="Q549" s="44"/>
      <c r="R549" s="44"/>
      <c r="S549" s="44"/>
      <c r="T549" s="44"/>
      <c r="U549" s="44"/>
      <c r="V549" s="44"/>
      <c r="W549" s="44"/>
      <c r="X549" s="44"/>
      <c r="Y549" s="44"/>
      <c r="Z549" s="44"/>
      <c r="AA549" s="44"/>
      <c r="AB549" s="44"/>
      <c r="AC549" s="44"/>
      <c r="AD549" s="44"/>
      <c r="AE549" s="44"/>
      <c r="AF549" s="44"/>
      <c r="AG549" s="44"/>
      <c r="AH549" s="44"/>
      <c r="AI549" s="44"/>
      <c r="AJ549" s="44"/>
      <c r="AK549" s="44"/>
      <c r="AL549" s="44"/>
      <c r="AM549" s="44"/>
      <c r="AN549" s="44"/>
      <c r="AO549" s="44"/>
      <c r="AP549" s="44"/>
      <c r="AQ549" s="44"/>
      <c r="AR549" s="44"/>
      <c r="AS549" s="44"/>
    </row>
    <row r="550" spans="1:45">
      <c r="A550" s="41"/>
      <c r="B550" s="41"/>
      <c r="C550" s="41"/>
      <c r="D550" s="41"/>
      <c r="E550" s="52"/>
      <c r="F550" s="52"/>
      <c r="G550" s="52"/>
      <c r="H550" s="52"/>
      <c r="I550" s="52"/>
      <c r="J550" s="52"/>
      <c r="K550" s="52"/>
      <c r="L550" s="44"/>
      <c r="M550" s="44"/>
      <c r="N550" s="44"/>
      <c r="O550" s="139"/>
      <c r="P550" s="46"/>
      <c r="Q550" s="44"/>
      <c r="R550" s="44"/>
      <c r="S550" s="44"/>
      <c r="T550" s="44"/>
      <c r="U550" s="44"/>
      <c r="V550" s="44"/>
      <c r="W550" s="44"/>
      <c r="X550" s="44"/>
      <c r="Y550" s="44"/>
      <c r="Z550" s="44"/>
      <c r="AA550" s="44"/>
      <c r="AB550" s="44"/>
      <c r="AC550" s="44"/>
      <c r="AD550" s="44"/>
      <c r="AE550" s="44"/>
      <c r="AF550" s="44"/>
      <c r="AG550" s="44"/>
      <c r="AH550" s="44"/>
      <c r="AI550" s="44"/>
      <c r="AJ550" s="44"/>
      <c r="AK550" s="44"/>
      <c r="AL550" s="44"/>
      <c r="AM550" s="44"/>
      <c r="AN550" s="44"/>
      <c r="AO550" s="44"/>
      <c r="AP550" s="44"/>
      <c r="AQ550" s="44"/>
      <c r="AR550" s="44"/>
      <c r="AS550" s="44"/>
    </row>
    <row r="551" spans="1:45">
      <c r="A551" s="41"/>
      <c r="B551" s="41"/>
      <c r="C551" s="41"/>
      <c r="D551" s="41"/>
      <c r="E551" s="52"/>
      <c r="F551" s="52"/>
      <c r="G551" s="52"/>
      <c r="H551" s="52"/>
      <c r="I551" s="52"/>
      <c r="J551" s="52"/>
      <c r="K551" s="52"/>
      <c r="L551" s="44"/>
      <c r="M551" s="44"/>
      <c r="N551" s="44"/>
      <c r="O551" s="139"/>
      <c r="P551" s="46"/>
      <c r="Q551" s="44"/>
      <c r="R551" s="44"/>
      <c r="S551" s="44"/>
      <c r="T551" s="44"/>
      <c r="U551" s="44"/>
      <c r="V551" s="44"/>
      <c r="W551" s="44"/>
      <c r="X551" s="44"/>
      <c r="Y551" s="44"/>
      <c r="Z551" s="44"/>
      <c r="AA551" s="44"/>
      <c r="AB551" s="44"/>
      <c r="AC551" s="44"/>
      <c r="AD551" s="44"/>
      <c r="AE551" s="44"/>
      <c r="AF551" s="44"/>
      <c r="AG551" s="44"/>
      <c r="AH551" s="44"/>
      <c r="AI551" s="44"/>
      <c r="AJ551" s="44"/>
      <c r="AK551" s="44"/>
      <c r="AL551" s="44"/>
      <c r="AM551" s="44"/>
      <c r="AN551" s="44"/>
      <c r="AO551" s="44"/>
      <c r="AP551" s="44"/>
      <c r="AQ551" s="44"/>
      <c r="AR551" s="44"/>
      <c r="AS551" s="44"/>
    </row>
    <row r="552" spans="1:45">
      <c r="A552" s="41"/>
      <c r="B552" s="41"/>
      <c r="C552" s="41"/>
      <c r="D552" s="41"/>
      <c r="E552" s="52"/>
      <c r="F552" s="52"/>
      <c r="G552" s="52"/>
      <c r="H552" s="52"/>
      <c r="I552" s="52"/>
      <c r="J552" s="52"/>
      <c r="K552" s="52"/>
      <c r="L552" s="44"/>
      <c r="M552" s="44"/>
      <c r="N552" s="44"/>
      <c r="O552" s="139"/>
      <c r="P552" s="46"/>
      <c r="Q552" s="44"/>
      <c r="R552" s="44"/>
      <c r="S552" s="44"/>
      <c r="T552" s="44"/>
      <c r="U552" s="44"/>
      <c r="V552" s="44"/>
      <c r="W552" s="44"/>
      <c r="X552" s="44"/>
      <c r="Y552" s="44"/>
      <c r="Z552" s="44"/>
      <c r="AA552" s="44"/>
      <c r="AB552" s="44"/>
      <c r="AC552" s="44"/>
      <c r="AD552" s="44"/>
      <c r="AE552" s="44"/>
      <c r="AF552" s="44"/>
      <c r="AG552" s="44"/>
      <c r="AH552" s="44"/>
      <c r="AI552" s="44"/>
      <c r="AJ552" s="44"/>
      <c r="AK552" s="44"/>
      <c r="AL552" s="44"/>
      <c r="AM552" s="44"/>
      <c r="AN552" s="44"/>
      <c r="AO552" s="44"/>
      <c r="AP552" s="44"/>
      <c r="AQ552" s="44"/>
      <c r="AR552" s="44"/>
      <c r="AS552" s="44"/>
    </row>
    <row r="553" spans="1:45">
      <c r="A553" s="41"/>
      <c r="B553" s="41"/>
      <c r="C553" s="41"/>
      <c r="D553" s="41"/>
      <c r="E553" s="52"/>
      <c r="F553" s="52"/>
      <c r="G553" s="52"/>
      <c r="H553" s="52"/>
      <c r="I553" s="52"/>
      <c r="J553" s="52"/>
      <c r="K553" s="52"/>
      <c r="L553" s="44"/>
      <c r="M553" s="44"/>
      <c r="N553" s="44"/>
      <c r="O553" s="139"/>
      <c r="P553" s="46"/>
      <c r="Q553" s="44"/>
      <c r="R553" s="44"/>
      <c r="S553" s="44"/>
      <c r="T553" s="44"/>
      <c r="U553" s="44"/>
      <c r="V553" s="44"/>
      <c r="W553" s="44"/>
      <c r="X553" s="44"/>
      <c r="Y553" s="44"/>
      <c r="Z553" s="44"/>
      <c r="AA553" s="44"/>
      <c r="AB553" s="44"/>
      <c r="AC553" s="44"/>
      <c r="AD553" s="44"/>
      <c r="AE553" s="44"/>
      <c r="AF553" s="44"/>
      <c r="AG553" s="44"/>
      <c r="AH553" s="44"/>
      <c r="AI553" s="44"/>
      <c r="AJ553" s="44"/>
      <c r="AK553" s="44"/>
      <c r="AL553" s="44"/>
      <c r="AM553" s="44"/>
      <c r="AN553" s="44"/>
      <c r="AO553" s="44"/>
      <c r="AP553" s="44"/>
      <c r="AQ553" s="44"/>
      <c r="AR553" s="44"/>
      <c r="AS553" s="44"/>
    </row>
    <row r="554" spans="1:45">
      <c r="A554" s="41"/>
      <c r="B554" s="41"/>
      <c r="C554" s="41"/>
      <c r="D554" s="41"/>
      <c r="E554" s="52"/>
      <c r="F554" s="52"/>
      <c r="G554" s="52"/>
      <c r="H554" s="52"/>
      <c r="I554" s="52"/>
      <c r="J554" s="52"/>
      <c r="K554" s="52"/>
      <c r="L554" s="44"/>
      <c r="M554" s="44"/>
      <c r="N554" s="44"/>
      <c r="O554" s="139"/>
      <c r="P554" s="46"/>
      <c r="Q554" s="44"/>
      <c r="R554" s="44"/>
      <c r="S554" s="44"/>
      <c r="T554" s="44"/>
      <c r="U554" s="44"/>
      <c r="V554" s="44"/>
      <c r="W554" s="44"/>
      <c r="X554" s="44"/>
      <c r="Y554" s="44"/>
      <c r="Z554" s="44"/>
      <c r="AA554" s="44"/>
      <c r="AB554" s="44"/>
      <c r="AC554" s="44"/>
      <c r="AD554" s="44"/>
      <c r="AE554" s="44"/>
      <c r="AF554" s="44"/>
      <c r="AG554" s="44"/>
      <c r="AH554" s="44"/>
      <c r="AI554" s="44"/>
      <c r="AJ554" s="44"/>
      <c r="AK554" s="44"/>
      <c r="AL554" s="44"/>
      <c r="AM554" s="44"/>
      <c r="AN554" s="44"/>
      <c r="AO554" s="44"/>
      <c r="AP554" s="44"/>
      <c r="AQ554" s="44"/>
      <c r="AR554" s="44"/>
      <c r="AS554" s="44"/>
    </row>
    <row r="555" spans="1:45">
      <c r="A555" s="41"/>
      <c r="B555" s="41"/>
      <c r="C555" s="41"/>
      <c r="D555" s="41"/>
      <c r="E555" s="52"/>
      <c r="F555" s="52"/>
      <c r="G555" s="52"/>
      <c r="H555" s="52"/>
      <c r="I555" s="52"/>
      <c r="J555" s="52"/>
      <c r="K555" s="52"/>
      <c r="L555" s="44"/>
      <c r="M555" s="44"/>
      <c r="N555" s="44"/>
      <c r="O555" s="139"/>
      <c r="P555" s="46"/>
      <c r="Q555" s="44"/>
      <c r="R555" s="44"/>
      <c r="S555" s="44"/>
      <c r="T555" s="44"/>
      <c r="U555" s="44"/>
      <c r="V555" s="44"/>
      <c r="W555" s="44"/>
      <c r="X555" s="44"/>
      <c r="Y555" s="44"/>
      <c r="Z555" s="44"/>
      <c r="AA555" s="44"/>
      <c r="AB555" s="44"/>
      <c r="AC555" s="44"/>
      <c r="AD555" s="44"/>
      <c r="AE555" s="44"/>
      <c r="AF555" s="44"/>
      <c r="AG555" s="44"/>
      <c r="AH555" s="44"/>
      <c r="AI555" s="44"/>
      <c r="AJ555" s="44"/>
      <c r="AK555" s="44"/>
      <c r="AL555" s="44"/>
      <c r="AM555" s="44"/>
      <c r="AN555" s="44"/>
      <c r="AO555" s="44"/>
      <c r="AP555" s="44"/>
      <c r="AQ555" s="44"/>
      <c r="AR555" s="44"/>
      <c r="AS555" s="44"/>
    </row>
    <row r="556" spans="1:45">
      <c r="A556" s="41"/>
      <c r="B556" s="41"/>
      <c r="C556" s="41"/>
      <c r="D556" s="41"/>
      <c r="E556" s="52"/>
      <c r="F556" s="52"/>
      <c r="G556" s="52"/>
      <c r="H556" s="52"/>
      <c r="I556" s="52"/>
      <c r="J556" s="52"/>
      <c r="K556" s="52"/>
      <c r="L556" s="44"/>
      <c r="M556" s="44"/>
      <c r="N556" s="44"/>
      <c r="O556" s="139"/>
      <c r="P556" s="46"/>
      <c r="Q556" s="44"/>
      <c r="R556" s="44"/>
      <c r="S556" s="44"/>
      <c r="T556" s="44"/>
      <c r="U556" s="44"/>
      <c r="V556" s="44"/>
      <c r="W556" s="44"/>
      <c r="X556" s="44"/>
      <c r="Y556" s="44"/>
      <c r="Z556" s="44"/>
      <c r="AA556" s="44"/>
      <c r="AB556" s="44"/>
      <c r="AC556" s="44"/>
      <c r="AD556" s="44"/>
      <c r="AE556" s="44"/>
      <c r="AF556" s="44"/>
      <c r="AG556" s="44"/>
      <c r="AH556" s="44"/>
      <c r="AI556" s="44"/>
      <c r="AJ556" s="44"/>
      <c r="AK556" s="44"/>
      <c r="AL556" s="44"/>
      <c r="AM556" s="44"/>
      <c r="AN556" s="44"/>
      <c r="AO556" s="44"/>
      <c r="AP556" s="44"/>
      <c r="AQ556" s="44"/>
      <c r="AR556" s="44"/>
      <c r="AS556" s="44"/>
    </row>
    <row r="557" spans="1:45">
      <c r="A557" s="41"/>
      <c r="B557" s="41"/>
      <c r="C557" s="41"/>
      <c r="D557" s="41"/>
      <c r="E557" s="52"/>
      <c r="F557" s="52"/>
      <c r="G557" s="52"/>
      <c r="H557" s="52"/>
      <c r="I557" s="52"/>
      <c r="J557" s="52"/>
      <c r="K557" s="52"/>
      <c r="L557" s="44"/>
      <c r="M557" s="44"/>
      <c r="N557" s="44"/>
      <c r="O557" s="139"/>
      <c r="P557" s="46"/>
      <c r="Q557" s="44"/>
      <c r="R557" s="44"/>
      <c r="S557" s="44"/>
      <c r="T557" s="44"/>
      <c r="U557" s="44"/>
      <c r="V557" s="44"/>
      <c r="W557" s="44"/>
      <c r="X557" s="44"/>
      <c r="Y557" s="44"/>
      <c r="Z557" s="44"/>
      <c r="AA557" s="44"/>
      <c r="AB557" s="44"/>
      <c r="AC557" s="44"/>
      <c r="AD557" s="44"/>
      <c r="AE557" s="44"/>
      <c r="AF557" s="44"/>
      <c r="AG557" s="44"/>
      <c r="AH557" s="44"/>
      <c r="AI557" s="44"/>
      <c r="AJ557" s="44"/>
      <c r="AK557" s="44"/>
      <c r="AL557" s="44"/>
      <c r="AM557" s="44"/>
      <c r="AN557" s="44"/>
      <c r="AO557" s="44"/>
      <c r="AP557" s="44"/>
      <c r="AQ557" s="44"/>
      <c r="AR557" s="44"/>
      <c r="AS557" s="44"/>
    </row>
    <row r="558" spans="1:45">
      <c r="A558" s="41"/>
      <c r="B558" s="41"/>
      <c r="C558" s="41"/>
      <c r="D558" s="41"/>
      <c r="E558" s="52"/>
      <c r="F558" s="52"/>
      <c r="G558" s="52"/>
      <c r="H558" s="52"/>
      <c r="I558" s="52"/>
      <c r="J558" s="52"/>
      <c r="K558" s="52"/>
      <c r="L558" s="44"/>
      <c r="M558" s="44"/>
      <c r="N558" s="44"/>
      <c r="O558" s="139"/>
      <c r="P558" s="46"/>
      <c r="Q558" s="44"/>
      <c r="R558" s="44"/>
      <c r="S558" s="44"/>
      <c r="T558" s="44"/>
      <c r="U558" s="44"/>
      <c r="V558" s="44"/>
      <c r="W558" s="44"/>
      <c r="X558" s="44"/>
      <c r="Y558" s="44"/>
      <c r="Z558" s="44"/>
      <c r="AA558" s="44"/>
      <c r="AB558" s="44"/>
      <c r="AC558" s="44"/>
      <c r="AD558" s="44"/>
      <c r="AE558" s="44"/>
      <c r="AF558" s="44"/>
      <c r="AG558" s="44"/>
      <c r="AH558" s="44"/>
      <c r="AI558" s="44"/>
      <c r="AJ558" s="44"/>
      <c r="AK558" s="44"/>
      <c r="AL558" s="44"/>
      <c r="AM558" s="44"/>
      <c r="AN558" s="44"/>
      <c r="AO558" s="44"/>
      <c r="AP558" s="44"/>
      <c r="AQ558" s="44"/>
      <c r="AR558" s="44"/>
      <c r="AS558" s="44"/>
    </row>
    <row r="559" spans="1:45">
      <c r="A559" s="41"/>
      <c r="B559" s="41"/>
      <c r="C559" s="41"/>
      <c r="D559" s="41"/>
      <c r="E559" s="52"/>
      <c r="F559" s="52"/>
      <c r="G559" s="52"/>
      <c r="H559" s="52"/>
      <c r="I559" s="52"/>
      <c r="J559" s="52"/>
      <c r="K559" s="52"/>
      <c r="L559" s="44"/>
      <c r="M559" s="44"/>
      <c r="N559" s="44"/>
      <c r="O559" s="139"/>
      <c r="P559" s="46"/>
      <c r="Q559" s="44"/>
      <c r="R559" s="44"/>
      <c r="S559" s="44"/>
      <c r="T559" s="44"/>
      <c r="U559" s="44"/>
      <c r="V559" s="44"/>
      <c r="W559" s="44"/>
      <c r="X559" s="44"/>
      <c r="Y559" s="44"/>
      <c r="Z559" s="44"/>
      <c r="AA559" s="44"/>
      <c r="AB559" s="44"/>
      <c r="AC559" s="44"/>
      <c r="AD559" s="44"/>
      <c r="AE559" s="44"/>
      <c r="AF559" s="44"/>
      <c r="AG559" s="44"/>
      <c r="AH559" s="44"/>
      <c r="AI559" s="44"/>
      <c r="AJ559" s="44"/>
      <c r="AK559" s="44"/>
      <c r="AL559" s="44"/>
      <c r="AM559" s="44"/>
      <c r="AN559" s="44"/>
      <c r="AO559" s="44"/>
      <c r="AP559" s="44"/>
      <c r="AQ559" s="44"/>
      <c r="AR559" s="44"/>
      <c r="AS559" s="44"/>
    </row>
    <row r="560" spans="1:45">
      <c r="A560" s="41"/>
      <c r="B560" s="41"/>
      <c r="C560" s="41"/>
      <c r="D560" s="41"/>
      <c r="E560" s="52"/>
      <c r="F560" s="52"/>
      <c r="G560" s="52"/>
      <c r="H560" s="52"/>
      <c r="I560" s="52"/>
      <c r="J560" s="52"/>
      <c r="K560" s="52"/>
      <c r="L560" s="44"/>
      <c r="M560" s="44"/>
      <c r="N560" s="44"/>
      <c r="O560" s="139"/>
      <c r="P560" s="46"/>
      <c r="Q560" s="44"/>
      <c r="R560" s="44"/>
      <c r="S560" s="44"/>
      <c r="T560" s="44"/>
      <c r="U560" s="44"/>
      <c r="V560" s="44"/>
      <c r="W560" s="44"/>
      <c r="X560" s="44"/>
      <c r="Y560" s="44"/>
      <c r="Z560" s="44"/>
      <c r="AA560" s="44"/>
      <c r="AB560" s="44"/>
      <c r="AC560" s="44"/>
      <c r="AD560" s="44"/>
      <c r="AE560" s="44"/>
      <c r="AF560" s="44"/>
      <c r="AG560" s="44"/>
      <c r="AH560" s="44"/>
      <c r="AI560" s="44"/>
      <c r="AJ560" s="44"/>
      <c r="AK560" s="44"/>
      <c r="AL560" s="44"/>
      <c r="AM560" s="44"/>
      <c r="AN560" s="44"/>
      <c r="AO560" s="44"/>
      <c r="AP560" s="44"/>
      <c r="AQ560" s="44"/>
      <c r="AR560" s="44"/>
      <c r="AS560" s="44"/>
    </row>
    <row r="561" spans="1:45">
      <c r="A561" s="41"/>
      <c r="B561" s="41"/>
      <c r="C561" s="41"/>
      <c r="D561" s="41"/>
      <c r="E561" s="52"/>
      <c r="F561" s="52"/>
      <c r="G561" s="52"/>
      <c r="H561" s="52"/>
      <c r="I561" s="52"/>
      <c r="J561" s="52"/>
      <c r="K561" s="52"/>
      <c r="L561" s="44"/>
      <c r="M561" s="44"/>
      <c r="N561" s="44"/>
      <c r="O561" s="139"/>
      <c r="P561" s="46"/>
      <c r="Q561" s="44"/>
      <c r="R561" s="44"/>
      <c r="S561" s="44"/>
      <c r="T561" s="44"/>
      <c r="U561" s="44"/>
      <c r="V561" s="44"/>
      <c r="W561" s="44"/>
      <c r="X561" s="44"/>
      <c r="Y561" s="44"/>
      <c r="Z561" s="44"/>
      <c r="AA561" s="44"/>
      <c r="AB561" s="44"/>
      <c r="AC561" s="44"/>
      <c r="AD561" s="44"/>
      <c r="AE561" s="44"/>
      <c r="AF561" s="44"/>
      <c r="AG561" s="44"/>
      <c r="AH561" s="44"/>
      <c r="AI561" s="44"/>
      <c r="AJ561" s="44"/>
      <c r="AK561" s="44"/>
      <c r="AL561" s="44"/>
      <c r="AM561" s="44"/>
      <c r="AN561" s="44"/>
      <c r="AO561" s="44"/>
      <c r="AP561" s="44"/>
      <c r="AQ561" s="44"/>
      <c r="AR561" s="44"/>
      <c r="AS561" s="44"/>
    </row>
    <row r="562" spans="1:45">
      <c r="A562" s="41"/>
      <c r="B562" s="41"/>
      <c r="C562" s="41"/>
      <c r="D562" s="41"/>
      <c r="E562" s="52"/>
      <c r="F562" s="52"/>
      <c r="G562" s="52"/>
      <c r="H562" s="52"/>
      <c r="I562" s="52"/>
      <c r="J562" s="52"/>
      <c r="K562" s="52"/>
      <c r="L562" s="44"/>
      <c r="M562" s="44"/>
      <c r="N562" s="44"/>
      <c r="O562" s="139"/>
      <c r="P562" s="46"/>
      <c r="Q562" s="44"/>
      <c r="R562" s="44"/>
      <c r="S562" s="44"/>
      <c r="T562" s="44"/>
      <c r="U562" s="44"/>
      <c r="V562" s="44"/>
      <c r="W562" s="44"/>
      <c r="X562" s="44"/>
      <c r="Y562" s="44"/>
      <c r="Z562" s="44"/>
      <c r="AA562" s="44"/>
      <c r="AB562" s="44"/>
      <c r="AC562" s="44"/>
      <c r="AD562" s="44"/>
      <c r="AE562" s="44"/>
      <c r="AF562" s="44"/>
      <c r="AG562" s="44"/>
      <c r="AH562" s="44"/>
      <c r="AI562" s="44"/>
      <c r="AJ562" s="44"/>
      <c r="AK562" s="44"/>
      <c r="AL562" s="44"/>
      <c r="AM562" s="44"/>
      <c r="AN562" s="44"/>
      <c r="AO562" s="44"/>
      <c r="AP562" s="44"/>
      <c r="AQ562" s="44"/>
      <c r="AR562" s="44"/>
      <c r="AS562" s="44"/>
    </row>
    <row r="563" spans="1:45">
      <c r="A563" s="41"/>
      <c r="B563" s="41"/>
      <c r="C563" s="41"/>
      <c r="D563" s="41"/>
      <c r="E563" s="52"/>
      <c r="F563" s="52"/>
      <c r="G563" s="52"/>
      <c r="H563" s="52"/>
      <c r="I563" s="52"/>
      <c r="J563" s="52"/>
      <c r="K563" s="52"/>
      <c r="L563" s="44"/>
      <c r="M563" s="44"/>
      <c r="N563" s="44"/>
      <c r="O563" s="139"/>
      <c r="P563" s="46"/>
      <c r="Q563" s="44"/>
      <c r="R563" s="44"/>
      <c r="S563" s="44"/>
      <c r="T563" s="44"/>
      <c r="U563" s="44"/>
      <c r="V563" s="44"/>
      <c r="W563" s="44"/>
      <c r="X563" s="44"/>
      <c r="Y563" s="44"/>
      <c r="Z563" s="44"/>
      <c r="AA563" s="44"/>
      <c r="AB563" s="44"/>
      <c r="AC563" s="44"/>
      <c r="AD563" s="44"/>
      <c r="AE563" s="44"/>
      <c r="AF563" s="44"/>
      <c r="AG563" s="44"/>
      <c r="AH563" s="44"/>
      <c r="AI563" s="44"/>
      <c r="AJ563" s="44"/>
      <c r="AK563" s="44"/>
      <c r="AL563" s="44"/>
      <c r="AM563" s="44"/>
      <c r="AN563" s="44"/>
      <c r="AO563" s="44"/>
      <c r="AP563" s="44"/>
      <c r="AQ563" s="44"/>
      <c r="AR563" s="44"/>
      <c r="AS563" s="44"/>
    </row>
    <row r="564" spans="1:45">
      <c r="A564" s="41"/>
      <c r="B564" s="41"/>
      <c r="C564" s="41"/>
      <c r="D564" s="41"/>
      <c r="E564" s="52"/>
      <c r="F564" s="52"/>
      <c r="G564" s="52"/>
      <c r="H564" s="52"/>
      <c r="I564" s="52"/>
      <c r="J564" s="52"/>
      <c r="K564" s="52"/>
      <c r="L564" s="44"/>
      <c r="M564" s="44"/>
      <c r="N564" s="44"/>
      <c r="O564" s="139"/>
      <c r="P564" s="46"/>
      <c r="Q564" s="44"/>
      <c r="R564" s="44"/>
      <c r="S564" s="44"/>
      <c r="T564" s="44"/>
      <c r="U564" s="44"/>
      <c r="V564" s="44"/>
      <c r="W564" s="44"/>
      <c r="X564" s="44"/>
      <c r="Y564" s="44"/>
      <c r="Z564" s="44"/>
      <c r="AA564" s="44"/>
      <c r="AB564" s="44"/>
      <c r="AC564" s="44"/>
      <c r="AD564" s="44"/>
      <c r="AE564" s="44"/>
      <c r="AF564" s="44"/>
      <c r="AG564" s="44"/>
      <c r="AH564" s="44"/>
      <c r="AI564" s="44"/>
      <c r="AJ564" s="44"/>
      <c r="AK564" s="44"/>
      <c r="AL564" s="44"/>
      <c r="AM564" s="44"/>
      <c r="AN564" s="44"/>
      <c r="AO564" s="44"/>
      <c r="AP564" s="44"/>
      <c r="AQ564" s="44"/>
      <c r="AR564" s="44"/>
      <c r="AS564" s="44"/>
    </row>
    <row r="565" spans="1:45">
      <c r="A565" s="41"/>
      <c r="B565" s="41"/>
      <c r="C565" s="41"/>
      <c r="D565" s="41"/>
      <c r="E565" s="52"/>
      <c r="F565" s="52"/>
      <c r="G565" s="52"/>
      <c r="H565" s="52"/>
      <c r="I565" s="52"/>
      <c r="J565" s="52"/>
      <c r="K565" s="52"/>
      <c r="L565" s="44"/>
      <c r="M565" s="44"/>
      <c r="N565" s="44"/>
      <c r="O565" s="139"/>
      <c r="P565" s="46"/>
      <c r="Q565" s="44"/>
      <c r="R565" s="44"/>
      <c r="S565" s="44"/>
      <c r="T565" s="44"/>
      <c r="U565" s="44"/>
      <c r="V565" s="44"/>
      <c r="W565" s="44"/>
      <c r="X565" s="44"/>
      <c r="Y565" s="44"/>
      <c r="Z565" s="44"/>
      <c r="AA565" s="44"/>
      <c r="AB565" s="44"/>
      <c r="AC565" s="44"/>
      <c r="AD565" s="44"/>
      <c r="AE565" s="44"/>
      <c r="AF565" s="44"/>
      <c r="AG565" s="44"/>
      <c r="AH565" s="44"/>
      <c r="AI565" s="44"/>
      <c r="AJ565" s="44"/>
      <c r="AK565" s="44"/>
      <c r="AL565" s="44"/>
      <c r="AM565" s="44"/>
      <c r="AN565" s="44"/>
      <c r="AO565" s="44"/>
      <c r="AP565" s="44"/>
      <c r="AQ565" s="44"/>
      <c r="AR565" s="44"/>
      <c r="AS565" s="44"/>
    </row>
    <row r="566" spans="1:45">
      <c r="A566" s="41"/>
      <c r="B566" s="41"/>
      <c r="C566" s="41"/>
      <c r="D566" s="41"/>
      <c r="E566" s="52"/>
      <c r="F566" s="52"/>
      <c r="G566" s="52"/>
      <c r="H566" s="52"/>
      <c r="I566" s="52"/>
      <c r="J566" s="52"/>
      <c r="K566" s="52"/>
      <c r="L566" s="44"/>
      <c r="M566" s="44"/>
      <c r="N566" s="44"/>
      <c r="O566" s="139"/>
      <c r="P566" s="46"/>
      <c r="Q566" s="44"/>
      <c r="R566" s="44"/>
      <c r="S566" s="44"/>
      <c r="T566" s="44"/>
      <c r="U566" s="44"/>
      <c r="V566" s="44"/>
      <c r="W566" s="44"/>
      <c r="X566" s="44"/>
      <c r="Y566" s="44"/>
      <c r="Z566" s="44"/>
      <c r="AA566" s="44"/>
      <c r="AB566" s="44"/>
      <c r="AC566" s="44"/>
      <c r="AD566" s="44"/>
      <c r="AE566" s="44"/>
      <c r="AF566" s="44"/>
      <c r="AG566" s="44"/>
      <c r="AH566" s="44"/>
      <c r="AI566" s="44"/>
      <c r="AJ566" s="44"/>
      <c r="AK566" s="44"/>
      <c r="AL566" s="44"/>
      <c r="AM566" s="44"/>
      <c r="AN566" s="44"/>
      <c r="AO566" s="44"/>
      <c r="AP566" s="44"/>
      <c r="AQ566" s="44"/>
      <c r="AR566" s="44"/>
      <c r="AS566" s="44"/>
    </row>
    <row r="567" spans="1:45">
      <c r="A567" s="41"/>
      <c r="B567" s="41"/>
      <c r="C567" s="41"/>
      <c r="D567" s="41"/>
      <c r="E567" s="52"/>
      <c r="F567" s="52"/>
      <c r="G567" s="52"/>
      <c r="H567" s="52"/>
      <c r="I567" s="52"/>
      <c r="J567" s="52"/>
      <c r="K567" s="52"/>
      <c r="L567" s="44"/>
      <c r="M567" s="44"/>
      <c r="N567" s="44"/>
      <c r="O567" s="139"/>
      <c r="P567" s="46"/>
      <c r="Q567" s="44"/>
      <c r="R567" s="44"/>
      <c r="S567" s="44"/>
      <c r="T567" s="44"/>
      <c r="U567" s="44"/>
      <c r="V567" s="44"/>
      <c r="W567" s="44"/>
      <c r="X567" s="44"/>
      <c r="Y567" s="44"/>
      <c r="Z567" s="44"/>
      <c r="AA567" s="44"/>
      <c r="AB567" s="44"/>
      <c r="AC567" s="44"/>
      <c r="AD567" s="44"/>
      <c r="AE567" s="44"/>
      <c r="AF567" s="44"/>
      <c r="AG567" s="44"/>
      <c r="AH567" s="44"/>
      <c r="AI567" s="44"/>
      <c r="AJ567" s="44"/>
      <c r="AK567" s="44"/>
      <c r="AL567" s="44"/>
      <c r="AM567" s="44"/>
      <c r="AN567" s="44"/>
      <c r="AO567" s="44"/>
      <c r="AP567" s="44"/>
      <c r="AQ567" s="44"/>
      <c r="AR567" s="44"/>
      <c r="AS567" s="44"/>
    </row>
    <row r="568" spans="1:45">
      <c r="A568" s="41"/>
      <c r="B568" s="41"/>
      <c r="C568" s="41"/>
      <c r="D568" s="41"/>
      <c r="E568" s="52"/>
      <c r="F568" s="52"/>
      <c r="G568" s="52"/>
      <c r="H568" s="52"/>
      <c r="I568" s="52"/>
      <c r="J568" s="52"/>
      <c r="K568" s="52"/>
      <c r="L568" s="44"/>
      <c r="M568" s="44"/>
      <c r="N568" s="44"/>
      <c r="O568" s="139"/>
      <c r="P568" s="46"/>
      <c r="Q568" s="44"/>
      <c r="R568" s="44"/>
      <c r="S568" s="44"/>
      <c r="T568" s="44"/>
      <c r="U568" s="44"/>
      <c r="V568" s="44"/>
      <c r="W568" s="44"/>
      <c r="X568" s="44"/>
      <c r="Y568" s="44"/>
      <c r="Z568" s="44"/>
      <c r="AA568" s="44"/>
      <c r="AB568" s="44"/>
      <c r="AC568" s="44"/>
      <c r="AD568" s="44"/>
      <c r="AE568" s="44"/>
      <c r="AF568" s="44"/>
      <c r="AG568" s="44"/>
      <c r="AH568" s="44"/>
      <c r="AI568" s="44"/>
      <c r="AJ568" s="44"/>
      <c r="AK568" s="44"/>
      <c r="AL568" s="44"/>
      <c r="AM568" s="44"/>
      <c r="AN568" s="44"/>
      <c r="AO568" s="44"/>
      <c r="AP568" s="44"/>
      <c r="AQ568" s="44"/>
      <c r="AR568" s="44"/>
      <c r="AS568" s="44"/>
    </row>
    <row r="569" spans="1:45">
      <c r="A569" s="41"/>
      <c r="B569" s="41"/>
      <c r="C569" s="41"/>
      <c r="D569" s="41"/>
      <c r="E569" s="52"/>
      <c r="F569" s="52"/>
      <c r="G569" s="52"/>
      <c r="H569" s="52"/>
      <c r="I569" s="52"/>
      <c r="J569" s="52"/>
      <c r="K569" s="52"/>
      <c r="L569" s="44"/>
      <c r="M569" s="44"/>
      <c r="N569" s="44"/>
      <c r="O569" s="139"/>
      <c r="P569" s="46"/>
      <c r="Q569" s="44"/>
      <c r="R569" s="44"/>
      <c r="S569" s="44"/>
      <c r="T569" s="44"/>
      <c r="U569" s="44"/>
      <c r="V569" s="44"/>
      <c r="W569" s="44"/>
      <c r="X569" s="44"/>
      <c r="Y569" s="44"/>
      <c r="Z569" s="44"/>
      <c r="AA569" s="44"/>
      <c r="AB569" s="44"/>
      <c r="AC569" s="44"/>
      <c r="AD569" s="44"/>
      <c r="AE569" s="44"/>
      <c r="AF569" s="44"/>
      <c r="AG569" s="44"/>
      <c r="AH569" s="44"/>
      <c r="AI569" s="44"/>
      <c r="AJ569" s="44"/>
      <c r="AK569" s="44"/>
      <c r="AL569" s="44"/>
      <c r="AM569" s="44"/>
      <c r="AN569" s="44"/>
      <c r="AO569" s="44"/>
      <c r="AP569" s="44"/>
      <c r="AQ569" s="44"/>
      <c r="AR569" s="44"/>
      <c r="AS569" s="44"/>
    </row>
    <row r="570" spans="1:45">
      <c r="A570" s="41"/>
      <c r="B570" s="41"/>
      <c r="C570" s="41"/>
      <c r="D570" s="41"/>
      <c r="E570" s="52"/>
      <c r="F570" s="52"/>
      <c r="G570" s="52"/>
      <c r="H570" s="52"/>
      <c r="I570" s="52"/>
      <c r="J570" s="52"/>
      <c r="K570" s="52"/>
      <c r="L570" s="44"/>
      <c r="M570" s="44"/>
      <c r="N570" s="44"/>
      <c r="O570" s="139"/>
      <c r="P570" s="46"/>
      <c r="Q570" s="44"/>
      <c r="R570" s="44"/>
      <c r="S570" s="44"/>
      <c r="T570" s="44"/>
      <c r="U570" s="44"/>
      <c r="V570" s="44"/>
      <c r="W570" s="44"/>
      <c r="X570" s="44"/>
      <c r="Y570" s="44"/>
      <c r="Z570" s="44"/>
      <c r="AA570" s="44"/>
      <c r="AB570" s="44"/>
      <c r="AC570" s="44"/>
      <c r="AD570" s="44"/>
      <c r="AE570" s="44"/>
      <c r="AF570" s="44"/>
      <c r="AG570" s="44"/>
      <c r="AH570" s="44"/>
      <c r="AI570" s="44"/>
      <c r="AJ570" s="44"/>
      <c r="AK570" s="44"/>
      <c r="AL570" s="44"/>
      <c r="AM570" s="44"/>
      <c r="AN570" s="44"/>
      <c r="AO570" s="44"/>
      <c r="AP570" s="44"/>
      <c r="AQ570" s="44"/>
      <c r="AR570" s="44"/>
      <c r="AS570" s="44"/>
    </row>
    <row r="571" spans="1:45">
      <c r="A571" s="41"/>
      <c r="B571" s="41"/>
      <c r="C571" s="41"/>
      <c r="D571" s="41"/>
      <c r="E571" s="52"/>
      <c r="F571" s="52"/>
      <c r="G571" s="52"/>
      <c r="H571" s="52"/>
      <c r="I571" s="52"/>
      <c r="J571" s="52"/>
      <c r="K571" s="52"/>
      <c r="L571" s="44"/>
      <c r="M571" s="44"/>
      <c r="N571" s="44"/>
      <c r="O571" s="139"/>
      <c r="P571" s="46"/>
      <c r="Q571" s="44"/>
      <c r="R571" s="44"/>
      <c r="S571" s="44"/>
      <c r="T571" s="44"/>
      <c r="U571" s="44"/>
      <c r="V571" s="44"/>
      <c r="W571" s="44"/>
      <c r="X571" s="44"/>
      <c r="Y571" s="44"/>
      <c r="Z571" s="44"/>
      <c r="AA571" s="44"/>
      <c r="AB571" s="44"/>
      <c r="AC571" s="44"/>
      <c r="AD571" s="44"/>
      <c r="AE571" s="44"/>
      <c r="AF571" s="44"/>
      <c r="AG571" s="44"/>
      <c r="AH571" s="44"/>
      <c r="AI571" s="44"/>
      <c r="AJ571" s="44"/>
      <c r="AK571" s="44"/>
      <c r="AL571" s="44"/>
      <c r="AM571" s="44"/>
      <c r="AN571" s="44"/>
      <c r="AO571" s="44"/>
      <c r="AP571" s="44"/>
      <c r="AQ571" s="44"/>
      <c r="AR571" s="44"/>
      <c r="AS571" s="44"/>
    </row>
    <row r="572" spans="1:45">
      <c r="A572" s="41"/>
      <c r="B572" s="41"/>
      <c r="C572" s="41"/>
      <c r="D572" s="41"/>
      <c r="E572" s="52"/>
      <c r="F572" s="52"/>
      <c r="G572" s="52"/>
      <c r="H572" s="52"/>
      <c r="I572" s="52"/>
      <c r="J572" s="52"/>
      <c r="K572" s="52"/>
      <c r="L572" s="44"/>
      <c r="M572" s="44"/>
      <c r="N572" s="44"/>
      <c r="O572" s="139"/>
      <c r="P572" s="46"/>
      <c r="Q572" s="44"/>
      <c r="R572" s="44"/>
      <c r="S572" s="44"/>
      <c r="T572" s="44"/>
      <c r="U572" s="44"/>
      <c r="V572" s="44"/>
      <c r="W572" s="44"/>
      <c r="X572" s="44"/>
      <c r="Y572" s="44"/>
      <c r="Z572" s="44"/>
      <c r="AA572" s="44"/>
      <c r="AB572" s="44"/>
      <c r="AC572" s="44"/>
      <c r="AD572" s="44"/>
      <c r="AE572" s="44"/>
      <c r="AF572" s="44"/>
      <c r="AG572" s="44"/>
      <c r="AH572" s="44"/>
      <c r="AI572" s="44"/>
      <c r="AJ572" s="44"/>
      <c r="AK572" s="44"/>
      <c r="AL572" s="44"/>
      <c r="AM572" s="44"/>
      <c r="AN572" s="44"/>
      <c r="AO572" s="44"/>
      <c r="AP572" s="44"/>
      <c r="AQ572" s="44"/>
      <c r="AR572" s="44"/>
      <c r="AS572" s="44"/>
    </row>
    <row r="573" spans="1:45">
      <c r="A573" s="41"/>
      <c r="B573" s="41"/>
      <c r="C573" s="41"/>
      <c r="D573" s="41"/>
      <c r="E573" s="52"/>
      <c r="F573" s="52"/>
      <c r="G573" s="52"/>
      <c r="H573" s="52"/>
      <c r="I573" s="52"/>
      <c r="J573" s="52"/>
      <c r="K573" s="52"/>
      <c r="L573" s="44"/>
      <c r="M573" s="44"/>
      <c r="N573" s="44"/>
      <c r="O573" s="139"/>
      <c r="P573" s="46"/>
      <c r="Q573" s="44"/>
      <c r="R573" s="44"/>
      <c r="S573" s="44"/>
      <c r="T573" s="44"/>
      <c r="U573" s="44"/>
      <c r="V573" s="44"/>
      <c r="W573" s="44"/>
      <c r="X573" s="44"/>
      <c r="Y573" s="44"/>
      <c r="Z573" s="44"/>
      <c r="AA573" s="44"/>
      <c r="AB573" s="44"/>
      <c r="AC573" s="44"/>
      <c r="AD573" s="44"/>
      <c r="AE573" s="44"/>
      <c r="AF573" s="44"/>
      <c r="AG573" s="44"/>
      <c r="AH573" s="44"/>
      <c r="AI573" s="44"/>
      <c r="AJ573" s="44"/>
      <c r="AK573" s="44"/>
      <c r="AL573" s="44"/>
      <c r="AM573" s="44"/>
      <c r="AN573" s="44"/>
      <c r="AO573" s="44"/>
      <c r="AP573" s="44"/>
      <c r="AQ573" s="44"/>
      <c r="AR573" s="44"/>
      <c r="AS573" s="44"/>
    </row>
    <row r="574" spans="1:45">
      <c r="A574" s="41"/>
      <c r="B574" s="41"/>
      <c r="C574" s="41"/>
      <c r="D574" s="41"/>
      <c r="E574" s="52"/>
      <c r="F574" s="52"/>
      <c r="G574" s="52"/>
      <c r="H574" s="52"/>
      <c r="I574" s="52"/>
      <c r="J574" s="52"/>
      <c r="K574" s="52"/>
      <c r="L574" s="44"/>
      <c r="M574" s="44"/>
      <c r="N574" s="44"/>
      <c r="O574" s="139"/>
      <c r="P574" s="46"/>
      <c r="Q574" s="44"/>
      <c r="R574" s="44"/>
      <c r="S574" s="44"/>
      <c r="T574" s="44"/>
      <c r="U574" s="44"/>
      <c r="V574" s="44"/>
      <c r="W574" s="44"/>
      <c r="X574" s="44"/>
      <c r="Y574" s="44"/>
      <c r="Z574" s="44"/>
      <c r="AA574" s="44"/>
      <c r="AB574" s="44"/>
      <c r="AC574" s="44"/>
      <c r="AD574" s="44"/>
      <c r="AE574" s="44"/>
      <c r="AF574" s="44"/>
      <c r="AG574" s="44"/>
      <c r="AH574" s="44"/>
      <c r="AI574" s="44"/>
      <c r="AJ574" s="44"/>
      <c r="AK574" s="44"/>
      <c r="AL574" s="44"/>
      <c r="AM574" s="44"/>
      <c r="AN574" s="44"/>
      <c r="AO574" s="44"/>
      <c r="AP574" s="44"/>
      <c r="AQ574" s="44"/>
      <c r="AR574" s="44"/>
      <c r="AS574" s="44"/>
    </row>
    <row r="575" spans="1:45">
      <c r="A575" s="41"/>
      <c r="B575" s="41"/>
      <c r="C575" s="41"/>
      <c r="D575" s="41"/>
      <c r="E575" s="52"/>
      <c r="F575" s="52"/>
      <c r="G575" s="52"/>
      <c r="H575" s="52"/>
      <c r="I575" s="52"/>
      <c r="J575" s="52"/>
      <c r="K575" s="52"/>
      <c r="L575" s="44"/>
      <c r="M575" s="44"/>
      <c r="N575" s="44"/>
      <c r="O575" s="139"/>
      <c r="P575" s="46"/>
      <c r="Q575" s="44"/>
      <c r="R575" s="44"/>
      <c r="S575" s="44"/>
      <c r="T575" s="44"/>
      <c r="U575" s="44"/>
      <c r="V575" s="44"/>
      <c r="W575" s="44"/>
      <c r="X575" s="44"/>
      <c r="Y575" s="44"/>
      <c r="Z575" s="44"/>
      <c r="AA575" s="44"/>
      <c r="AB575" s="44"/>
      <c r="AC575" s="44"/>
      <c r="AD575" s="44"/>
      <c r="AE575" s="44"/>
      <c r="AF575" s="44"/>
      <c r="AG575" s="44"/>
      <c r="AH575" s="44"/>
      <c r="AI575" s="44"/>
      <c r="AJ575" s="44"/>
      <c r="AK575" s="44"/>
      <c r="AL575" s="44"/>
      <c r="AM575" s="44"/>
      <c r="AN575" s="44"/>
      <c r="AO575" s="44"/>
      <c r="AP575" s="44"/>
      <c r="AQ575" s="44"/>
      <c r="AR575" s="44"/>
      <c r="AS575" s="44"/>
    </row>
    <row r="576" spans="1:45">
      <c r="A576" s="41"/>
      <c r="B576" s="41"/>
      <c r="C576" s="41"/>
      <c r="D576" s="41"/>
      <c r="E576" s="52"/>
      <c r="F576" s="52"/>
      <c r="G576" s="52"/>
      <c r="H576" s="52"/>
      <c r="I576" s="52"/>
      <c r="J576" s="52"/>
      <c r="K576" s="52"/>
      <c r="L576" s="44"/>
      <c r="M576" s="44"/>
      <c r="N576" s="44"/>
      <c r="O576" s="139"/>
      <c r="P576" s="46"/>
      <c r="Q576" s="44"/>
      <c r="R576" s="44"/>
      <c r="S576" s="44"/>
      <c r="T576" s="44"/>
      <c r="U576" s="44"/>
      <c r="V576" s="44"/>
      <c r="W576" s="44"/>
      <c r="X576" s="44"/>
      <c r="Y576" s="44"/>
      <c r="Z576" s="44"/>
      <c r="AA576" s="44"/>
      <c r="AB576" s="44"/>
      <c r="AC576" s="44"/>
      <c r="AD576" s="44"/>
      <c r="AE576" s="44"/>
      <c r="AF576" s="44"/>
      <c r="AG576" s="44"/>
      <c r="AH576" s="44"/>
      <c r="AI576" s="44"/>
      <c r="AJ576" s="44"/>
      <c r="AK576" s="44"/>
      <c r="AL576" s="44"/>
      <c r="AM576" s="44"/>
      <c r="AN576" s="44"/>
      <c r="AO576" s="44"/>
      <c r="AP576" s="44"/>
      <c r="AQ576" s="44"/>
      <c r="AR576" s="44"/>
      <c r="AS576" s="44"/>
    </row>
    <row r="577" spans="1:45">
      <c r="A577" s="41"/>
      <c r="B577" s="41"/>
      <c r="C577" s="41"/>
      <c r="D577" s="41"/>
      <c r="E577" s="52"/>
      <c r="F577" s="52"/>
      <c r="G577" s="52"/>
      <c r="H577" s="52"/>
      <c r="I577" s="52"/>
      <c r="J577" s="52"/>
      <c r="K577" s="52"/>
      <c r="L577" s="44"/>
      <c r="M577" s="44"/>
      <c r="N577" s="44"/>
      <c r="O577" s="139"/>
      <c r="P577" s="46"/>
      <c r="Q577" s="44"/>
      <c r="R577" s="44"/>
      <c r="S577" s="44"/>
      <c r="T577" s="44"/>
      <c r="U577" s="44"/>
      <c r="V577" s="44"/>
      <c r="W577" s="44"/>
      <c r="X577" s="44"/>
      <c r="Y577" s="44"/>
      <c r="Z577" s="44"/>
      <c r="AA577" s="44"/>
      <c r="AB577" s="44"/>
      <c r="AC577" s="44"/>
      <c r="AD577" s="44"/>
      <c r="AE577" s="44"/>
      <c r="AF577" s="44"/>
      <c r="AG577" s="44"/>
      <c r="AH577" s="44"/>
      <c r="AI577" s="44"/>
      <c r="AJ577" s="44"/>
      <c r="AK577" s="44"/>
      <c r="AL577" s="44"/>
      <c r="AM577" s="44"/>
      <c r="AN577" s="44"/>
      <c r="AO577" s="44"/>
      <c r="AP577" s="44"/>
      <c r="AQ577" s="44"/>
      <c r="AR577" s="44"/>
      <c r="AS577" s="44"/>
    </row>
    <row r="578" spans="1:45">
      <c r="A578" s="41"/>
      <c r="B578" s="41"/>
      <c r="C578" s="41"/>
      <c r="D578" s="41"/>
      <c r="E578" s="52"/>
      <c r="F578" s="52"/>
      <c r="G578" s="52"/>
      <c r="H578" s="52"/>
      <c r="I578" s="52"/>
      <c r="J578" s="52"/>
      <c r="K578" s="52"/>
      <c r="L578" s="44"/>
      <c r="M578" s="44"/>
      <c r="N578" s="44"/>
      <c r="O578" s="139"/>
      <c r="P578" s="46"/>
      <c r="Q578" s="44"/>
      <c r="R578" s="44"/>
      <c r="S578" s="44"/>
      <c r="T578" s="44"/>
      <c r="U578" s="44"/>
      <c r="V578" s="44"/>
      <c r="W578" s="44"/>
      <c r="X578" s="44"/>
      <c r="Y578" s="44"/>
      <c r="Z578" s="44"/>
      <c r="AA578" s="44"/>
      <c r="AB578" s="44"/>
      <c r="AC578" s="44"/>
      <c r="AD578" s="44"/>
      <c r="AE578" s="44"/>
      <c r="AF578" s="44"/>
      <c r="AG578" s="44"/>
      <c r="AH578" s="44"/>
      <c r="AI578" s="44"/>
      <c r="AJ578" s="44"/>
      <c r="AK578" s="44"/>
      <c r="AL578" s="44"/>
      <c r="AM578" s="44"/>
      <c r="AN578" s="44"/>
      <c r="AO578" s="44"/>
      <c r="AP578" s="44"/>
      <c r="AQ578" s="44"/>
      <c r="AR578" s="44"/>
      <c r="AS578" s="44"/>
    </row>
    <row r="579" spans="1:45">
      <c r="A579" s="41"/>
      <c r="B579" s="41"/>
      <c r="C579" s="41"/>
      <c r="D579" s="41"/>
      <c r="E579" s="52"/>
      <c r="F579" s="52"/>
      <c r="G579" s="52"/>
      <c r="H579" s="52"/>
      <c r="I579" s="52"/>
      <c r="J579" s="52"/>
      <c r="K579" s="52"/>
      <c r="L579" s="44"/>
      <c r="M579" s="44"/>
      <c r="N579" s="44"/>
      <c r="O579" s="139"/>
      <c r="P579" s="46"/>
      <c r="Q579" s="44"/>
      <c r="R579" s="44"/>
      <c r="S579" s="44"/>
      <c r="T579" s="44"/>
      <c r="U579" s="44"/>
      <c r="V579" s="44"/>
      <c r="W579" s="44"/>
      <c r="X579" s="44"/>
      <c r="Y579" s="44"/>
      <c r="Z579" s="44"/>
      <c r="AA579" s="44"/>
      <c r="AB579" s="44"/>
      <c r="AC579" s="44"/>
      <c r="AD579" s="44"/>
      <c r="AE579" s="44"/>
      <c r="AF579" s="44"/>
      <c r="AG579" s="44"/>
      <c r="AH579" s="44"/>
      <c r="AI579" s="44"/>
      <c r="AJ579" s="44"/>
      <c r="AK579" s="44"/>
      <c r="AL579" s="44"/>
      <c r="AM579" s="44"/>
      <c r="AN579" s="44"/>
      <c r="AO579" s="44"/>
      <c r="AP579" s="44"/>
      <c r="AQ579" s="44"/>
      <c r="AR579" s="44"/>
      <c r="AS579" s="44"/>
    </row>
    <row r="580" spans="1:45">
      <c r="A580" s="41"/>
      <c r="B580" s="41"/>
      <c r="C580" s="41"/>
      <c r="D580" s="41"/>
      <c r="E580" s="52"/>
      <c r="F580" s="52"/>
      <c r="G580" s="52"/>
      <c r="H580" s="52"/>
      <c r="I580" s="52"/>
      <c r="J580" s="52"/>
      <c r="K580" s="52"/>
      <c r="L580" s="44"/>
      <c r="M580" s="44"/>
      <c r="N580" s="44"/>
      <c r="O580" s="139"/>
      <c r="P580" s="46"/>
      <c r="Q580" s="44"/>
      <c r="R580" s="44"/>
      <c r="S580" s="44"/>
      <c r="T580" s="44"/>
      <c r="U580" s="44"/>
      <c r="V580" s="44"/>
      <c r="W580" s="44"/>
      <c r="X580" s="44"/>
      <c r="Y580" s="44"/>
      <c r="Z580" s="44"/>
      <c r="AA580" s="44"/>
      <c r="AB580" s="44"/>
      <c r="AC580" s="44"/>
      <c r="AD580" s="44"/>
      <c r="AE580" s="44"/>
      <c r="AF580" s="44"/>
      <c r="AG580" s="44"/>
      <c r="AH580" s="44"/>
      <c r="AI580" s="44"/>
      <c r="AJ580" s="44"/>
      <c r="AK580" s="44"/>
      <c r="AL580" s="44"/>
      <c r="AM580" s="44"/>
      <c r="AN580" s="44"/>
      <c r="AO580" s="44"/>
      <c r="AP580" s="44"/>
      <c r="AQ580" s="44"/>
      <c r="AR580" s="44"/>
      <c r="AS580" s="44"/>
    </row>
    <row r="581" spans="1:45">
      <c r="A581" s="41"/>
      <c r="B581" s="41"/>
      <c r="C581" s="41"/>
      <c r="D581" s="41"/>
      <c r="E581" s="52"/>
      <c r="F581" s="52"/>
      <c r="G581" s="52"/>
      <c r="H581" s="52"/>
      <c r="I581" s="52"/>
      <c r="J581" s="52"/>
      <c r="K581" s="52"/>
      <c r="L581" s="44"/>
      <c r="M581" s="44"/>
      <c r="N581" s="44"/>
      <c r="O581" s="139"/>
      <c r="P581" s="46"/>
      <c r="Q581" s="44"/>
      <c r="R581" s="44"/>
      <c r="S581" s="44"/>
      <c r="T581" s="44"/>
      <c r="U581" s="44"/>
      <c r="V581" s="44"/>
      <c r="W581" s="44"/>
      <c r="X581" s="44"/>
      <c r="Y581" s="44"/>
      <c r="Z581" s="44"/>
      <c r="AA581" s="44"/>
      <c r="AB581" s="44"/>
      <c r="AC581" s="44"/>
      <c r="AD581" s="44"/>
      <c r="AE581" s="44"/>
      <c r="AF581" s="44"/>
      <c r="AG581" s="44"/>
      <c r="AH581" s="44"/>
      <c r="AI581" s="44"/>
      <c r="AJ581" s="44"/>
      <c r="AK581" s="44"/>
      <c r="AL581" s="44"/>
      <c r="AM581" s="44"/>
      <c r="AN581" s="44"/>
      <c r="AO581" s="44"/>
      <c r="AP581" s="44"/>
      <c r="AQ581" s="44"/>
      <c r="AR581" s="44"/>
      <c r="AS581" s="44"/>
    </row>
    <row r="582" spans="1:45">
      <c r="A582" s="41"/>
      <c r="B582" s="41"/>
      <c r="C582" s="41"/>
      <c r="D582" s="41"/>
      <c r="E582" s="52"/>
      <c r="F582" s="52"/>
      <c r="G582" s="52"/>
      <c r="H582" s="52"/>
      <c r="I582" s="52"/>
      <c r="J582" s="52"/>
      <c r="K582" s="52"/>
      <c r="L582" s="44"/>
      <c r="M582" s="44"/>
      <c r="N582" s="44"/>
      <c r="O582" s="139"/>
      <c r="P582" s="46"/>
      <c r="Q582" s="44"/>
      <c r="R582" s="44"/>
      <c r="S582" s="44"/>
      <c r="T582" s="44"/>
      <c r="U582" s="44"/>
      <c r="V582" s="44"/>
      <c r="W582" s="44"/>
      <c r="X582" s="44"/>
      <c r="Y582" s="44"/>
      <c r="Z582" s="44"/>
      <c r="AA582" s="44"/>
      <c r="AB582" s="44"/>
      <c r="AC582" s="44"/>
      <c r="AD582" s="44"/>
      <c r="AE582" s="44"/>
      <c r="AF582" s="44"/>
      <c r="AG582" s="44"/>
      <c r="AH582" s="44"/>
      <c r="AI582" s="44"/>
      <c r="AJ582" s="44"/>
      <c r="AK582" s="44"/>
      <c r="AL582" s="44"/>
      <c r="AM582" s="44"/>
      <c r="AN582" s="44"/>
      <c r="AO582" s="44"/>
      <c r="AP582" s="44"/>
      <c r="AQ582" s="44"/>
      <c r="AR582" s="44"/>
      <c r="AS582" s="44"/>
    </row>
    <row r="583" spans="1:45">
      <c r="A583" s="41"/>
      <c r="B583" s="41"/>
      <c r="C583" s="41"/>
      <c r="D583" s="41"/>
      <c r="E583" s="52"/>
      <c r="F583" s="52"/>
      <c r="G583" s="52"/>
      <c r="H583" s="52"/>
      <c r="I583" s="52"/>
      <c r="J583" s="52"/>
      <c r="K583" s="52"/>
      <c r="L583" s="44"/>
      <c r="M583" s="44"/>
      <c r="N583" s="44"/>
      <c r="O583" s="139"/>
      <c r="P583" s="46"/>
      <c r="Q583" s="44"/>
      <c r="R583" s="44"/>
      <c r="S583" s="44"/>
      <c r="T583" s="44"/>
      <c r="U583" s="44"/>
      <c r="V583" s="44"/>
      <c r="W583" s="44"/>
      <c r="X583" s="44"/>
      <c r="Y583" s="44"/>
      <c r="Z583" s="44"/>
      <c r="AA583" s="44"/>
      <c r="AB583" s="44"/>
      <c r="AC583" s="44"/>
      <c r="AD583" s="44"/>
      <c r="AE583" s="44"/>
      <c r="AF583" s="44"/>
      <c r="AG583" s="44"/>
      <c r="AH583" s="44"/>
      <c r="AI583" s="44"/>
      <c r="AJ583" s="44"/>
      <c r="AK583" s="44"/>
      <c r="AL583" s="44"/>
      <c r="AM583" s="44"/>
      <c r="AN583" s="44"/>
      <c r="AO583" s="44"/>
      <c r="AP583" s="44"/>
      <c r="AQ583" s="44"/>
      <c r="AR583" s="44"/>
      <c r="AS583" s="44"/>
    </row>
    <row r="584" spans="1:45">
      <c r="A584" s="41"/>
      <c r="B584" s="41"/>
      <c r="C584" s="41"/>
      <c r="D584" s="41"/>
      <c r="E584" s="52"/>
      <c r="F584" s="52"/>
      <c r="G584" s="52"/>
      <c r="H584" s="52"/>
      <c r="I584" s="52"/>
      <c r="J584" s="52"/>
      <c r="K584" s="52"/>
      <c r="L584" s="44"/>
      <c r="M584" s="44"/>
      <c r="N584" s="44"/>
      <c r="O584" s="139"/>
      <c r="P584" s="46"/>
      <c r="Q584" s="44"/>
      <c r="R584" s="44"/>
      <c r="S584" s="44"/>
      <c r="T584" s="44"/>
      <c r="U584" s="44"/>
      <c r="V584" s="44"/>
      <c r="W584" s="44"/>
      <c r="X584" s="44"/>
      <c r="Y584" s="44"/>
      <c r="Z584" s="44"/>
      <c r="AA584" s="44"/>
      <c r="AB584" s="44"/>
      <c r="AC584" s="44"/>
      <c r="AD584" s="44"/>
      <c r="AE584" s="44"/>
      <c r="AF584" s="44"/>
      <c r="AG584" s="44"/>
      <c r="AH584" s="44"/>
      <c r="AI584" s="44"/>
      <c r="AJ584" s="44"/>
      <c r="AK584" s="44"/>
      <c r="AL584" s="44"/>
      <c r="AM584" s="44"/>
      <c r="AN584" s="44"/>
      <c r="AO584" s="44"/>
      <c r="AP584" s="44"/>
      <c r="AQ584" s="44"/>
      <c r="AR584" s="44"/>
      <c r="AS584" s="44"/>
    </row>
    <row r="585" spans="1:45">
      <c r="A585" s="41"/>
      <c r="B585" s="41"/>
      <c r="C585" s="41"/>
      <c r="D585" s="41"/>
      <c r="E585" s="52"/>
      <c r="F585" s="52"/>
      <c r="G585" s="52"/>
      <c r="H585" s="52"/>
      <c r="I585" s="52"/>
      <c r="J585" s="52"/>
      <c r="K585" s="52"/>
      <c r="L585" s="44"/>
      <c r="M585" s="44"/>
      <c r="N585" s="44"/>
      <c r="O585" s="139"/>
      <c r="P585" s="46"/>
      <c r="Q585" s="44"/>
      <c r="R585" s="44"/>
      <c r="S585" s="44"/>
      <c r="T585" s="44"/>
      <c r="U585" s="44"/>
      <c r="V585" s="44"/>
      <c r="W585" s="44"/>
      <c r="X585" s="44"/>
      <c r="Y585" s="44"/>
      <c r="Z585" s="44"/>
      <c r="AA585" s="44"/>
      <c r="AB585" s="44"/>
      <c r="AC585" s="44"/>
      <c r="AD585" s="44"/>
      <c r="AE585" s="44"/>
      <c r="AF585" s="44"/>
      <c r="AG585" s="44"/>
      <c r="AH585" s="44"/>
      <c r="AI585" s="44"/>
      <c r="AJ585" s="44"/>
      <c r="AK585" s="44"/>
      <c r="AL585" s="44"/>
      <c r="AM585" s="44"/>
      <c r="AN585" s="44"/>
      <c r="AO585" s="44"/>
      <c r="AP585" s="44"/>
      <c r="AQ585" s="44"/>
      <c r="AR585" s="44"/>
      <c r="AS585" s="44"/>
    </row>
    <row r="586" spans="1:45">
      <c r="A586" s="41"/>
      <c r="B586" s="41"/>
      <c r="C586" s="41"/>
      <c r="D586" s="41"/>
      <c r="E586" s="52"/>
      <c r="F586" s="52"/>
      <c r="G586" s="52"/>
      <c r="H586" s="52"/>
      <c r="I586" s="52"/>
      <c r="J586" s="52"/>
      <c r="K586" s="52"/>
      <c r="L586" s="44"/>
      <c r="M586" s="44"/>
      <c r="N586" s="44"/>
      <c r="O586" s="139"/>
      <c r="P586" s="46"/>
      <c r="Q586" s="44"/>
      <c r="R586" s="44"/>
      <c r="S586" s="44"/>
      <c r="T586" s="44"/>
      <c r="U586" s="44"/>
      <c r="V586" s="44"/>
      <c r="W586" s="44"/>
      <c r="X586" s="44"/>
      <c r="Y586" s="44"/>
      <c r="Z586" s="44"/>
      <c r="AA586" s="44"/>
      <c r="AB586" s="44"/>
      <c r="AC586" s="44"/>
      <c r="AD586" s="44"/>
      <c r="AE586" s="44"/>
      <c r="AF586" s="44"/>
      <c r="AG586" s="44"/>
      <c r="AH586" s="44"/>
      <c r="AI586" s="44"/>
      <c r="AJ586" s="44"/>
      <c r="AK586" s="44"/>
      <c r="AL586" s="44"/>
      <c r="AM586" s="44"/>
      <c r="AN586" s="44"/>
      <c r="AO586" s="44"/>
      <c r="AP586" s="44"/>
      <c r="AQ586" s="44"/>
      <c r="AR586" s="44"/>
      <c r="AS586" s="44"/>
    </row>
    <row r="587" spans="1:45">
      <c r="A587" s="41"/>
      <c r="B587" s="41"/>
      <c r="C587" s="41"/>
      <c r="D587" s="41"/>
      <c r="E587" s="52"/>
      <c r="F587" s="52"/>
      <c r="G587" s="52"/>
      <c r="H587" s="52"/>
      <c r="I587" s="52"/>
      <c r="J587" s="52"/>
      <c r="K587" s="52"/>
      <c r="L587" s="44"/>
      <c r="M587" s="44"/>
      <c r="N587" s="44"/>
      <c r="O587" s="139"/>
      <c r="P587" s="46"/>
      <c r="Q587" s="44"/>
      <c r="R587" s="44"/>
      <c r="S587" s="44"/>
      <c r="T587" s="44"/>
      <c r="U587" s="44"/>
      <c r="V587" s="44"/>
      <c r="W587" s="44"/>
      <c r="X587" s="44"/>
      <c r="Y587" s="44"/>
      <c r="Z587" s="44"/>
      <c r="AA587" s="44"/>
      <c r="AB587" s="44"/>
      <c r="AC587" s="44"/>
      <c r="AD587" s="44"/>
      <c r="AE587" s="44"/>
      <c r="AF587" s="44"/>
      <c r="AG587" s="44"/>
      <c r="AH587" s="44"/>
      <c r="AI587" s="44"/>
      <c r="AJ587" s="44"/>
      <c r="AK587" s="44"/>
      <c r="AL587" s="44"/>
      <c r="AM587" s="44"/>
      <c r="AN587" s="44"/>
      <c r="AO587" s="44"/>
      <c r="AP587" s="44"/>
      <c r="AQ587" s="44"/>
      <c r="AR587" s="44"/>
      <c r="AS587" s="44"/>
    </row>
    <row r="588" spans="1:45">
      <c r="A588" s="41"/>
      <c r="B588" s="41"/>
      <c r="C588" s="41"/>
      <c r="D588" s="41"/>
      <c r="E588" s="52"/>
      <c r="F588" s="52"/>
      <c r="G588" s="52"/>
      <c r="H588" s="52"/>
      <c r="I588" s="52"/>
      <c r="J588" s="52"/>
      <c r="K588" s="52"/>
      <c r="L588" s="44"/>
      <c r="M588" s="44"/>
      <c r="N588" s="44"/>
      <c r="O588" s="139"/>
      <c r="P588" s="46"/>
      <c r="Q588" s="44"/>
      <c r="R588" s="44"/>
      <c r="S588" s="44"/>
      <c r="T588" s="44"/>
      <c r="U588" s="44"/>
      <c r="V588" s="44"/>
      <c r="W588" s="44"/>
      <c r="X588" s="44"/>
      <c r="Y588" s="44"/>
      <c r="Z588" s="44"/>
      <c r="AA588" s="44"/>
      <c r="AB588" s="44"/>
      <c r="AC588" s="44"/>
      <c r="AD588" s="44"/>
      <c r="AE588" s="44"/>
      <c r="AF588" s="44"/>
      <c r="AG588" s="44"/>
      <c r="AH588" s="44"/>
      <c r="AI588" s="44"/>
      <c r="AJ588" s="44"/>
      <c r="AK588" s="44"/>
      <c r="AL588" s="44"/>
      <c r="AM588" s="44"/>
      <c r="AN588" s="44"/>
      <c r="AO588" s="44"/>
      <c r="AP588" s="44"/>
      <c r="AQ588" s="44"/>
      <c r="AR588" s="44"/>
      <c r="AS588" s="44"/>
    </row>
    <row r="589" spans="1:45">
      <c r="A589" s="41"/>
      <c r="B589" s="41"/>
      <c r="C589" s="41"/>
      <c r="D589" s="41"/>
      <c r="E589" s="52"/>
      <c r="F589" s="52"/>
      <c r="G589" s="52"/>
      <c r="H589" s="52"/>
      <c r="I589" s="52"/>
      <c r="J589" s="52"/>
      <c r="K589" s="52"/>
      <c r="L589" s="44"/>
      <c r="M589" s="44"/>
      <c r="N589" s="44"/>
      <c r="O589" s="139"/>
      <c r="P589" s="46"/>
      <c r="Q589" s="44"/>
      <c r="R589" s="44"/>
      <c r="S589" s="44"/>
      <c r="T589" s="44"/>
      <c r="U589" s="44"/>
      <c r="V589" s="44"/>
      <c r="W589" s="44"/>
      <c r="X589" s="44"/>
      <c r="Y589" s="44"/>
      <c r="Z589" s="44"/>
      <c r="AA589" s="44"/>
      <c r="AB589" s="44"/>
      <c r="AC589" s="44"/>
      <c r="AD589" s="44"/>
      <c r="AE589" s="44"/>
      <c r="AF589" s="44"/>
      <c r="AG589" s="44"/>
      <c r="AH589" s="44"/>
      <c r="AI589" s="44"/>
      <c r="AJ589" s="44"/>
      <c r="AK589" s="44"/>
      <c r="AL589" s="44"/>
      <c r="AM589" s="44"/>
      <c r="AN589" s="44"/>
      <c r="AO589" s="44"/>
      <c r="AP589" s="44"/>
      <c r="AQ589" s="44"/>
      <c r="AR589" s="44"/>
      <c r="AS589" s="44"/>
    </row>
    <row r="590" spans="1:45">
      <c r="A590" s="41"/>
      <c r="B590" s="41"/>
      <c r="C590" s="41"/>
      <c r="D590" s="41"/>
      <c r="E590" s="52"/>
      <c r="F590" s="52"/>
      <c r="G590" s="52"/>
      <c r="H590" s="52"/>
      <c r="I590" s="52"/>
      <c r="J590" s="52"/>
      <c r="K590" s="52"/>
      <c r="L590" s="44"/>
      <c r="M590" s="44"/>
      <c r="N590" s="44"/>
      <c r="O590" s="139"/>
      <c r="P590" s="46"/>
      <c r="Q590" s="44"/>
      <c r="R590" s="44"/>
      <c r="S590" s="44"/>
      <c r="T590" s="44"/>
      <c r="U590" s="44"/>
      <c r="V590" s="44"/>
      <c r="W590" s="44"/>
      <c r="X590" s="44"/>
      <c r="Y590" s="44"/>
      <c r="Z590" s="44"/>
      <c r="AA590" s="44"/>
      <c r="AB590" s="44"/>
      <c r="AC590" s="44"/>
      <c r="AD590" s="44"/>
      <c r="AE590" s="44"/>
      <c r="AF590" s="44"/>
      <c r="AG590" s="44"/>
      <c r="AH590" s="44"/>
      <c r="AI590" s="44"/>
      <c r="AJ590" s="44"/>
      <c r="AK590" s="44"/>
      <c r="AL590" s="44"/>
      <c r="AM590" s="44"/>
      <c r="AN590" s="44"/>
      <c r="AO590" s="44"/>
      <c r="AP590" s="44"/>
      <c r="AQ590" s="44"/>
      <c r="AR590" s="44"/>
      <c r="AS590" s="44"/>
    </row>
    <row r="591" spans="1:45">
      <c r="A591" s="41"/>
      <c r="B591" s="41"/>
      <c r="C591" s="41"/>
      <c r="D591" s="41"/>
      <c r="E591" s="52"/>
      <c r="F591" s="52"/>
      <c r="G591" s="52"/>
      <c r="H591" s="52"/>
      <c r="I591" s="52"/>
      <c r="J591" s="52"/>
      <c r="K591" s="52"/>
      <c r="L591" s="44"/>
      <c r="M591" s="44"/>
      <c r="N591" s="44"/>
      <c r="O591" s="139"/>
      <c r="P591" s="46"/>
      <c r="Q591" s="44"/>
      <c r="R591" s="44"/>
      <c r="S591" s="44"/>
      <c r="T591" s="44"/>
      <c r="U591" s="44"/>
      <c r="V591" s="44"/>
      <c r="W591" s="44"/>
      <c r="X591" s="44"/>
      <c r="Y591" s="44"/>
      <c r="Z591" s="44"/>
      <c r="AA591" s="44"/>
      <c r="AB591" s="44"/>
      <c r="AC591" s="44"/>
      <c r="AD591" s="44"/>
      <c r="AE591" s="44"/>
      <c r="AF591" s="44"/>
      <c r="AG591" s="44"/>
      <c r="AH591" s="44"/>
      <c r="AI591" s="44"/>
      <c r="AJ591" s="44"/>
      <c r="AK591" s="44"/>
      <c r="AL591" s="44"/>
      <c r="AM591" s="44"/>
      <c r="AN591" s="44"/>
      <c r="AO591" s="44"/>
      <c r="AP591" s="44"/>
      <c r="AQ591" s="44"/>
      <c r="AR591" s="44"/>
      <c r="AS591" s="44"/>
    </row>
    <row r="592" spans="1:45">
      <c r="A592" s="41"/>
      <c r="B592" s="41"/>
      <c r="C592" s="41"/>
      <c r="D592" s="41"/>
      <c r="E592" s="52"/>
      <c r="F592" s="52"/>
      <c r="G592" s="52"/>
      <c r="H592" s="52"/>
      <c r="I592" s="52"/>
      <c r="J592" s="52"/>
      <c r="K592" s="52"/>
      <c r="L592" s="44"/>
      <c r="M592" s="44"/>
      <c r="N592" s="44"/>
      <c r="O592" s="139"/>
      <c r="P592" s="46"/>
      <c r="Q592" s="44"/>
      <c r="R592" s="44"/>
      <c r="S592" s="44"/>
      <c r="T592" s="44"/>
      <c r="U592" s="44"/>
      <c r="V592" s="44"/>
      <c r="W592" s="44"/>
      <c r="X592" s="44"/>
      <c r="Y592" s="44"/>
      <c r="Z592" s="44"/>
      <c r="AA592" s="44"/>
      <c r="AB592" s="44"/>
      <c r="AC592" s="44"/>
      <c r="AD592" s="44"/>
      <c r="AE592" s="44"/>
      <c r="AF592" s="44"/>
      <c r="AG592" s="44"/>
      <c r="AH592" s="44"/>
      <c r="AI592" s="44"/>
      <c r="AJ592" s="44"/>
      <c r="AK592" s="44"/>
      <c r="AL592" s="44"/>
      <c r="AM592" s="44"/>
      <c r="AN592" s="44"/>
      <c r="AO592" s="44"/>
      <c r="AP592" s="44"/>
      <c r="AQ592" s="44"/>
      <c r="AR592" s="44"/>
      <c r="AS592" s="44"/>
    </row>
    <row r="593" spans="1:45">
      <c r="A593" s="41"/>
      <c r="B593" s="41"/>
      <c r="C593" s="41"/>
      <c r="D593" s="41"/>
      <c r="E593" s="52"/>
      <c r="F593" s="52"/>
      <c r="G593" s="52"/>
      <c r="H593" s="52"/>
      <c r="I593" s="52"/>
      <c r="J593" s="52"/>
      <c r="K593" s="52"/>
      <c r="L593" s="44"/>
      <c r="M593" s="44"/>
      <c r="N593" s="44"/>
      <c r="O593" s="139"/>
      <c r="P593" s="46"/>
      <c r="Q593" s="44"/>
      <c r="R593" s="44"/>
      <c r="S593" s="44"/>
      <c r="T593" s="44"/>
      <c r="U593" s="44"/>
      <c r="V593" s="44"/>
      <c r="W593" s="44"/>
      <c r="X593" s="44"/>
      <c r="Y593" s="44"/>
      <c r="Z593" s="44"/>
      <c r="AA593" s="44"/>
      <c r="AB593" s="44"/>
      <c r="AC593" s="44"/>
      <c r="AD593" s="44"/>
      <c r="AE593" s="44"/>
      <c r="AF593" s="44"/>
      <c r="AG593" s="44"/>
      <c r="AH593" s="44"/>
      <c r="AI593" s="44"/>
      <c r="AJ593" s="44"/>
      <c r="AK593" s="44"/>
      <c r="AL593" s="44"/>
      <c r="AM593" s="44"/>
      <c r="AN593" s="44"/>
      <c r="AO593" s="44"/>
      <c r="AP593" s="44"/>
      <c r="AQ593" s="44"/>
      <c r="AR593" s="44"/>
      <c r="AS593" s="44"/>
    </row>
    <row r="594" spans="1:45">
      <c r="A594" s="41"/>
      <c r="B594" s="41"/>
      <c r="C594" s="41"/>
      <c r="D594" s="41"/>
      <c r="E594" s="52"/>
      <c r="F594" s="52"/>
      <c r="G594" s="52"/>
      <c r="H594" s="52"/>
      <c r="I594" s="52"/>
      <c r="J594" s="52"/>
      <c r="K594" s="52"/>
      <c r="L594" s="44"/>
      <c r="M594" s="44"/>
      <c r="N594" s="44"/>
      <c r="O594" s="139"/>
      <c r="P594" s="46"/>
      <c r="Q594" s="44"/>
      <c r="R594" s="44"/>
      <c r="S594" s="44"/>
      <c r="T594" s="44"/>
      <c r="U594" s="44"/>
      <c r="V594" s="44"/>
      <c r="W594" s="44"/>
      <c r="X594" s="44"/>
      <c r="Y594" s="44"/>
      <c r="Z594" s="44"/>
      <c r="AA594" s="44"/>
      <c r="AB594" s="44"/>
      <c r="AC594" s="44"/>
      <c r="AD594" s="44"/>
      <c r="AE594" s="44"/>
      <c r="AF594" s="44"/>
      <c r="AG594" s="44"/>
      <c r="AH594" s="44"/>
      <c r="AI594" s="44"/>
      <c r="AJ594" s="44"/>
      <c r="AK594" s="44"/>
      <c r="AL594" s="44"/>
      <c r="AM594" s="44"/>
      <c r="AN594" s="44"/>
      <c r="AO594" s="44"/>
      <c r="AP594" s="44"/>
      <c r="AQ594" s="44"/>
      <c r="AR594" s="44"/>
      <c r="AS594" s="44"/>
    </row>
    <row r="595" spans="1:45">
      <c r="A595" s="41"/>
      <c r="B595" s="41"/>
      <c r="C595" s="41"/>
      <c r="D595" s="41"/>
      <c r="E595" s="52"/>
      <c r="F595" s="52"/>
      <c r="G595" s="52"/>
      <c r="H595" s="52"/>
      <c r="I595" s="52"/>
      <c r="J595" s="52"/>
      <c r="K595" s="52"/>
      <c r="L595" s="44"/>
      <c r="M595" s="44"/>
      <c r="N595" s="44"/>
      <c r="O595" s="139"/>
      <c r="P595" s="46"/>
      <c r="Q595" s="44"/>
      <c r="R595" s="44"/>
      <c r="S595" s="44"/>
      <c r="T595" s="44"/>
      <c r="U595" s="44"/>
      <c r="V595" s="44"/>
      <c r="W595" s="44"/>
      <c r="X595" s="44"/>
      <c r="Y595" s="44"/>
      <c r="Z595" s="44"/>
      <c r="AA595" s="44"/>
      <c r="AB595" s="44"/>
      <c r="AC595" s="44"/>
      <c r="AD595" s="44"/>
      <c r="AE595" s="44"/>
      <c r="AF595" s="44"/>
      <c r="AG595" s="44"/>
      <c r="AH595" s="44"/>
      <c r="AI595" s="44"/>
      <c r="AJ595" s="44"/>
      <c r="AK595" s="44"/>
      <c r="AL595" s="44"/>
      <c r="AM595" s="44"/>
      <c r="AN595" s="44"/>
      <c r="AO595" s="44"/>
      <c r="AP595" s="44"/>
      <c r="AQ595" s="44"/>
      <c r="AR595" s="44"/>
      <c r="AS595" s="44"/>
    </row>
    <row r="596" spans="1:45">
      <c r="A596" s="41"/>
      <c r="B596" s="41"/>
      <c r="C596" s="41"/>
      <c r="D596" s="41"/>
      <c r="E596" s="52"/>
      <c r="F596" s="52"/>
      <c r="G596" s="52"/>
      <c r="H596" s="52"/>
      <c r="I596" s="52"/>
      <c r="J596" s="52"/>
      <c r="K596" s="52"/>
      <c r="L596" s="44"/>
      <c r="M596" s="44"/>
      <c r="N596" s="44"/>
      <c r="O596" s="139"/>
      <c r="P596" s="46"/>
      <c r="Q596" s="44"/>
      <c r="R596" s="44"/>
      <c r="S596" s="44"/>
      <c r="T596" s="44"/>
      <c r="U596" s="44"/>
      <c r="V596" s="44"/>
      <c r="W596" s="44"/>
      <c r="X596" s="44"/>
      <c r="Y596" s="44"/>
      <c r="Z596" s="44"/>
      <c r="AA596" s="44"/>
      <c r="AB596" s="44"/>
      <c r="AC596" s="44"/>
      <c r="AD596" s="44"/>
      <c r="AE596" s="44"/>
      <c r="AF596" s="44"/>
      <c r="AG596" s="44"/>
      <c r="AH596" s="44"/>
      <c r="AI596" s="44"/>
      <c r="AJ596" s="44"/>
      <c r="AK596" s="44"/>
      <c r="AL596" s="44"/>
      <c r="AM596" s="44"/>
      <c r="AN596" s="44"/>
      <c r="AO596" s="44"/>
      <c r="AP596" s="44"/>
      <c r="AQ596" s="44"/>
      <c r="AR596" s="44"/>
      <c r="AS596" s="44"/>
    </row>
    <row r="597" spans="1:45">
      <c r="A597" s="41"/>
      <c r="B597" s="41"/>
      <c r="C597" s="41"/>
      <c r="D597" s="41"/>
      <c r="E597" s="52"/>
      <c r="F597" s="52"/>
      <c r="G597" s="52"/>
      <c r="H597" s="52"/>
      <c r="I597" s="52"/>
      <c r="J597" s="52"/>
      <c r="K597" s="52"/>
      <c r="L597" s="44"/>
      <c r="M597" s="44"/>
      <c r="N597" s="44"/>
      <c r="O597" s="139"/>
      <c r="P597" s="46"/>
      <c r="Q597" s="44"/>
      <c r="R597" s="44"/>
      <c r="S597" s="44"/>
      <c r="T597" s="44"/>
      <c r="U597" s="44"/>
      <c r="V597" s="44"/>
      <c r="W597" s="44"/>
      <c r="X597" s="44"/>
      <c r="Y597" s="44"/>
      <c r="Z597" s="44"/>
      <c r="AA597" s="44"/>
      <c r="AB597" s="44"/>
      <c r="AC597" s="44"/>
      <c r="AD597" s="44"/>
      <c r="AE597" s="44"/>
      <c r="AF597" s="44"/>
      <c r="AG597" s="44"/>
      <c r="AH597" s="44"/>
      <c r="AI597" s="44"/>
      <c r="AJ597" s="44"/>
      <c r="AK597" s="44"/>
      <c r="AL597" s="44"/>
      <c r="AM597" s="44"/>
      <c r="AN597" s="44"/>
      <c r="AO597" s="44"/>
      <c r="AP597" s="44"/>
      <c r="AQ597" s="44"/>
      <c r="AR597" s="44"/>
      <c r="AS597" s="44"/>
    </row>
    <row r="598" spans="1:45">
      <c r="A598" s="41"/>
      <c r="B598" s="41"/>
      <c r="C598" s="41"/>
      <c r="D598" s="41"/>
      <c r="E598" s="52"/>
      <c r="F598" s="52"/>
      <c r="G598" s="52"/>
      <c r="H598" s="52"/>
      <c r="I598" s="52"/>
      <c r="J598" s="52"/>
      <c r="K598" s="52"/>
      <c r="L598" s="44"/>
      <c r="M598" s="44"/>
      <c r="N598" s="44"/>
      <c r="O598" s="139"/>
      <c r="P598" s="46"/>
      <c r="Q598" s="44"/>
      <c r="R598" s="44"/>
      <c r="S598" s="44"/>
      <c r="T598" s="44"/>
      <c r="U598" s="44"/>
      <c r="V598" s="44"/>
      <c r="W598" s="44"/>
      <c r="X598" s="44"/>
      <c r="Y598" s="44"/>
      <c r="Z598" s="44"/>
      <c r="AA598" s="44"/>
      <c r="AB598" s="44"/>
      <c r="AC598" s="44"/>
      <c r="AD598" s="44"/>
      <c r="AE598" s="44"/>
      <c r="AF598" s="44"/>
      <c r="AG598" s="44"/>
      <c r="AH598" s="44"/>
      <c r="AI598" s="44"/>
      <c r="AJ598" s="44"/>
      <c r="AK598" s="44"/>
      <c r="AL598" s="44"/>
      <c r="AM598" s="44"/>
      <c r="AN598" s="44"/>
      <c r="AO598" s="44"/>
      <c r="AP598" s="44"/>
      <c r="AQ598" s="44"/>
      <c r="AR598" s="44"/>
      <c r="AS598" s="44"/>
    </row>
    <row r="599" spans="1:45">
      <c r="A599" s="41"/>
      <c r="B599" s="41"/>
      <c r="C599" s="41"/>
      <c r="D599" s="41"/>
      <c r="E599" s="52"/>
      <c r="F599" s="52"/>
      <c r="G599" s="52"/>
      <c r="H599" s="52"/>
      <c r="I599" s="52"/>
      <c r="J599" s="52"/>
      <c r="K599" s="52"/>
      <c r="L599" s="44"/>
      <c r="M599" s="44"/>
      <c r="N599" s="44"/>
      <c r="O599" s="139"/>
      <c r="P599" s="46"/>
      <c r="Q599" s="44"/>
      <c r="R599" s="44"/>
      <c r="S599" s="44"/>
      <c r="T599" s="44"/>
      <c r="U599" s="44"/>
      <c r="V599" s="44"/>
      <c r="W599" s="44"/>
      <c r="X599" s="44"/>
      <c r="Y599" s="44"/>
      <c r="Z599" s="44"/>
      <c r="AA599" s="44"/>
      <c r="AB599" s="44"/>
      <c r="AC599" s="44"/>
      <c r="AD599" s="44"/>
      <c r="AE599" s="44"/>
      <c r="AF599" s="44"/>
      <c r="AG599" s="44"/>
      <c r="AH599" s="44"/>
      <c r="AI599" s="44"/>
      <c r="AJ599" s="44"/>
      <c r="AK599" s="44"/>
      <c r="AL599" s="44"/>
      <c r="AM599" s="44"/>
      <c r="AN599" s="44"/>
      <c r="AO599" s="44"/>
      <c r="AP599" s="44"/>
      <c r="AQ599" s="44"/>
      <c r="AR599" s="44"/>
      <c r="AS599" s="44"/>
    </row>
    <row r="600" spans="1:45">
      <c r="A600" s="41"/>
      <c r="B600" s="41"/>
      <c r="C600" s="41"/>
      <c r="D600" s="41"/>
      <c r="E600" s="52"/>
      <c r="F600" s="52"/>
      <c r="G600" s="52"/>
      <c r="H600" s="52"/>
      <c r="I600" s="52"/>
      <c r="J600" s="52"/>
      <c r="K600" s="52"/>
      <c r="L600" s="44"/>
      <c r="M600" s="44"/>
      <c r="N600" s="44"/>
      <c r="O600" s="139"/>
      <c r="P600" s="46"/>
      <c r="Q600" s="44"/>
      <c r="R600" s="44"/>
      <c r="S600" s="44"/>
      <c r="T600" s="44"/>
      <c r="U600" s="44"/>
      <c r="V600" s="44"/>
      <c r="W600" s="44"/>
      <c r="X600" s="44"/>
      <c r="Y600" s="44"/>
      <c r="Z600" s="44"/>
      <c r="AA600" s="44"/>
      <c r="AB600" s="44"/>
      <c r="AC600" s="44"/>
      <c r="AD600" s="44"/>
      <c r="AE600" s="44"/>
      <c r="AF600" s="44"/>
      <c r="AG600" s="44"/>
      <c r="AH600" s="44"/>
      <c r="AI600" s="44"/>
      <c r="AJ600" s="44"/>
      <c r="AK600" s="44"/>
      <c r="AL600" s="44"/>
      <c r="AM600" s="44"/>
      <c r="AN600" s="44"/>
      <c r="AO600" s="44"/>
      <c r="AP600" s="44"/>
      <c r="AQ600" s="44"/>
      <c r="AR600" s="44"/>
      <c r="AS600" s="44"/>
    </row>
    <row r="601" spans="1:45">
      <c r="A601" s="41"/>
      <c r="B601" s="41"/>
      <c r="C601" s="41"/>
      <c r="D601" s="41"/>
      <c r="E601" s="52"/>
      <c r="F601" s="52"/>
      <c r="G601" s="52"/>
      <c r="H601" s="52"/>
      <c r="I601" s="52"/>
      <c r="J601" s="52"/>
      <c r="K601" s="52"/>
      <c r="L601" s="44"/>
      <c r="M601" s="44"/>
      <c r="N601" s="44"/>
      <c r="O601" s="139"/>
      <c r="P601" s="46"/>
      <c r="Q601" s="44"/>
      <c r="R601" s="44"/>
      <c r="S601" s="44"/>
      <c r="T601" s="44"/>
      <c r="U601" s="44"/>
      <c r="V601" s="44"/>
      <c r="W601" s="44"/>
      <c r="X601" s="44"/>
      <c r="Y601" s="44"/>
      <c r="Z601" s="44"/>
      <c r="AA601" s="44"/>
      <c r="AB601" s="44"/>
      <c r="AC601" s="44"/>
      <c r="AD601" s="44"/>
      <c r="AE601" s="44"/>
      <c r="AF601" s="44"/>
      <c r="AG601" s="44"/>
      <c r="AH601" s="44"/>
      <c r="AI601" s="44"/>
      <c r="AJ601" s="44"/>
      <c r="AK601" s="44"/>
      <c r="AL601" s="44"/>
      <c r="AM601" s="44"/>
      <c r="AN601" s="44"/>
      <c r="AO601" s="44"/>
      <c r="AP601" s="44"/>
      <c r="AQ601" s="44"/>
      <c r="AR601" s="44"/>
      <c r="AS601" s="44"/>
    </row>
    <row r="602" spans="1:45">
      <c r="A602" s="41"/>
      <c r="B602" s="41"/>
      <c r="C602" s="41"/>
      <c r="D602" s="41"/>
      <c r="E602" s="52"/>
      <c r="F602" s="52"/>
      <c r="G602" s="52"/>
      <c r="H602" s="52"/>
      <c r="I602" s="52"/>
      <c r="J602" s="52"/>
      <c r="K602" s="52"/>
      <c r="L602" s="44"/>
      <c r="M602" s="44"/>
      <c r="N602" s="44"/>
      <c r="O602" s="139"/>
      <c r="P602" s="46"/>
      <c r="Q602" s="44"/>
      <c r="R602" s="44"/>
      <c r="S602" s="44"/>
      <c r="T602" s="44"/>
      <c r="U602" s="44"/>
      <c r="V602" s="44"/>
      <c r="W602" s="44"/>
      <c r="X602" s="44"/>
      <c r="Y602" s="44"/>
      <c r="Z602" s="44"/>
      <c r="AA602" s="44"/>
      <c r="AB602" s="44"/>
      <c r="AC602" s="44"/>
      <c r="AD602" s="44"/>
      <c r="AE602" s="44"/>
      <c r="AF602" s="44"/>
      <c r="AG602" s="44"/>
      <c r="AH602" s="44"/>
      <c r="AI602" s="44"/>
      <c r="AJ602" s="44"/>
      <c r="AK602" s="44"/>
      <c r="AL602" s="44"/>
      <c r="AM602" s="44"/>
      <c r="AN602" s="44"/>
      <c r="AO602" s="44"/>
      <c r="AP602" s="44"/>
      <c r="AQ602" s="44"/>
      <c r="AR602" s="44"/>
      <c r="AS602" s="44"/>
    </row>
    <row r="603" spans="1:45">
      <c r="A603" s="41"/>
      <c r="B603" s="41"/>
      <c r="C603" s="41"/>
      <c r="D603" s="41"/>
      <c r="E603" s="52"/>
      <c r="F603" s="52"/>
      <c r="G603" s="52"/>
      <c r="H603" s="52"/>
      <c r="I603" s="52"/>
      <c r="J603" s="52"/>
      <c r="K603" s="52"/>
      <c r="L603" s="44"/>
      <c r="M603" s="44"/>
      <c r="N603" s="44"/>
      <c r="O603" s="139"/>
      <c r="P603" s="46"/>
      <c r="Q603" s="44"/>
      <c r="R603" s="44"/>
      <c r="S603" s="44"/>
      <c r="T603" s="44"/>
      <c r="U603" s="44"/>
      <c r="V603" s="44"/>
      <c r="W603" s="44"/>
      <c r="X603" s="44"/>
      <c r="Y603" s="44"/>
      <c r="Z603" s="44"/>
      <c r="AA603" s="44"/>
      <c r="AB603" s="44"/>
      <c r="AC603" s="44"/>
      <c r="AD603" s="44"/>
      <c r="AE603" s="44"/>
      <c r="AF603" s="44"/>
      <c r="AG603" s="44"/>
      <c r="AH603" s="44"/>
      <c r="AI603" s="44"/>
      <c r="AJ603" s="44"/>
      <c r="AK603" s="44"/>
      <c r="AL603" s="44"/>
      <c r="AM603" s="44"/>
      <c r="AN603" s="44"/>
      <c r="AO603" s="44"/>
      <c r="AP603" s="44"/>
      <c r="AQ603" s="44"/>
      <c r="AR603" s="44"/>
      <c r="AS603" s="44"/>
    </row>
    <row r="604" spans="1:45">
      <c r="A604" s="41"/>
      <c r="B604" s="41"/>
      <c r="C604" s="41"/>
      <c r="D604" s="41"/>
      <c r="E604" s="52"/>
      <c r="F604" s="52"/>
      <c r="G604" s="52"/>
      <c r="H604" s="52"/>
      <c r="I604" s="52"/>
      <c r="J604" s="52"/>
      <c r="K604" s="52"/>
      <c r="L604" s="44"/>
      <c r="M604" s="44"/>
      <c r="N604" s="44"/>
      <c r="O604" s="139"/>
      <c r="P604" s="46"/>
      <c r="Q604" s="44"/>
      <c r="R604" s="44"/>
      <c r="S604" s="44"/>
      <c r="T604" s="44"/>
      <c r="U604" s="44"/>
      <c r="V604" s="44"/>
      <c r="W604" s="44"/>
      <c r="X604" s="44"/>
      <c r="Y604" s="44"/>
      <c r="Z604" s="44"/>
      <c r="AA604" s="44"/>
      <c r="AB604" s="44"/>
      <c r="AC604" s="44"/>
      <c r="AD604" s="44"/>
      <c r="AE604" s="44"/>
      <c r="AF604" s="44"/>
      <c r="AG604" s="44"/>
      <c r="AH604" s="44"/>
      <c r="AI604" s="44"/>
      <c r="AJ604" s="44"/>
      <c r="AK604" s="44"/>
      <c r="AL604" s="44"/>
      <c r="AM604" s="44"/>
      <c r="AN604" s="44"/>
      <c r="AO604" s="44"/>
      <c r="AP604" s="44"/>
      <c r="AQ604" s="44"/>
      <c r="AR604" s="44"/>
      <c r="AS604" s="44"/>
    </row>
    <row r="605" spans="1:45">
      <c r="A605" s="41"/>
      <c r="B605" s="41"/>
      <c r="C605" s="41"/>
      <c r="D605" s="41"/>
      <c r="E605" s="52"/>
      <c r="F605" s="52"/>
      <c r="G605" s="52"/>
      <c r="H605" s="52"/>
      <c r="I605" s="52"/>
      <c r="J605" s="52"/>
      <c r="K605" s="52"/>
      <c r="L605" s="44"/>
      <c r="M605" s="44"/>
      <c r="N605" s="44"/>
      <c r="O605" s="139"/>
      <c r="P605" s="46"/>
      <c r="Q605" s="44"/>
      <c r="R605" s="44"/>
      <c r="S605" s="44"/>
      <c r="T605" s="44"/>
      <c r="U605" s="44"/>
      <c r="V605" s="44"/>
      <c r="W605" s="44"/>
      <c r="X605" s="44"/>
      <c r="Y605" s="44"/>
      <c r="Z605" s="44"/>
      <c r="AA605" s="44"/>
      <c r="AB605" s="44"/>
      <c r="AC605" s="44"/>
      <c r="AD605" s="44"/>
      <c r="AE605" s="44"/>
      <c r="AF605" s="44"/>
      <c r="AG605" s="44"/>
      <c r="AH605" s="44"/>
      <c r="AI605" s="44"/>
      <c r="AJ605" s="44"/>
      <c r="AK605" s="44"/>
      <c r="AL605" s="44"/>
      <c r="AM605" s="44"/>
      <c r="AN605" s="44"/>
      <c r="AO605" s="44"/>
      <c r="AP605" s="44"/>
      <c r="AQ605" s="44"/>
      <c r="AR605" s="44"/>
      <c r="AS605" s="44"/>
    </row>
    <row r="606" spans="1:45">
      <c r="A606" s="41"/>
      <c r="B606" s="41"/>
      <c r="C606" s="41"/>
      <c r="D606" s="41"/>
      <c r="E606" s="52"/>
      <c r="F606" s="52"/>
      <c r="G606" s="52"/>
      <c r="H606" s="52"/>
      <c r="I606" s="52"/>
      <c r="J606" s="52"/>
      <c r="K606" s="52"/>
      <c r="L606" s="44"/>
      <c r="M606" s="44"/>
      <c r="N606" s="44"/>
      <c r="O606" s="139"/>
      <c r="P606" s="46"/>
      <c r="Q606" s="44"/>
      <c r="R606" s="44"/>
      <c r="S606" s="44"/>
      <c r="T606" s="44"/>
      <c r="U606" s="44"/>
      <c r="V606" s="44"/>
      <c r="W606" s="44"/>
      <c r="X606" s="44"/>
      <c r="Y606" s="44"/>
      <c r="Z606" s="44"/>
      <c r="AA606" s="44"/>
      <c r="AB606" s="44"/>
      <c r="AC606" s="44"/>
      <c r="AD606" s="44"/>
      <c r="AE606" s="44"/>
      <c r="AF606" s="44"/>
      <c r="AG606" s="44"/>
      <c r="AH606" s="44"/>
      <c r="AI606" s="44"/>
      <c r="AJ606" s="44"/>
      <c r="AK606" s="44"/>
      <c r="AL606" s="44"/>
      <c r="AM606" s="44"/>
      <c r="AN606" s="44"/>
      <c r="AO606" s="44"/>
      <c r="AP606" s="44"/>
      <c r="AQ606" s="44"/>
      <c r="AR606" s="44"/>
      <c r="AS606" s="44"/>
    </row>
    <row r="607" spans="1:45">
      <c r="A607" s="41"/>
      <c r="B607" s="41"/>
      <c r="C607" s="41"/>
      <c r="D607" s="41"/>
      <c r="E607" s="52"/>
      <c r="F607" s="52"/>
      <c r="G607" s="52"/>
      <c r="H607" s="52"/>
      <c r="I607" s="52"/>
      <c r="J607" s="52"/>
      <c r="K607" s="52"/>
      <c r="L607" s="44"/>
      <c r="M607" s="44"/>
      <c r="N607" s="44"/>
      <c r="O607" s="139"/>
      <c r="P607" s="46"/>
      <c r="Q607" s="44"/>
      <c r="R607" s="44"/>
      <c r="S607" s="44"/>
      <c r="T607" s="44"/>
      <c r="U607" s="44"/>
      <c r="V607" s="44"/>
      <c r="W607" s="44"/>
      <c r="X607" s="44"/>
      <c r="Y607" s="44"/>
      <c r="Z607" s="44"/>
      <c r="AA607" s="44"/>
      <c r="AB607" s="44"/>
      <c r="AC607" s="44"/>
      <c r="AD607" s="44"/>
      <c r="AE607" s="44"/>
      <c r="AF607" s="44"/>
      <c r="AG607" s="44"/>
      <c r="AH607" s="44"/>
      <c r="AI607" s="44"/>
      <c r="AJ607" s="44"/>
      <c r="AK607" s="44"/>
      <c r="AL607" s="44"/>
      <c r="AM607" s="44"/>
      <c r="AN607" s="44"/>
      <c r="AO607" s="44"/>
      <c r="AP607" s="44"/>
      <c r="AQ607" s="44"/>
      <c r="AR607" s="44"/>
      <c r="AS607" s="44"/>
    </row>
    <row r="608" spans="1:45">
      <c r="A608" s="41"/>
      <c r="B608" s="41"/>
      <c r="C608" s="41"/>
      <c r="D608" s="41"/>
      <c r="E608" s="52"/>
      <c r="F608" s="52"/>
      <c r="G608" s="52"/>
      <c r="H608" s="52"/>
      <c r="I608" s="52"/>
      <c r="J608" s="52"/>
      <c r="K608" s="52"/>
      <c r="L608" s="44"/>
      <c r="M608" s="44"/>
      <c r="N608" s="44"/>
      <c r="O608" s="139"/>
      <c r="P608" s="46"/>
      <c r="Q608" s="44"/>
      <c r="R608" s="44"/>
      <c r="S608" s="44"/>
      <c r="T608" s="44"/>
      <c r="U608" s="44"/>
      <c r="V608" s="44"/>
      <c r="W608" s="44"/>
      <c r="X608" s="44"/>
      <c r="Y608" s="44"/>
      <c r="Z608" s="44"/>
      <c r="AA608" s="44"/>
      <c r="AB608" s="44"/>
      <c r="AC608" s="44"/>
      <c r="AD608" s="44"/>
      <c r="AE608" s="44"/>
      <c r="AF608" s="44"/>
      <c r="AG608" s="44"/>
      <c r="AH608" s="44"/>
      <c r="AI608" s="44"/>
      <c r="AJ608" s="44"/>
      <c r="AK608" s="44"/>
      <c r="AL608" s="44"/>
      <c r="AM608" s="44"/>
      <c r="AN608" s="44"/>
      <c r="AO608" s="44"/>
      <c r="AP608" s="44"/>
      <c r="AQ608" s="44"/>
      <c r="AR608" s="44"/>
      <c r="AS608" s="44"/>
    </row>
    <row r="609" spans="1:45">
      <c r="A609" s="41"/>
      <c r="B609" s="41"/>
      <c r="C609" s="41"/>
      <c r="D609" s="41"/>
      <c r="E609" s="52"/>
      <c r="F609" s="52"/>
      <c r="G609" s="52"/>
      <c r="H609" s="52"/>
      <c r="I609" s="52"/>
      <c r="J609" s="52"/>
      <c r="K609" s="52"/>
      <c r="L609" s="44"/>
      <c r="M609" s="44"/>
      <c r="N609" s="44"/>
      <c r="O609" s="139"/>
      <c r="P609" s="46"/>
      <c r="Q609" s="44"/>
      <c r="R609" s="44"/>
      <c r="S609" s="44"/>
      <c r="T609" s="44"/>
      <c r="U609" s="44"/>
      <c r="V609" s="44"/>
      <c r="W609" s="44"/>
      <c r="X609" s="44"/>
      <c r="Y609" s="44"/>
      <c r="Z609" s="44"/>
      <c r="AA609" s="44"/>
      <c r="AB609" s="44"/>
      <c r="AC609" s="44"/>
      <c r="AD609" s="44"/>
      <c r="AE609" s="44"/>
      <c r="AF609" s="44"/>
      <c r="AG609" s="44"/>
      <c r="AH609" s="44"/>
      <c r="AI609" s="44"/>
      <c r="AJ609" s="44"/>
      <c r="AK609" s="44"/>
      <c r="AL609" s="44"/>
      <c r="AM609" s="44"/>
      <c r="AN609" s="44"/>
      <c r="AO609" s="44"/>
      <c r="AP609" s="44"/>
      <c r="AQ609" s="44"/>
      <c r="AR609" s="44"/>
      <c r="AS609" s="44"/>
    </row>
    <row r="610" spans="1:45">
      <c r="A610" s="41"/>
      <c r="B610" s="41"/>
      <c r="C610" s="41"/>
      <c r="D610" s="41"/>
      <c r="E610" s="52"/>
      <c r="F610" s="52"/>
      <c r="G610" s="52"/>
      <c r="H610" s="52"/>
      <c r="I610" s="52"/>
      <c r="J610" s="52"/>
      <c r="K610" s="52"/>
      <c r="L610" s="44"/>
      <c r="M610" s="44"/>
      <c r="N610" s="44"/>
      <c r="O610" s="139"/>
      <c r="P610" s="46"/>
      <c r="Q610" s="44"/>
      <c r="R610" s="44"/>
      <c r="S610" s="44"/>
      <c r="T610" s="44"/>
      <c r="U610" s="44"/>
      <c r="V610" s="44"/>
      <c r="W610" s="44"/>
      <c r="X610" s="44"/>
      <c r="Y610" s="44"/>
      <c r="Z610" s="44"/>
      <c r="AA610" s="44"/>
      <c r="AB610" s="44"/>
      <c r="AC610" s="44"/>
      <c r="AD610" s="44"/>
      <c r="AE610" s="44"/>
      <c r="AF610" s="44"/>
      <c r="AG610" s="44"/>
      <c r="AH610" s="44"/>
      <c r="AI610" s="44"/>
      <c r="AJ610" s="44"/>
      <c r="AK610" s="44"/>
      <c r="AL610" s="44"/>
      <c r="AM610" s="44"/>
      <c r="AN610" s="44"/>
      <c r="AO610" s="44"/>
      <c r="AP610" s="44"/>
      <c r="AQ610" s="44"/>
      <c r="AR610" s="44"/>
      <c r="AS610" s="44"/>
    </row>
    <row r="611" spans="1:45">
      <c r="A611" s="41"/>
      <c r="B611" s="41"/>
      <c r="C611" s="41"/>
      <c r="D611" s="41"/>
      <c r="E611" s="52"/>
      <c r="F611" s="52"/>
      <c r="G611" s="52"/>
      <c r="H611" s="52"/>
      <c r="I611" s="52"/>
      <c r="J611" s="52"/>
      <c r="K611" s="52"/>
      <c r="L611" s="44"/>
      <c r="M611" s="44"/>
      <c r="N611" s="44"/>
      <c r="O611" s="139"/>
      <c r="P611" s="46"/>
      <c r="Q611" s="44"/>
      <c r="R611" s="44"/>
      <c r="S611" s="44"/>
      <c r="T611" s="44"/>
      <c r="U611" s="44"/>
      <c r="V611" s="44"/>
      <c r="W611" s="44"/>
      <c r="X611" s="44"/>
      <c r="Y611" s="44"/>
      <c r="Z611" s="44"/>
      <c r="AA611" s="44"/>
      <c r="AB611" s="44"/>
      <c r="AC611" s="44"/>
      <c r="AD611" s="44"/>
      <c r="AE611" s="44"/>
      <c r="AF611" s="44"/>
      <c r="AG611" s="44"/>
      <c r="AH611" s="44"/>
      <c r="AI611" s="44"/>
      <c r="AJ611" s="44"/>
      <c r="AK611" s="44"/>
      <c r="AL611" s="44"/>
      <c r="AM611" s="44"/>
      <c r="AN611" s="44"/>
      <c r="AO611" s="44"/>
      <c r="AP611" s="44"/>
      <c r="AQ611" s="44"/>
      <c r="AR611" s="44"/>
      <c r="AS611" s="44"/>
    </row>
    <row r="612" spans="1:45">
      <c r="A612" s="41"/>
      <c r="B612" s="41"/>
      <c r="C612" s="41"/>
      <c r="D612" s="41"/>
      <c r="E612" s="52"/>
      <c r="F612" s="52"/>
      <c r="G612" s="52"/>
      <c r="H612" s="52"/>
      <c r="I612" s="52"/>
      <c r="J612" s="52"/>
      <c r="K612" s="52"/>
      <c r="L612" s="44"/>
      <c r="M612" s="44"/>
      <c r="N612" s="44"/>
      <c r="O612" s="139"/>
      <c r="P612" s="46"/>
      <c r="Q612" s="44"/>
      <c r="R612" s="44"/>
      <c r="S612" s="44"/>
      <c r="T612" s="44"/>
      <c r="U612" s="44"/>
      <c r="V612" s="44"/>
      <c r="W612" s="44"/>
      <c r="X612" s="44"/>
      <c r="Y612" s="44"/>
      <c r="Z612" s="44"/>
      <c r="AA612" s="44"/>
      <c r="AB612" s="44"/>
      <c r="AC612" s="44"/>
      <c r="AD612" s="44"/>
      <c r="AE612" s="44"/>
      <c r="AF612" s="44"/>
      <c r="AG612" s="44"/>
      <c r="AH612" s="44"/>
      <c r="AI612" s="44"/>
      <c r="AJ612" s="44"/>
      <c r="AK612" s="44"/>
      <c r="AL612" s="44"/>
      <c r="AM612" s="44"/>
      <c r="AN612" s="44"/>
      <c r="AO612" s="44"/>
      <c r="AP612" s="44"/>
      <c r="AQ612" s="44"/>
      <c r="AR612" s="44"/>
      <c r="AS612" s="44"/>
    </row>
    <row r="613" spans="1:45">
      <c r="A613" s="41"/>
      <c r="B613" s="41"/>
      <c r="C613" s="41"/>
      <c r="D613" s="41"/>
      <c r="E613" s="52"/>
      <c r="F613" s="52"/>
      <c r="G613" s="52"/>
      <c r="H613" s="52"/>
      <c r="I613" s="52"/>
      <c r="J613" s="52"/>
      <c r="K613" s="52"/>
      <c r="L613" s="44"/>
      <c r="M613" s="44"/>
      <c r="N613" s="44"/>
      <c r="O613" s="139"/>
      <c r="P613" s="46"/>
      <c r="Q613" s="44"/>
      <c r="R613" s="44"/>
      <c r="S613" s="44"/>
      <c r="T613" s="44"/>
      <c r="U613" s="44"/>
      <c r="V613" s="44"/>
      <c r="W613" s="44"/>
      <c r="X613" s="44"/>
      <c r="Y613" s="44"/>
      <c r="Z613" s="44"/>
      <c r="AA613" s="44"/>
      <c r="AB613" s="44"/>
      <c r="AC613" s="44"/>
      <c r="AD613" s="44"/>
      <c r="AE613" s="44"/>
      <c r="AF613" s="44"/>
      <c r="AG613" s="44"/>
      <c r="AH613" s="44"/>
      <c r="AI613" s="44"/>
      <c r="AJ613" s="44"/>
      <c r="AK613" s="44"/>
      <c r="AL613" s="44"/>
      <c r="AM613" s="44"/>
      <c r="AN613" s="44"/>
      <c r="AO613" s="44"/>
      <c r="AP613" s="44"/>
      <c r="AQ613" s="44"/>
      <c r="AR613" s="44"/>
      <c r="AS613" s="44"/>
    </row>
    <row r="614" spans="1:45">
      <c r="A614" s="41"/>
      <c r="B614" s="41"/>
      <c r="C614" s="41"/>
      <c r="D614" s="41"/>
      <c r="E614" s="52"/>
      <c r="F614" s="52"/>
      <c r="G614" s="52"/>
      <c r="H614" s="52"/>
      <c r="I614" s="52"/>
      <c r="J614" s="52"/>
      <c r="K614" s="52"/>
      <c r="L614" s="44"/>
      <c r="M614" s="44"/>
      <c r="N614" s="44"/>
      <c r="O614" s="139"/>
      <c r="P614" s="46"/>
      <c r="Q614" s="44"/>
      <c r="R614" s="44"/>
      <c r="S614" s="44"/>
      <c r="T614" s="44"/>
      <c r="U614" s="44"/>
      <c r="V614" s="44"/>
      <c r="W614" s="44"/>
      <c r="X614" s="44"/>
      <c r="Y614" s="44"/>
      <c r="Z614" s="44"/>
      <c r="AA614" s="44"/>
      <c r="AB614" s="44"/>
      <c r="AC614" s="44"/>
      <c r="AD614" s="44"/>
      <c r="AE614" s="44"/>
      <c r="AF614" s="44"/>
      <c r="AG614" s="44"/>
      <c r="AH614" s="44"/>
      <c r="AI614" s="44"/>
      <c r="AJ614" s="44"/>
      <c r="AK614" s="44"/>
      <c r="AL614" s="44"/>
      <c r="AM614" s="44"/>
      <c r="AN614" s="44"/>
      <c r="AO614" s="44"/>
      <c r="AP614" s="44"/>
      <c r="AQ614" s="44"/>
      <c r="AR614" s="44"/>
      <c r="AS614" s="44"/>
    </row>
    <row r="615" spans="1:45">
      <c r="A615" s="41"/>
      <c r="B615" s="41"/>
      <c r="C615" s="41"/>
      <c r="D615" s="41"/>
      <c r="E615" s="52"/>
      <c r="F615" s="52"/>
      <c r="G615" s="52"/>
      <c r="H615" s="52"/>
      <c r="I615" s="52"/>
      <c r="J615" s="52"/>
      <c r="K615" s="52"/>
      <c r="L615" s="44"/>
      <c r="M615" s="44"/>
      <c r="N615" s="44"/>
      <c r="O615" s="139"/>
      <c r="P615" s="46"/>
      <c r="Q615" s="44"/>
      <c r="R615" s="44"/>
      <c r="S615" s="44"/>
      <c r="T615" s="44"/>
      <c r="U615" s="44"/>
      <c r="V615" s="44"/>
      <c r="W615" s="44"/>
      <c r="X615" s="44"/>
      <c r="Y615" s="44"/>
      <c r="Z615" s="44"/>
      <c r="AA615" s="44"/>
      <c r="AB615" s="44"/>
      <c r="AC615" s="44"/>
      <c r="AD615" s="44"/>
      <c r="AE615" s="44"/>
      <c r="AF615" s="44"/>
      <c r="AG615" s="44"/>
      <c r="AH615" s="44"/>
      <c r="AI615" s="44"/>
      <c r="AJ615" s="44"/>
      <c r="AK615" s="44"/>
      <c r="AL615" s="44"/>
      <c r="AM615" s="44"/>
      <c r="AN615" s="44"/>
      <c r="AO615" s="44"/>
      <c r="AP615" s="44"/>
      <c r="AQ615" s="44"/>
      <c r="AR615" s="44"/>
      <c r="AS615" s="44"/>
    </row>
    <row r="616" spans="1:45">
      <c r="A616" s="41"/>
      <c r="B616" s="41"/>
      <c r="C616" s="41"/>
      <c r="D616" s="41"/>
      <c r="E616" s="52"/>
      <c r="F616" s="52"/>
      <c r="G616" s="52"/>
      <c r="H616" s="52"/>
      <c r="I616" s="52"/>
      <c r="J616" s="52"/>
      <c r="K616" s="52"/>
      <c r="L616" s="44"/>
      <c r="M616" s="44"/>
      <c r="N616" s="44"/>
      <c r="O616" s="139"/>
      <c r="P616" s="46"/>
      <c r="Q616" s="44"/>
      <c r="R616" s="44"/>
      <c r="S616" s="44"/>
      <c r="T616" s="44"/>
      <c r="U616" s="44"/>
      <c r="V616" s="44"/>
      <c r="W616" s="44"/>
      <c r="X616" s="44"/>
      <c r="Y616" s="44"/>
      <c r="Z616" s="44"/>
      <c r="AA616" s="44"/>
      <c r="AB616" s="44"/>
      <c r="AC616" s="44"/>
      <c r="AD616" s="44"/>
      <c r="AE616" s="44"/>
      <c r="AF616" s="44"/>
      <c r="AG616" s="44"/>
      <c r="AH616" s="44"/>
      <c r="AI616" s="44"/>
      <c r="AJ616" s="44"/>
      <c r="AK616" s="44"/>
      <c r="AL616" s="44"/>
      <c r="AM616" s="44"/>
      <c r="AN616" s="44"/>
      <c r="AO616" s="44"/>
      <c r="AP616" s="44"/>
      <c r="AQ616" s="44"/>
      <c r="AR616" s="44"/>
      <c r="AS616" s="44"/>
    </row>
    <row r="617" spans="1:45">
      <c r="A617" s="41"/>
      <c r="B617" s="41"/>
      <c r="C617" s="41"/>
      <c r="D617" s="41"/>
      <c r="E617" s="52"/>
      <c r="F617" s="52"/>
      <c r="G617" s="52"/>
      <c r="H617" s="52"/>
      <c r="I617" s="52"/>
      <c r="J617" s="52"/>
      <c r="K617" s="52"/>
      <c r="L617" s="44"/>
      <c r="M617" s="44"/>
      <c r="N617" s="44"/>
      <c r="O617" s="139"/>
      <c r="P617" s="46"/>
      <c r="Q617" s="44"/>
      <c r="R617" s="44"/>
      <c r="S617" s="44"/>
      <c r="T617" s="44"/>
      <c r="U617" s="44"/>
      <c r="V617" s="44"/>
      <c r="W617" s="44"/>
      <c r="X617" s="44"/>
      <c r="Y617" s="44"/>
      <c r="Z617" s="44"/>
      <c r="AA617" s="44"/>
      <c r="AB617" s="44"/>
      <c r="AC617" s="44"/>
      <c r="AD617" s="44"/>
      <c r="AE617" s="44"/>
      <c r="AF617" s="44"/>
      <c r="AG617" s="44"/>
      <c r="AH617" s="44"/>
      <c r="AI617" s="44"/>
      <c r="AJ617" s="44"/>
      <c r="AK617" s="44"/>
      <c r="AL617" s="44"/>
      <c r="AM617" s="44"/>
      <c r="AN617" s="44"/>
      <c r="AO617" s="44"/>
      <c r="AP617" s="44"/>
      <c r="AQ617" s="44"/>
      <c r="AR617" s="44"/>
      <c r="AS617" s="44"/>
    </row>
    <row r="618" spans="1:45">
      <c r="A618" s="41"/>
      <c r="B618" s="41"/>
      <c r="C618" s="41"/>
      <c r="D618" s="41"/>
      <c r="E618" s="52"/>
      <c r="F618" s="52"/>
      <c r="G618" s="52"/>
      <c r="H618" s="52"/>
      <c r="I618" s="52"/>
      <c r="J618" s="52"/>
      <c r="K618" s="52"/>
      <c r="L618" s="44"/>
      <c r="M618" s="44"/>
      <c r="N618" s="44"/>
      <c r="O618" s="139"/>
      <c r="P618" s="46"/>
      <c r="Q618" s="44"/>
      <c r="R618" s="44"/>
      <c r="S618" s="44"/>
      <c r="T618" s="44"/>
      <c r="U618" s="44"/>
      <c r="V618" s="44"/>
      <c r="W618" s="44"/>
      <c r="X618" s="44"/>
      <c r="Y618" s="44"/>
      <c r="Z618" s="44"/>
      <c r="AA618" s="44"/>
      <c r="AB618" s="44"/>
      <c r="AC618" s="44"/>
      <c r="AD618" s="44"/>
      <c r="AE618" s="44"/>
      <c r="AF618" s="44"/>
      <c r="AG618" s="44"/>
      <c r="AH618" s="44"/>
      <c r="AI618" s="44"/>
      <c r="AJ618" s="44"/>
      <c r="AK618" s="44"/>
      <c r="AL618" s="44"/>
      <c r="AM618" s="44"/>
      <c r="AN618" s="44"/>
      <c r="AO618" s="44"/>
      <c r="AP618" s="44"/>
      <c r="AQ618" s="44"/>
      <c r="AR618" s="44"/>
      <c r="AS618" s="44"/>
    </row>
    <row r="619" spans="1:45">
      <c r="A619" s="41"/>
      <c r="B619" s="41"/>
      <c r="C619" s="41"/>
      <c r="D619" s="41"/>
      <c r="E619" s="52"/>
      <c r="F619" s="52"/>
      <c r="G619" s="52"/>
      <c r="H619" s="52"/>
      <c r="I619" s="52"/>
      <c r="J619" s="52"/>
      <c r="K619" s="52"/>
      <c r="L619" s="44"/>
      <c r="M619" s="44"/>
      <c r="N619" s="44"/>
      <c r="O619" s="139"/>
      <c r="P619" s="46"/>
      <c r="Q619" s="44"/>
      <c r="R619" s="44"/>
      <c r="S619" s="44"/>
      <c r="T619" s="44"/>
      <c r="U619" s="44"/>
      <c r="V619" s="44"/>
      <c r="W619" s="44"/>
      <c r="X619" s="44"/>
      <c r="Y619" s="44"/>
      <c r="Z619" s="44"/>
      <c r="AA619" s="44"/>
      <c r="AB619" s="44"/>
      <c r="AC619" s="44"/>
      <c r="AD619" s="44"/>
      <c r="AE619" s="44"/>
      <c r="AF619" s="44"/>
      <c r="AG619" s="44"/>
      <c r="AH619" s="44"/>
      <c r="AI619" s="44"/>
      <c r="AJ619" s="44"/>
      <c r="AK619" s="44"/>
      <c r="AL619" s="44"/>
      <c r="AM619" s="44"/>
      <c r="AN619" s="44"/>
      <c r="AO619" s="44"/>
      <c r="AP619" s="44"/>
      <c r="AQ619" s="44"/>
      <c r="AR619" s="44"/>
      <c r="AS619" s="44"/>
    </row>
    <row r="620" spans="1:45">
      <c r="A620" s="41"/>
      <c r="B620" s="41"/>
      <c r="C620" s="41"/>
      <c r="D620" s="41"/>
      <c r="E620" s="52"/>
      <c r="F620" s="52"/>
      <c r="G620" s="52"/>
      <c r="H620" s="52"/>
      <c r="I620" s="52"/>
      <c r="J620" s="52"/>
      <c r="K620" s="52"/>
      <c r="L620" s="44"/>
      <c r="M620" s="44"/>
      <c r="N620" s="44"/>
      <c r="O620" s="139"/>
      <c r="P620" s="46"/>
      <c r="Q620" s="44"/>
      <c r="R620" s="44"/>
      <c r="S620" s="44"/>
      <c r="T620" s="44"/>
      <c r="U620" s="44"/>
      <c r="V620" s="44"/>
      <c r="W620" s="44"/>
      <c r="X620" s="44"/>
      <c r="Y620" s="44"/>
      <c r="Z620" s="44"/>
      <c r="AA620" s="44"/>
      <c r="AB620" s="44"/>
      <c r="AC620" s="44"/>
      <c r="AD620" s="44"/>
      <c r="AE620" s="44"/>
      <c r="AF620" s="44"/>
      <c r="AG620" s="44"/>
      <c r="AH620" s="44"/>
      <c r="AI620" s="44"/>
      <c r="AJ620" s="44"/>
      <c r="AK620" s="44"/>
      <c r="AL620" s="44"/>
      <c r="AM620" s="44"/>
      <c r="AN620" s="44"/>
      <c r="AO620" s="44"/>
      <c r="AP620" s="44"/>
      <c r="AQ620" s="44"/>
      <c r="AR620" s="44"/>
      <c r="AS620" s="44"/>
    </row>
    <row r="621" spans="1:45">
      <c r="A621" s="41"/>
      <c r="B621" s="41"/>
      <c r="C621" s="41"/>
      <c r="D621" s="41"/>
      <c r="E621" s="52"/>
      <c r="F621" s="52"/>
      <c r="G621" s="52"/>
      <c r="H621" s="52"/>
      <c r="I621" s="52"/>
      <c r="J621" s="52"/>
      <c r="K621" s="52"/>
      <c r="L621" s="44"/>
      <c r="M621" s="44"/>
      <c r="N621" s="44"/>
      <c r="O621" s="139"/>
      <c r="P621" s="46"/>
      <c r="Q621" s="44"/>
      <c r="R621" s="44"/>
      <c r="S621" s="44"/>
      <c r="T621" s="44"/>
      <c r="U621" s="44"/>
      <c r="V621" s="44"/>
      <c r="W621" s="44"/>
      <c r="X621" s="44"/>
      <c r="Y621" s="44"/>
      <c r="Z621" s="44"/>
      <c r="AA621" s="44"/>
      <c r="AB621" s="44"/>
      <c r="AC621" s="44"/>
      <c r="AD621" s="44"/>
      <c r="AE621" s="44"/>
      <c r="AF621" s="44"/>
      <c r="AG621" s="44"/>
      <c r="AH621" s="44"/>
      <c r="AI621" s="44"/>
      <c r="AJ621" s="44"/>
      <c r="AK621" s="44"/>
      <c r="AL621" s="44"/>
      <c r="AM621" s="44"/>
      <c r="AN621" s="44"/>
      <c r="AO621" s="44"/>
      <c r="AP621" s="44"/>
      <c r="AQ621" s="44"/>
      <c r="AR621" s="44"/>
      <c r="AS621" s="44"/>
    </row>
    <row r="622" spans="1:45">
      <c r="A622" s="41"/>
      <c r="B622" s="41"/>
      <c r="C622" s="41"/>
      <c r="D622" s="41"/>
      <c r="E622" s="52"/>
      <c r="F622" s="52"/>
      <c r="G622" s="52"/>
      <c r="H622" s="52"/>
      <c r="I622" s="52"/>
      <c r="J622" s="52"/>
      <c r="K622" s="52"/>
      <c r="L622" s="44"/>
      <c r="M622" s="44"/>
      <c r="N622" s="44"/>
      <c r="O622" s="139"/>
      <c r="P622" s="46"/>
      <c r="Q622" s="44"/>
      <c r="R622" s="44"/>
      <c r="S622" s="44"/>
      <c r="T622" s="44"/>
      <c r="U622" s="44"/>
      <c r="V622" s="44"/>
      <c r="W622" s="44"/>
      <c r="X622" s="44"/>
      <c r="Y622" s="44"/>
      <c r="Z622" s="44"/>
      <c r="AA622" s="44"/>
      <c r="AB622" s="44"/>
      <c r="AC622" s="44"/>
      <c r="AD622" s="44"/>
      <c r="AE622" s="44"/>
      <c r="AF622" s="44"/>
      <c r="AG622" s="44"/>
      <c r="AH622" s="44"/>
      <c r="AI622" s="44"/>
      <c r="AJ622" s="44"/>
      <c r="AK622" s="44"/>
      <c r="AL622" s="44"/>
      <c r="AM622" s="44"/>
      <c r="AN622" s="44"/>
      <c r="AO622" s="44"/>
      <c r="AP622" s="44"/>
      <c r="AQ622" s="44"/>
      <c r="AR622" s="44"/>
      <c r="AS622" s="44"/>
    </row>
    <row r="623" spans="1:45">
      <c r="A623" s="41"/>
      <c r="B623" s="41"/>
      <c r="C623" s="41"/>
      <c r="D623" s="41"/>
      <c r="E623" s="52"/>
      <c r="F623" s="52"/>
      <c r="G623" s="52"/>
      <c r="H623" s="52"/>
      <c r="I623" s="52"/>
      <c r="J623" s="52"/>
      <c r="K623" s="52"/>
      <c r="L623" s="44"/>
      <c r="M623" s="44"/>
      <c r="N623" s="44"/>
      <c r="O623" s="139"/>
      <c r="P623" s="46"/>
      <c r="Q623" s="44"/>
      <c r="R623" s="44"/>
      <c r="S623" s="44"/>
      <c r="T623" s="44"/>
      <c r="U623" s="44"/>
      <c r="V623" s="44"/>
      <c r="W623" s="44"/>
      <c r="X623" s="44"/>
      <c r="Y623" s="44"/>
      <c r="Z623" s="44"/>
      <c r="AA623" s="44"/>
      <c r="AB623" s="44"/>
      <c r="AC623" s="44"/>
      <c r="AD623" s="44"/>
      <c r="AE623" s="44"/>
      <c r="AF623" s="44"/>
      <c r="AG623" s="44"/>
      <c r="AH623" s="44"/>
      <c r="AI623" s="44"/>
      <c r="AJ623" s="44"/>
      <c r="AK623" s="44"/>
      <c r="AL623" s="44"/>
      <c r="AM623" s="44"/>
      <c r="AN623" s="44"/>
      <c r="AO623" s="44"/>
      <c r="AP623" s="44"/>
      <c r="AQ623" s="44"/>
      <c r="AR623" s="44"/>
      <c r="AS623" s="44"/>
    </row>
    <row r="624" spans="1:45">
      <c r="A624" s="41"/>
      <c r="B624" s="41"/>
      <c r="C624" s="41"/>
      <c r="D624" s="41"/>
      <c r="E624" s="52"/>
      <c r="F624" s="52"/>
      <c r="G624" s="52"/>
      <c r="H624" s="52"/>
      <c r="I624" s="52"/>
      <c r="J624" s="52"/>
      <c r="K624" s="52"/>
      <c r="L624" s="44"/>
      <c r="M624" s="44"/>
      <c r="N624" s="44"/>
      <c r="O624" s="139"/>
      <c r="P624" s="46"/>
      <c r="Q624" s="44"/>
      <c r="R624" s="44"/>
      <c r="S624" s="44"/>
      <c r="T624" s="44"/>
      <c r="U624" s="44"/>
      <c r="V624" s="44"/>
      <c r="W624" s="44"/>
      <c r="X624" s="44"/>
      <c r="Y624" s="44"/>
      <c r="Z624" s="44"/>
      <c r="AA624" s="44"/>
      <c r="AB624" s="44"/>
      <c r="AC624" s="44"/>
      <c r="AD624" s="44"/>
      <c r="AE624" s="44"/>
      <c r="AF624" s="44"/>
      <c r="AG624" s="44"/>
      <c r="AH624" s="44"/>
      <c r="AI624" s="44"/>
      <c r="AJ624" s="44"/>
      <c r="AK624" s="44"/>
      <c r="AL624" s="44"/>
      <c r="AM624" s="44"/>
      <c r="AN624" s="44"/>
      <c r="AO624" s="44"/>
      <c r="AP624" s="44"/>
      <c r="AQ624" s="44"/>
      <c r="AR624" s="44"/>
      <c r="AS624" s="44"/>
    </row>
    <row r="625" spans="1:45">
      <c r="A625" s="41"/>
      <c r="B625" s="41"/>
      <c r="C625" s="41"/>
      <c r="D625" s="41"/>
      <c r="E625" s="52"/>
      <c r="F625" s="52"/>
      <c r="G625" s="52"/>
      <c r="H625" s="52"/>
      <c r="I625" s="52"/>
      <c r="J625" s="52"/>
      <c r="K625" s="52"/>
      <c r="L625" s="44"/>
      <c r="M625" s="44"/>
      <c r="N625" s="44"/>
      <c r="O625" s="139"/>
      <c r="P625" s="46"/>
      <c r="Q625" s="44"/>
      <c r="R625" s="44"/>
      <c r="S625" s="44"/>
      <c r="T625" s="44"/>
      <c r="U625" s="44"/>
      <c r="V625" s="44"/>
      <c r="W625" s="44"/>
      <c r="X625" s="44"/>
      <c r="Y625" s="44"/>
      <c r="Z625" s="44"/>
      <c r="AA625" s="44"/>
      <c r="AB625" s="44"/>
      <c r="AC625" s="44"/>
      <c r="AD625" s="44"/>
      <c r="AE625" s="44"/>
      <c r="AF625" s="44"/>
      <c r="AG625" s="44"/>
      <c r="AH625" s="44"/>
      <c r="AI625" s="44"/>
      <c r="AJ625" s="44"/>
      <c r="AK625" s="44"/>
      <c r="AL625" s="44"/>
      <c r="AM625" s="44"/>
      <c r="AN625" s="44"/>
      <c r="AO625" s="44"/>
      <c r="AP625" s="44"/>
      <c r="AQ625" s="44"/>
      <c r="AR625" s="44"/>
      <c r="AS625" s="44"/>
    </row>
    <row r="626" spans="1:45">
      <c r="A626" s="41"/>
      <c r="B626" s="41"/>
      <c r="C626" s="41"/>
      <c r="D626" s="41"/>
      <c r="E626" s="52"/>
      <c r="F626" s="52"/>
      <c r="G626" s="52"/>
      <c r="H626" s="52"/>
      <c r="I626" s="52"/>
      <c r="J626" s="52"/>
      <c r="K626" s="52"/>
      <c r="L626" s="44"/>
      <c r="M626" s="44"/>
      <c r="N626" s="44"/>
      <c r="O626" s="139"/>
      <c r="P626" s="46"/>
      <c r="Q626" s="44"/>
      <c r="R626" s="44"/>
      <c r="S626" s="44"/>
      <c r="T626" s="44"/>
      <c r="U626" s="44"/>
      <c r="V626" s="44"/>
      <c r="W626" s="44"/>
      <c r="X626" s="44"/>
      <c r="Y626" s="44"/>
      <c r="Z626" s="44"/>
      <c r="AA626" s="44"/>
      <c r="AB626" s="44"/>
      <c r="AC626" s="44"/>
      <c r="AD626" s="44"/>
      <c r="AE626" s="44"/>
      <c r="AF626" s="44"/>
      <c r="AG626" s="44"/>
      <c r="AH626" s="44"/>
      <c r="AI626" s="44"/>
      <c r="AJ626" s="44"/>
      <c r="AK626" s="44"/>
      <c r="AL626" s="44"/>
      <c r="AM626" s="44"/>
      <c r="AN626" s="44"/>
      <c r="AO626" s="44"/>
      <c r="AP626" s="44"/>
      <c r="AQ626" s="44"/>
      <c r="AR626" s="44"/>
      <c r="AS626" s="44"/>
    </row>
    <row r="627" spans="1:45">
      <c r="A627" s="41"/>
      <c r="B627" s="41"/>
      <c r="C627" s="41"/>
      <c r="D627" s="41"/>
      <c r="E627" s="52"/>
      <c r="F627" s="52"/>
      <c r="G627" s="52"/>
      <c r="H627" s="52"/>
      <c r="I627" s="52"/>
      <c r="J627" s="52"/>
      <c r="K627" s="52"/>
      <c r="L627" s="44"/>
      <c r="M627" s="44"/>
      <c r="N627" s="44"/>
      <c r="O627" s="139"/>
      <c r="P627" s="46"/>
      <c r="Q627" s="44"/>
      <c r="R627" s="44"/>
      <c r="S627" s="44"/>
      <c r="T627" s="44"/>
      <c r="U627" s="44"/>
      <c r="V627" s="44"/>
      <c r="W627" s="44"/>
      <c r="X627" s="44"/>
      <c r="Y627" s="44"/>
      <c r="Z627" s="44"/>
      <c r="AA627" s="44"/>
      <c r="AB627" s="44"/>
      <c r="AC627" s="44"/>
      <c r="AD627" s="44"/>
      <c r="AE627" s="44"/>
      <c r="AF627" s="44"/>
      <c r="AG627" s="44"/>
      <c r="AH627" s="44"/>
      <c r="AI627" s="44"/>
      <c r="AJ627" s="44"/>
      <c r="AK627" s="44"/>
      <c r="AL627" s="44"/>
      <c r="AM627" s="44"/>
      <c r="AN627" s="44"/>
      <c r="AO627" s="44"/>
      <c r="AP627" s="44"/>
      <c r="AQ627" s="44"/>
      <c r="AR627" s="44"/>
      <c r="AS627" s="44"/>
    </row>
    <row r="628" spans="1:45">
      <c r="A628" s="41"/>
      <c r="B628" s="41"/>
      <c r="C628" s="41"/>
      <c r="D628" s="41"/>
      <c r="E628" s="52"/>
      <c r="F628" s="52"/>
      <c r="G628" s="52"/>
      <c r="H628" s="52"/>
      <c r="I628" s="52"/>
      <c r="J628" s="52"/>
      <c r="K628" s="52"/>
      <c r="L628" s="44"/>
      <c r="M628" s="44"/>
      <c r="N628" s="44"/>
      <c r="O628" s="139"/>
      <c r="P628" s="46"/>
      <c r="Q628" s="44"/>
      <c r="R628" s="44"/>
      <c r="S628" s="44"/>
      <c r="T628" s="44"/>
      <c r="U628" s="44"/>
      <c r="V628" s="44"/>
      <c r="W628" s="44"/>
      <c r="X628" s="44"/>
      <c r="Y628" s="44"/>
      <c r="Z628" s="44"/>
      <c r="AA628" s="44"/>
      <c r="AB628" s="44"/>
      <c r="AC628" s="44"/>
      <c r="AD628" s="44"/>
      <c r="AE628" s="44"/>
      <c r="AF628" s="44"/>
      <c r="AG628" s="44"/>
      <c r="AH628" s="44"/>
      <c r="AI628" s="44"/>
      <c r="AJ628" s="44"/>
      <c r="AK628" s="44"/>
      <c r="AL628" s="44"/>
      <c r="AM628" s="44"/>
      <c r="AN628" s="44"/>
      <c r="AO628" s="44"/>
      <c r="AP628" s="44"/>
      <c r="AQ628" s="44"/>
      <c r="AR628" s="44"/>
      <c r="AS628" s="44"/>
    </row>
    <row r="629" spans="1:45">
      <c r="A629" s="41"/>
      <c r="B629" s="41"/>
      <c r="C629" s="41"/>
      <c r="D629" s="41"/>
      <c r="E629" s="52"/>
      <c r="F629" s="52"/>
      <c r="G629" s="52"/>
      <c r="H629" s="52"/>
      <c r="I629" s="52"/>
      <c r="J629" s="52"/>
      <c r="K629" s="52"/>
      <c r="L629" s="44"/>
      <c r="M629" s="44"/>
      <c r="N629" s="44"/>
      <c r="O629" s="139"/>
      <c r="P629" s="46"/>
      <c r="Q629" s="44"/>
      <c r="R629" s="44"/>
      <c r="S629" s="44"/>
      <c r="T629" s="44"/>
      <c r="U629" s="44"/>
      <c r="V629" s="44"/>
      <c r="W629" s="44"/>
      <c r="X629" s="44"/>
      <c r="Y629" s="44"/>
      <c r="Z629" s="44"/>
      <c r="AA629" s="44"/>
      <c r="AB629" s="44"/>
      <c r="AC629" s="44"/>
      <c r="AD629" s="44"/>
      <c r="AE629" s="44"/>
      <c r="AF629" s="44"/>
      <c r="AG629" s="44"/>
      <c r="AH629" s="44"/>
      <c r="AI629" s="44"/>
      <c r="AJ629" s="44"/>
      <c r="AK629" s="44"/>
      <c r="AL629" s="44"/>
      <c r="AM629" s="44"/>
      <c r="AN629" s="44"/>
      <c r="AO629" s="44"/>
      <c r="AP629" s="44"/>
      <c r="AQ629" s="44"/>
      <c r="AR629" s="44"/>
      <c r="AS629" s="44"/>
    </row>
    <row r="630" spans="1:45">
      <c r="A630" s="41"/>
      <c r="B630" s="41"/>
      <c r="C630" s="41"/>
      <c r="D630" s="41"/>
      <c r="E630" s="52"/>
      <c r="F630" s="52"/>
      <c r="G630" s="52"/>
      <c r="H630" s="52"/>
      <c r="I630" s="52"/>
      <c r="J630" s="52"/>
      <c r="K630" s="52"/>
      <c r="L630" s="44"/>
      <c r="M630" s="44"/>
      <c r="N630" s="44"/>
      <c r="O630" s="139"/>
      <c r="P630" s="46"/>
      <c r="Q630" s="44"/>
      <c r="R630" s="44"/>
      <c r="S630" s="44"/>
      <c r="T630" s="44"/>
      <c r="U630" s="44"/>
      <c r="V630" s="44"/>
      <c r="W630" s="44"/>
      <c r="X630" s="44"/>
      <c r="Y630" s="44"/>
      <c r="Z630" s="44"/>
      <c r="AA630" s="44"/>
      <c r="AB630" s="44"/>
      <c r="AC630" s="44"/>
      <c r="AD630" s="44"/>
      <c r="AE630" s="44"/>
      <c r="AF630" s="44"/>
      <c r="AG630" s="44"/>
      <c r="AH630" s="44"/>
      <c r="AI630" s="44"/>
      <c r="AJ630" s="44"/>
      <c r="AK630" s="44"/>
      <c r="AL630" s="44"/>
      <c r="AM630" s="44"/>
      <c r="AN630" s="44"/>
      <c r="AO630" s="44"/>
      <c r="AP630" s="44"/>
      <c r="AQ630" s="44"/>
      <c r="AR630" s="44"/>
      <c r="AS630" s="44"/>
    </row>
    <row r="631" spans="1:45">
      <c r="A631" s="41"/>
      <c r="B631" s="41"/>
      <c r="C631" s="41"/>
      <c r="D631" s="41"/>
      <c r="E631" s="52"/>
      <c r="F631" s="52"/>
      <c r="G631" s="52"/>
      <c r="H631" s="52"/>
      <c r="I631" s="52"/>
      <c r="J631" s="52"/>
      <c r="K631" s="52"/>
      <c r="L631" s="44"/>
      <c r="M631" s="44"/>
      <c r="N631" s="44"/>
      <c r="O631" s="139"/>
      <c r="P631" s="46"/>
      <c r="Q631" s="44"/>
      <c r="R631" s="44"/>
      <c r="S631" s="44"/>
      <c r="T631" s="44"/>
      <c r="U631" s="44"/>
      <c r="V631" s="44"/>
      <c r="W631" s="44"/>
      <c r="X631" s="44"/>
      <c r="Y631" s="44"/>
      <c r="Z631" s="44"/>
      <c r="AA631" s="44"/>
      <c r="AB631" s="44"/>
      <c r="AC631" s="44"/>
      <c r="AD631" s="44"/>
      <c r="AE631" s="44"/>
      <c r="AF631" s="44"/>
      <c r="AG631" s="44"/>
      <c r="AH631" s="44"/>
      <c r="AI631" s="44"/>
      <c r="AJ631" s="44"/>
      <c r="AK631" s="44"/>
      <c r="AL631" s="44"/>
      <c r="AM631" s="44"/>
      <c r="AN631" s="44"/>
      <c r="AO631" s="44"/>
      <c r="AP631" s="44"/>
      <c r="AQ631" s="44"/>
      <c r="AR631" s="44"/>
      <c r="AS631" s="44"/>
    </row>
    <row r="632" spans="1:45">
      <c r="A632" s="41"/>
      <c r="B632" s="41"/>
      <c r="C632" s="41"/>
      <c r="D632" s="41"/>
      <c r="E632" s="52"/>
      <c r="F632" s="52"/>
      <c r="G632" s="52"/>
      <c r="H632" s="52"/>
      <c r="I632" s="52"/>
      <c r="J632" s="52"/>
      <c r="K632" s="52"/>
      <c r="L632" s="44"/>
      <c r="M632" s="44"/>
      <c r="N632" s="44"/>
      <c r="O632" s="139"/>
      <c r="P632" s="46"/>
      <c r="Q632" s="44"/>
      <c r="R632" s="44"/>
      <c r="S632" s="44"/>
      <c r="T632" s="44"/>
      <c r="U632" s="44"/>
      <c r="V632" s="44"/>
      <c r="W632" s="44"/>
      <c r="X632" s="44"/>
      <c r="Y632" s="44"/>
      <c r="Z632" s="44"/>
      <c r="AA632" s="44"/>
      <c r="AB632" s="44"/>
      <c r="AC632" s="44"/>
      <c r="AD632" s="44"/>
      <c r="AE632" s="44"/>
      <c r="AF632" s="44"/>
      <c r="AG632" s="44"/>
      <c r="AH632" s="44"/>
      <c r="AI632" s="44"/>
      <c r="AJ632" s="44"/>
      <c r="AK632" s="44"/>
      <c r="AL632" s="44"/>
      <c r="AM632" s="44"/>
      <c r="AN632" s="44"/>
      <c r="AO632" s="44"/>
      <c r="AP632" s="44"/>
      <c r="AQ632" s="44"/>
      <c r="AR632" s="44"/>
      <c r="AS632" s="44"/>
    </row>
    <row r="633" spans="1:45">
      <c r="A633" s="41"/>
      <c r="B633" s="41"/>
      <c r="C633" s="41"/>
      <c r="D633" s="41"/>
      <c r="E633" s="52"/>
      <c r="F633" s="52"/>
      <c r="G633" s="52"/>
      <c r="H633" s="52"/>
      <c r="I633" s="52"/>
      <c r="J633" s="52"/>
      <c r="K633" s="52"/>
      <c r="L633" s="44"/>
      <c r="M633" s="44"/>
      <c r="N633" s="44"/>
      <c r="O633" s="139"/>
      <c r="P633" s="46"/>
      <c r="Q633" s="44"/>
      <c r="R633" s="44"/>
      <c r="S633" s="44"/>
      <c r="T633" s="44"/>
      <c r="U633" s="44"/>
      <c r="V633" s="44"/>
      <c r="W633" s="44"/>
      <c r="X633" s="44"/>
      <c r="Y633" s="44"/>
      <c r="Z633" s="44"/>
      <c r="AA633" s="44"/>
      <c r="AB633" s="44"/>
      <c r="AC633" s="44"/>
      <c r="AD633" s="44"/>
      <c r="AE633" s="44"/>
      <c r="AF633" s="44"/>
      <c r="AG633" s="44"/>
      <c r="AH633" s="44"/>
      <c r="AI633" s="44"/>
      <c r="AJ633" s="44"/>
      <c r="AK633" s="44"/>
      <c r="AL633" s="44"/>
      <c r="AM633" s="44"/>
      <c r="AN633" s="44"/>
      <c r="AO633" s="44"/>
      <c r="AP633" s="44"/>
      <c r="AQ633" s="44"/>
      <c r="AR633" s="44"/>
      <c r="AS633" s="44"/>
    </row>
    <row r="634" spans="1:45">
      <c r="A634" s="41"/>
      <c r="B634" s="41"/>
      <c r="C634" s="41"/>
      <c r="D634" s="41"/>
      <c r="E634" s="52"/>
      <c r="F634" s="52"/>
      <c r="G634" s="52"/>
      <c r="H634" s="52"/>
      <c r="I634" s="52"/>
      <c r="J634" s="52"/>
      <c r="K634" s="52"/>
      <c r="L634" s="44"/>
      <c r="M634" s="44"/>
      <c r="N634" s="44"/>
      <c r="O634" s="139"/>
      <c r="P634" s="46"/>
      <c r="Q634" s="44"/>
      <c r="R634" s="44"/>
      <c r="S634" s="44"/>
      <c r="T634" s="44"/>
      <c r="U634" s="44"/>
      <c r="V634" s="44"/>
      <c r="W634" s="44"/>
      <c r="X634" s="44"/>
      <c r="Y634" s="44"/>
      <c r="Z634" s="44"/>
      <c r="AA634" s="44"/>
      <c r="AB634" s="44"/>
      <c r="AC634" s="44"/>
      <c r="AD634" s="44"/>
      <c r="AE634" s="44"/>
      <c r="AF634" s="44"/>
      <c r="AG634" s="44"/>
      <c r="AH634" s="44"/>
      <c r="AI634" s="44"/>
      <c r="AJ634" s="44"/>
      <c r="AK634" s="44"/>
      <c r="AL634" s="44"/>
      <c r="AM634" s="44"/>
      <c r="AN634" s="44"/>
      <c r="AO634" s="44"/>
      <c r="AP634" s="44"/>
      <c r="AQ634" s="44"/>
      <c r="AR634" s="44"/>
      <c r="AS634" s="44"/>
    </row>
    <row r="635" spans="1:45">
      <c r="A635" s="41"/>
      <c r="B635" s="41"/>
      <c r="C635" s="41"/>
      <c r="D635" s="41"/>
      <c r="E635" s="52"/>
      <c r="F635" s="52"/>
      <c r="G635" s="52"/>
      <c r="H635" s="52"/>
      <c r="I635" s="52"/>
      <c r="J635" s="52"/>
      <c r="K635" s="52"/>
      <c r="L635" s="44"/>
      <c r="M635" s="44"/>
      <c r="N635" s="44"/>
      <c r="O635" s="139"/>
      <c r="P635" s="46"/>
      <c r="Q635" s="44"/>
      <c r="R635" s="44"/>
      <c r="S635" s="44"/>
      <c r="T635" s="44"/>
      <c r="U635" s="44"/>
      <c r="V635" s="44"/>
      <c r="W635" s="44"/>
      <c r="X635" s="44"/>
      <c r="Y635" s="44"/>
      <c r="Z635" s="44"/>
      <c r="AA635" s="44"/>
      <c r="AB635" s="44"/>
      <c r="AC635" s="44"/>
      <c r="AD635" s="44"/>
      <c r="AE635" s="44"/>
      <c r="AF635" s="44"/>
      <c r="AG635" s="44"/>
      <c r="AH635" s="44"/>
      <c r="AI635" s="44"/>
      <c r="AJ635" s="44"/>
      <c r="AK635" s="44"/>
      <c r="AL635" s="44"/>
      <c r="AM635" s="44"/>
      <c r="AN635" s="44"/>
      <c r="AO635" s="44"/>
      <c r="AP635" s="44"/>
      <c r="AQ635" s="44"/>
      <c r="AR635" s="44"/>
      <c r="AS635" s="44"/>
    </row>
    <row r="636" spans="1:45">
      <c r="A636" s="41"/>
      <c r="B636" s="41"/>
      <c r="C636" s="41"/>
      <c r="D636" s="41"/>
      <c r="E636" s="52"/>
      <c r="F636" s="52"/>
      <c r="G636" s="52"/>
      <c r="H636" s="52"/>
      <c r="I636" s="52"/>
      <c r="J636" s="52"/>
      <c r="K636" s="52"/>
      <c r="L636" s="44"/>
      <c r="M636" s="44"/>
      <c r="N636" s="44"/>
      <c r="O636" s="139"/>
      <c r="P636" s="46"/>
      <c r="Q636" s="44"/>
      <c r="R636" s="44"/>
      <c r="S636" s="44"/>
      <c r="T636" s="44"/>
      <c r="U636" s="44"/>
      <c r="V636" s="44"/>
      <c r="W636" s="44"/>
      <c r="X636" s="44"/>
      <c r="Y636" s="44"/>
      <c r="Z636" s="44"/>
      <c r="AA636" s="44"/>
      <c r="AB636" s="44"/>
      <c r="AC636" s="44"/>
      <c r="AD636" s="44"/>
      <c r="AE636" s="44"/>
      <c r="AF636" s="44"/>
      <c r="AG636" s="44"/>
      <c r="AH636" s="44"/>
      <c r="AI636" s="44"/>
      <c r="AJ636" s="44"/>
      <c r="AK636" s="44"/>
      <c r="AL636" s="44"/>
      <c r="AM636" s="44"/>
      <c r="AN636" s="44"/>
      <c r="AO636" s="44"/>
      <c r="AP636" s="44"/>
      <c r="AQ636" s="44"/>
      <c r="AR636" s="44"/>
      <c r="AS636" s="44"/>
    </row>
    <row r="637" spans="1:45">
      <c r="A637" s="41"/>
      <c r="B637" s="41"/>
      <c r="C637" s="41"/>
      <c r="D637" s="41"/>
      <c r="E637" s="52"/>
      <c r="F637" s="52"/>
      <c r="G637" s="52"/>
      <c r="H637" s="52"/>
      <c r="I637" s="52"/>
      <c r="J637" s="52"/>
      <c r="K637" s="52"/>
      <c r="L637" s="44"/>
      <c r="M637" s="44"/>
      <c r="N637" s="44"/>
      <c r="O637" s="139"/>
      <c r="P637" s="46"/>
      <c r="Q637" s="44"/>
      <c r="R637" s="44"/>
      <c r="S637" s="44"/>
      <c r="T637" s="44"/>
      <c r="U637" s="44"/>
      <c r="V637" s="44"/>
      <c r="W637" s="44"/>
      <c r="X637" s="44"/>
      <c r="Y637" s="44"/>
      <c r="Z637" s="44"/>
      <c r="AA637" s="44"/>
      <c r="AB637" s="44"/>
      <c r="AC637" s="44"/>
      <c r="AD637" s="44"/>
      <c r="AE637" s="44"/>
      <c r="AF637" s="44"/>
      <c r="AG637" s="44"/>
      <c r="AH637" s="44"/>
      <c r="AI637" s="44"/>
      <c r="AJ637" s="44"/>
      <c r="AK637" s="44"/>
      <c r="AL637" s="44"/>
      <c r="AM637" s="44"/>
      <c r="AN637" s="44"/>
      <c r="AO637" s="44"/>
      <c r="AP637" s="44"/>
      <c r="AQ637" s="44"/>
      <c r="AR637" s="44"/>
      <c r="AS637" s="44"/>
    </row>
    <row r="638" spans="1:45">
      <c r="A638" s="41"/>
      <c r="B638" s="41"/>
      <c r="C638" s="41"/>
      <c r="D638" s="41"/>
      <c r="E638" s="52"/>
      <c r="F638" s="52"/>
      <c r="G638" s="52"/>
      <c r="H638" s="52"/>
      <c r="I638" s="52"/>
      <c r="J638" s="52"/>
      <c r="K638" s="52"/>
      <c r="L638" s="44"/>
      <c r="M638" s="44"/>
      <c r="N638" s="44"/>
      <c r="O638" s="139"/>
      <c r="P638" s="46"/>
      <c r="Q638" s="44"/>
      <c r="R638" s="44"/>
      <c r="S638" s="44"/>
      <c r="T638" s="44"/>
      <c r="U638" s="44"/>
      <c r="V638" s="44"/>
      <c r="W638" s="44"/>
      <c r="X638" s="44"/>
      <c r="Y638" s="44"/>
      <c r="Z638" s="44"/>
      <c r="AA638" s="44"/>
      <c r="AB638" s="44"/>
      <c r="AC638" s="44"/>
      <c r="AD638" s="44"/>
      <c r="AE638" s="44"/>
      <c r="AF638" s="44"/>
      <c r="AG638" s="44"/>
      <c r="AH638" s="44"/>
      <c r="AI638" s="44"/>
      <c r="AJ638" s="44"/>
      <c r="AK638" s="44"/>
      <c r="AL638" s="44"/>
      <c r="AM638" s="44"/>
      <c r="AN638" s="44"/>
      <c r="AO638" s="44"/>
      <c r="AP638" s="44"/>
      <c r="AQ638" s="44"/>
      <c r="AR638" s="44"/>
      <c r="AS638" s="44"/>
    </row>
    <row r="639" spans="1:45">
      <c r="A639" s="41"/>
      <c r="B639" s="41"/>
      <c r="C639" s="41"/>
      <c r="D639" s="41"/>
      <c r="E639" s="52"/>
      <c r="F639" s="52"/>
      <c r="G639" s="52"/>
      <c r="H639" s="52"/>
      <c r="I639" s="52"/>
      <c r="J639" s="52"/>
      <c r="K639" s="52"/>
      <c r="L639" s="44"/>
      <c r="M639" s="44"/>
      <c r="N639" s="44"/>
      <c r="O639" s="139"/>
      <c r="P639" s="46"/>
      <c r="Q639" s="44"/>
      <c r="R639" s="44"/>
      <c r="S639" s="44"/>
      <c r="T639" s="44"/>
      <c r="U639" s="44"/>
      <c r="V639" s="44"/>
      <c r="W639" s="44"/>
      <c r="X639" s="44"/>
      <c r="Y639" s="44"/>
      <c r="Z639" s="44"/>
      <c r="AA639" s="44"/>
      <c r="AB639" s="44"/>
      <c r="AC639" s="44"/>
      <c r="AD639" s="44"/>
      <c r="AE639" s="44"/>
      <c r="AF639" s="44"/>
      <c r="AG639" s="44"/>
      <c r="AH639" s="44"/>
      <c r="AI639" s="44"/>
      <c r="AJ639" s="44"/>
      <c r="AK639" s="44"/>
      <c r="AL639" s="44"/>
      <c r="AM639" s="44"/>
      <c r="AN639" s="44"/>
      <c r="AO639" s="44"/>
      <c r="AP639" s="44"/>
      <c r="AQ639" s="44"/>
      <c r="AR639" s="44"/>
      <c r="AS639" s="44"/>
    </row>
    <row r="640" spans="1:45">
      <c r="A640" s="41"/>
      <c r="B640" s="41"/>
      <c r="C640" s="41"/>
      <c r="D640" s="41"/>
      <c r="E640" s="52"/>
      <c r="F640" s="52"/>
      <c r="G640" s="52"/>
      <c r="H640" s="52"/>
      <c r="I640" s="52"/>
      <c r="J640" s="52"/>
      <c r="K640" s="52"/>
      <c r="L640" s="44"/>
      <c r="M640" s="44"/>
      <c r="N640" s="44"/>
      <c r="O640" s="139"/>
      <c r="P640" s="46"/>
      <c r="Q640" s="44"/>
      <c r="R640" s="44"/>
      <c r="S640" s="44"/>
      <c r="T640" s="44"/>
      <c r="U640" s="44"/>
      <c r="V640" s="44"/>
      <c r="W640" s="44"/>
      <c r="X640" s="44"/>
      <c r="Y640" s="44"/>
      <c r="Z640" s="44"/>
      <c r="AA640" s="44"/>
      <c r="AB640" s="44"/>
      <c r="AC640" s="44"/>
      <c r="AD640" s="44"/>
      <c r="AE640" s="44"/>
      <c r="AF640" s="44"/>
      <c r="AG640" s="44"/>
      <c r="AH640" s="44"/>
      <c r="AI640" s="44"/>
      <c r="AJ640" s="44"/>
      <c r="AK640" s="44"/>
      <c r="AL640" s="44"/>
      <c r="AM640" s="44"/>
      <c r="AN640" s="44"/>
      <c r="AO640" s="44"/>
      <c r="AP640" s="44"/>
      <c r="AQ640" s="44"/>
      <c r="AR640" s="44"/>
      <c r="AS640" s="44"/>
    </row>
    <row r="641" spans="1:45">
      <c r="A641" s="41"/>
      <c r="B641" s="41"/>
      <c r="C641" s="41"/>
      <c r="D641" s="41"/>
      <c r="E641" s="52"/>
      <c r="F641" s="52"/>
      <c r="G641" s="52"/>
      <c r="H641" s="52"/>
      <c r="I641" s="52"/>
      <c r="J641" s="52"/>
      <c r="K641" s="52"/>
      <c r="L641" s="44"/>
      <c r="M641" s="44"/>
      <c r="N641" s="44"/>
      <c r="O641" s="139"/>
      <c r="P641" s="46"/>
      <c r="Q641" s="44"/>
      <c r="R641" s="44"/>
      <c r="S641" s="44"/>
      <c r="T641" s="44"/>
      <c r="U641" s="44"/>
      <c r="V641" s="44"/>
      <c r="W641" s="44"/>
      <c r="X641" s="44"/>
      <c r="Y641" s="44"/>
      <c r="Z641" s="44"/>
      <c r="AA641" s="44"/>
      <c r="AB641" s="44"/>
      <c r="AC641" s="44"/>
      <c r="AD641" s="44"/>
      <c r="AE641" s="44"/>
      <c r="AF641" s="44"/>
      <c r="AG641" s="44"/>
      <c r="AH641" s="44"/>
      <c r="AI641" s="44"/>
      <c r="AJ641" s="44"/>
      <c r="AK641" s="44"/>
      <c r="AL641" s="44"/>
      <c r="AM641" s="44"/>
      <c r="AN641" s="44"/>
      <c r="AO641" s="44"/>
      <c r="AP641" s="44"/>
      <c r="AQ641" s="44"/>
      <c r="AR641" s="44"/>
      <c r="AS641" s="44"/>
    </row>
    <row r="642" spans="1:45">
      <c r="A642" s="41"/>
      <c r="B642" s="41"/>
      <c r="C642" s="41"/>
      <c r="D642" s="41"/>
      <c r="E642" s="52"/>
      <c r="F642" s="52"/>
      <c r="G642" s="52"/>
      <c r="H642" s="52"/>
      <c r="I642" s="52"/>
      <c r="J642" s="52"/>
      <c r="K642" s="52"/>
      <c r="L642" s="44"/>
      <c r="M642" s="44"/>
      <c r="N642" s="44"/>
      <c r="O642" s="139"/>
      <c r="P642" s="46"/>
      <c r="Q642" s="44"/>
      <c r="R642" s="44"/>
      <c r="S642" s="44"/>
      <c r="T642" s="44"/>
      <c r="U642" s="44"/>
      <c r="V642" s="44"/>
      <c r="W642" s="44"/>
      <c r="X642" s="44"/>
      <c r="Y642" s="44"/>
      <c r="Z642" s="44"/>
      <c r="AA642" s="44"/>
      <c r="AB642" s="44"/>
      <c r="AC642" s="44"/>
      <c r="AD642" s="44"/>
      <c r="AE642" s="44"/>
      <c r="AF642" s="44"/>
      <c r="AG642" s="44"/>
      <c r="AH642" s="44"/>
      <c r="AI642" s="44"/>
      <c r="AJ642" s="44"/>
      <c r="AK642" s="44"/>
      <c r="AL642" s="44"/>
      <c r="AM642" s="44"/>
      <c r="AN642" s="44"/>
      <c r="AO642" s="44"/>
      <c r="AP642" s="44"/>
      <c r="AQ642" s="44"/>
      <c r="AR642" s="44"/>
      <c r="AS642" s="44"/>
    </row>
    <row r="643" spans="1:45">
      <c r="A643" s="41"/>
      <c r="B643" s="41"/>
      <c r="C643" s="41"/>
      <c r="D643" s="41"/>
      <c r="E643" s="52"/>
      <c r="F643" s="52"/>
      <c r="G643" s="52"/>
      <c r="H643" s="52"/>
      <c r="I643" s="52"/>
      <c r="J643" s="52"/>
      <c r="K643" s="52"/>
      <c r="L643" s="44"/>
      <c r="M643" s="44"/>
      <c r="N643" s="44"/>
      <c r="O643" s="139"/>
      <c r="P643" s="46"/>
      <c r="Q643" s="44"/>
      <c r="R643" s="44"/>
      <c r="S643" s="44"/>
      <c r="T643" s="44"/>
      <c r="U643" s="44"/>
      <c r="V643" s="44"/>
      <c r="W643" s="44"/>
      <c r="X643" s="44"/>
      <c r="Y643" s="44"/>
      <c r="Z643" s="44"/>
      <c r="AA643" s="44"/>
      <c r="AB643" s="44"/>
      <c r="AC643" s="44"/>
      <c r="AD643" s="44"/>
      <c r="AE643" s="44"/>
      <c r="AF643" s="44"/>
      <c r="AG643" s="44"/>
      <c r="AH643" s="44"/>
      <c r="AI643" s="44"/>
      <c r="AJ643" s="44"/>
      <c r="AK643" s="44"/>
      <c r="AL643" s="44"/>
      <c r="AM643" s="44"/>
      <c r="AN643" s="44"/>
      <c r="AO643" s="44"/>
      <c r="AP643" s="44"/>
      <c r="AQ643" s="44"/>
      <c r="AR643" s="44"/>
      <c r="AS643" s="44"/>
    </row>
    <row r="644" spans="1:45">
      <c r="A644" s="41"/>
      <c r="B644" s="41"/>
      <c r="C644" s="41"/>
      <c r="D644" s="41"/>
      <c r="E644" s="52"/>
      <c r="F644" s="52"/>
      <c r="G644" s="52"/>
      <c r="H644" s="52"/>
      <c r="I644" s="52"/>
      <c r="J644" s="52"/>
      <c r="K644" s="52"/>
      <c r="L644" s="44"/>
      <c r="M644" s="44"/>
      <c r="N644" s="44"/>
      <c r="O644" s="139"/>
      <c r="P644" s="46"/>
      <c r="Q644" s="44"/>
      <c r="R644" s="44"/>
      <c r="S644" s="44"/>
      <c r="T644" s="44"/>
      <c r="U644" s="44"/>
      <c r="V644" s="44"/>
      <c r="W644" s="44"/>
      <c r="X644" s="44"/>
      <c r="Y644" s="44"/>
      <c r="Z644" s="44"/>
      <c r="AA644" s="44"/>
      <c r="AB644" s="44"/>
      <c r="AC644" s="44"/>
      <c r="AD644" s="44"/>
      <c r="AE644" s="44"/>
      <c r="AF644" s="44"/>
      <c r="AG644" s="44"/>
      <c r="AH644" s="44"/>
      <c r="AI644" s="44"/>
      <c r="AJ644" s="44"/>
      <c r="AK644" s="44"/>
      <c r="AL644" s="44"/>
      <c r="AM644" s="44"/>
      <c r="AN644" s="44"/>
      <c r="AO644" s="44"/>
      <c r="AP644" s="44"/>
      <c r="AQ644" s="44"/>
      <c r="AR644" s="44"/>
      <c r="AS644" s="44"/>
    </row>
    <row r="645" spans="1:45">
      <c r="A645" s="41"/>
      <c r="B645" s="41"/>
      <c r="C645" s="41"/>
      <c r="D645" s="41"/>
      <c r="E645" s="52"/>
      <c r="F645" s="52"/>
      <c r="G645" s="52"/>
      <c r="H645" s="52"/>
      <c r="I645" s="52"/>
      <c r="J645" s="52"/>
      <c r="K645" s="52"/>
      <c r="L645" s="44"/>
      <c r="M645" s="44"/>
      <c r="N645" s="44"/>
      <c r="O645" s="139"/>
      <c r="P645" s="46"/>
      <c r="Q645" s="44"/>
      <c r="R645" s="44"/>
      <c r="S645" s="44"/>
      <c r="T645" s="44"/>
      <c r="U645" s="44"/>
      <c r="V645" s="44"/>
      <c r="W645" s="44"/>
      <c r="X645" s="44"/>
      <c r="Y645" s="44"/>
      <c r="Z645" s="44"/>
      <c r="AA645" s="44"/>
      <c r="AB645" s="44"/>
      <c r="AC645" s="44"/>
      <c r="AD645" s="44"/>
      <c r="AE645" s="44"/>
      <c r="AF645" s="44"/>
      <c r="AG645" s="44"/>
      <c r="AH645" s="44"/>
      <c r="AI645" s="44"/>
      <c r="AJ645" s="44"/>
      <c r="AK645" s="44"/>
      <c r="AL645" s="44"/>
      <c r="AM645" s="44"/>
      <c r="AN645" s="44"/>
      <c r="AO645" s="44"/>
      <c r="AP645" s="44"/>
      <c r="AQ645" s="44"/>
      <c r="AR645" s="44"/>
      <c r="AS645" s="44"/>
    </row>
    <row r="646" spans="1:45">
      <c r="A646" s="41"/>
      <c r="B646" s="41"/>
      <c r="C646" s="41"/>
      <c r="D646" s="41"/>
      <c r="E646" s="52"/>
      <c r="F646" s="52"/>
      <c r="G646" s="52"/>
      <c r="H646" s="52"/>
      <c r="I646" s="52"/>
      <c r="J646" s="52"/>
      <c r="K646" s="52"/>
      <c r="L646" s="44"/>
      <c r="M646" s="44"/>
      <c r="N646" s="44"/>
      <c r="O646" s="139"/>
      <c r="P646" s="46"/>
      <c r="Q646" s="44"/>
      <c r="R646" s="44"/>
      <c r="S646" s="44"/>
      <c r="T646" s="44"/>
      <c r="U646" s="44"/>
      <c r="V646" s="44"/>
      <c r="W646" s="44"/>
      <c r="X646" s="44"/>
      <c r="Y646" s="44"/>
      <c r="Z646" s="44"/>
      <c r="AA646" s="44"/>
      <c r="AB646" s="44"/>
      <c r="AC646" s="44"/>
      <c r="AD646" s="44"/>
      <c r="AE646" s="44"/>
      <c r="AF646" s="44"/>
      <c r="AG646" s="44"/>
      <c r="AH646" s="44"/>
      <c r="AI646" s="44"/>
      <c r="AJ646" s="44"/>
      <c r="AK646" s="44"/>
      <c r="AL646" s="44"/>
      <c r="AM646" s="44"/>
      <c r="AN646" s="44"/>
      <c r="AO646" s="44"/>
      <c r="AP646" s="44"/>
      <c r="AQ646" s="44"/>
      <c r="AR646" s="44"/>
      <c r="AS646" s="44"/>
    </row>
    <row r="647" spans="1:45">
      <c r="A647" s="41"/>
      <c r="B647" s="41"/>
      <c r="C647" s="41"/>
      <c r="D647" s="41"/>
      <c r="E647" s="52"/>
      <c r="F647" s="52"/>
      <c r="G647" s="52"/>
      <c r="H647" s="52"/>
      <c r="I647" s="52"/>
      <c r="J647" s="52"/>
      <c r="K647" s="52"/>
      <c r="L647" s="44"/>
      <c r="M647" s="44"/>
      <c r="N647" s="44"/>
      <c r="O647" s="139"/>
      <c r="P647" s="46"/>
      <c r="Q647" s="44"/>
      <c r="R647" s="44"/>
      <c r="S647" s="44"/>
      <c r="T647" s="44"/>
      <c r="U647" s="44"/>
      <c r="V647" s="44"/>
      <c r="W647" s="44"/>
      <c r="X647" s="44"/>
      <c r="Y647" s="44"/>
      <c r="Z647" s="44"/>
      <c r="AA647" s="44"/>
      <c r="AB647" s="44"/>
      <c r="AC647" s="44"/>
      <c r="AD647" s="44"/>
      <c r="AE647" s="44"/>
      <c r="AF647" s="44"/>
      <c r="AG647" s="44"/>
      <c r="AH647" s="44"/>
      <c r="AI647" s="44"/>
      <c r="AJ647" s="44"/>
      <c r="AK647" s="44"/>
      <c r="AL647" s="44"/>
      <c r="AM647" s="44"/>
      <c r="AN647" s="44"/>
      <c r="AO647" s="44"/>
      <c r="AP647" s="44"/>
      <c r="AQ647" s="44"/>
      <c r="AR647" s="44"/>
      <c r="AS647" s="44"/>
    </row>
    <row r="648" spans="1:45">
      <c r="A648" s="41"/>
      <c r="B648" s="41"/>
      <c r="C648" s="41"/>
      <c r="D648" s="41"/>
      <c r="E648" s="52"/>
      <c r="F648" s="52"/>
      <c r="G648" s="52"/>
      <c r="H648" s="52"/>
      <c r="I648" s="52"/>
      <c r="J648" s="52"/>
      <c r="K648" s="52"/>
      <c r="L648" s="44"/>
      <c r="M648" s="44"/>
      <c r="N648" s="44"/>
      <c r="O648" s="139"/>
      <c r="P648" s="46"/>
      <c r="Q648" s="44"/>
      <c r="R648" s="44"/>
      <c r="S648" s="44"/>
      <c r="T648" s="44"/>
      <c r="U648" s="44"/>
      <c r="V648" s="44"/>
      <c r="W648" s="44"/>
      <c r="X648" s="44"/>
      <c r="Y648" s="44"/>
      <c r="Z648" s="44"/>
      <c r="AA648" s="44"/>
      <c r="AB648" s="44"/>
      <c r="AC648" s="44"/>
      <c r="AD648" s="44"/>
      <c r="AE648" s="44"/>
      <c r="AF648" s="44"/>
      <c r="AG648" s="44"/>
      <c r="AH648" s="44"/>
      <c r="AI648" s="44"/>
      <c r="AJ648" s="44"/>
      <c r="AK648" s="44"/>
      <c r="AL648" s="44"/>
      <c r="AM648" s="44"/>
      <c r="AN648" s="44"/>
      <c r="AO648" s="44"/>
      <c r="AP648" s="44"/>
      <c r="AQ648" s="44"/>
      <c r="AR648" s="44"/>
      <c r="AS648" s="44"/>
    </row>
    <row r="649" spans="1:45">
      <c r="A649" s="41"/>
      <c r="B649" s="41"/>
      <c r="C649" s="41"/>
      <c r="D649" s="41"/>
      <c r="E649" s="52"/>
      <c r="F649" s="52"/>
      <c r="G649" s="52"/>
      <c r="H649" s="52"/>
      <c r="I649" s="52"/>
      <c r="J649" s="52"/>
      <c r="K649" s="52"/>
      <c r="L649" s="44"/>
      <c r="M649" s="44"/>
      <c r="N649" s="44"/>
      <c r="O649" s="139"/>
      <c r="P649" s="46"/>
      <c r="Q649" s="44"/>
      <c r="R649" s="44"/>
      <c r="S649" s="44"/>
      <c r="T649" s="44"/>
      <c r="U649" s="44"/>
      <c r="V649" s="44"/>
      <c r="W649" s="44"/>
      <c r="X649" s="44"/>
      <c r="Y649" s="44"/>
      <c r="Z649" s="44"/>
      <c r="AA649" s="44"/>
      <c r="AB649" s="44"/>
      <c r="AC649" s="44"/>
      <c r="AD649" s="44"/>
      <c r="AE649" s="44"/>
      <c r="AF649" s="44"/>
      <c r="AG649" s="44"/>
      <c r="AH649" s="44"/>
      <c r="AI649" s="44"/>
      <c r="AJ649" s="44"/>
      <c r="AK649" s="44"/>
      <c r="AL649" s="44"/>
      <c r="AM649" s="44"/>
      <c r="AN649" s="44"/>
      <c r="AO649" s="44"/>
      <c r="AP649" s="44"/>
      <c r="AQ649" s="44"/>
      <c r="AR649" s="44"/>
      <c r="AS649" s="44"/>
    </row>
    <row r="650" spans="1:45">
      <c r="A650" s="41"/>
      <c r="B650" s="41"/>
      <c r="C650" s="41"/>
      <c r="D650" s="41"/>
      <c r="E650" s="52"/>
      <c r="F650" s="52"/>
      <c r="G650" s="52"/>
      <c r="H650" s="52"/>
      <c r="I650" s="52"/>
      <c r="J650" s="52"/>
      <c r="K650" s="52"/>
      <c r="L650" s="44"/>
      <c r="M650" s="44"/>
      <c r="N650" s="44"/>
      <c r="O650" s="139"/>
      <c r="P650" s="46"/>
      <c r="Q650" s="44"/>
      <c r="R650" s="44"/>
      <c r="S650" s="44"/>
      <c r="T650" s="44"/>
      <c r="U650" s="44"/>
      <c r="V650" s="44"/>
      <c r="W650" s="44"/>
      <c r="X650" s="44"/>
      <c r="Y650" s="44"/>
      <c r="Z650" s="44"/>
      <c r="AA650" s="44"/>
      <c r="AB650" s="44"/>
      <c r="AC650" s="44"/>
      <c r="AD650" s="44"/>
      <c r="AE650" s="44"/>
      <c r="AF650" s="44"/>
      <c r="AG650" s="44"/>
      <c r="AH650" s="44"/>
      <c r="AI650" s="44"/>
      <c r="AJ650" s="44"/>
      <c r="AK650" s="44"/>
      <c r="AL650" s="44"/>
      <c r="AM650" s="44"/>
      <c r="AN650" s="44"/>
      <c r="AO650" s="44"/>
      <c r="AP650" s="44"/>
      <c r="AQ650" s="44"/>
      <c r="AR650" s="44"/>
      <c r="AS650" s="44"/>
    </row>
    <row r="651" spans="1:45">
      <c r="A651" s="41"/>
      <c r="B651" s="41"/>
      <c r="C651" s="41"/>
      <c r="D651" s="41"/>
      <c r="E651" s="52"/>
      <c r="F651" s="52"/>
      <c r="G651" s="52"/>
      <c r="H651" s="52"/>
      <c r="I651" s="52"/>
      <c r="J651" s="52"/>
      <c r="K651" s="52"/>
      <c r="L651" s="44"/>
      <c r="M651" s="44"/>
      <c r="N651" s="44"/>
      <c r="O651" s="139"/>
      <c r="P651" s="46"/>
      <c r="Q651" s="44"/>
      <c r="R651" s="44"/>
      <c r="S651" s="44"/>
      <c r="T651" s="44"/>
      <c r="U651" s="44"/>
      <c r="V651" s="44"/>
      <c r="W651" s="44"/>
      <c r="X651" s="44"/>
      <c r="Y651" s="44"/>
      <c r="Z651" s="44"/>
      <c r="AA651" s="44"/>
      <c r="AB651" s="44"/>
      <c r="AC651" s="44"/>
      <c r="AD651" s="44"/>
      <c r="AE651" s="44"/>
      <c r="AF651" s="44"/>
      <c r="AG651" s="44"/>
      <c r="AH651" s="44"/>
      <c r="AI651" s="44"/>
      <c r="AJ651" s="44"/>
      <c r="AK651" s="44"/>
      <c r="AL651" s="44"/>
      <c r="AM651" s="44"/>
      <c r="AN651" s="44"/>
      <c r="AO651" s="44"/>
      <c r="AP651" s="44"/>
      <c r="AQ651" s="44"/>
      <c r="AR651" s="44"/>
      <c r="AS651" s="44"/>
    </row>
    <row r="652" spans="1:45">
      <c r="A652" s="41"/>
      <c r="B652" s="41"/>
      <c r="C652" s="41"/>
      <c r="D652" s="41"/>
      <c r="E652" s="52"/>
      <c r="F652" s="52"/>
      <c r="G652" s="52"/>
      <c r="H652" s="52"/>
      <c r="I652" s="52"/>
      <c r="J652" s="52"/>
      <c r="K652" s="52"/>
      <c r="L652" s="44"/>
      <c r="M652" s="44"/>
      <c r="N652" s="44"/>
      <c r="O652" s="139"/>
      <c r="P652" s="46"/>
      <c r="Q652" s="44"/>
      <c r="R652" s="44"/>
      <c r="S652" s="44"/>
      <c r="T652" s="44"/>
      <c r="U652" s="44"/>
      <c r="V652" s="44"/>
      <c r="W652" s="44"/>
      <c r="X652" s="44"/>
      <c r="Y652" s="44"/>
      <c r="Z652" s="44"/>
      <c r="AA652" s="44"/>
      <c r="AB652" s="44"/>
      <c r="AC652" s="44"/>
      <c r="AD652" s="44"/>
      <c r="AE652" s="44"/>
      <c r="AF652" s="44"/>
      <c r="AG652" s="44"/>
      <c r="AH652" s="44"/>
      <c r="AI652" s="44"/>
      <c r="AJ652" s="44"/>
      <c r="AK652" s="44"/>
      <c r="AL652" s="44"/>
      <c r="AM652" s="44"/>
      <c r="AN652" s="44"/>
      <c r="AO652" s="44"/>
      <c r="AP652" s="44"/>
      <c r="AQ652" s="44"/>
      <c r="AR652" s="44"/>
      <c r="AS652" s="44"/>
    </row>
    <row r="653" spans="1:45">
      <c r="A653" s="41"/>
      <c r="B653" s="41"/>
      <c r="C653" s="41"/>
      <c r="D653" s="41"/>
      <c r="E653" s="52"/>
      <c r="F653" s="52"/>
      <c r="G653" s="52"/>
      <c r="H653" s="52"/>
      <c r="I653" s="52"/>
      <c r="J653" s="52"/>
      <c r="K653" s="52"/>
      <c r="L653" s="44"/>
      <c r="M653" s="44"/>
      <c r="N653" s="44"/>
      <c r="O653" s="139"/>
      <c r="P653" s="46"/>
      <c r="Q653" s="44"/>
      <c r="R653" s="44"/>
      <c r="S653" s="44"/>
      <c r="T653" s="44"/>
      <c r="U653" s="44"/>
      <c r="V653" s="44"/>
      <c r="W653" s="44"/>
      <c r="X653" s="44"/>
      <c r="Y653" s="44"/>
      <c r="Z653" s="44"/>
      <c r="AA653" s="44"/>
      <c r="AB653" s="44"/>
      <c r="AC653" s="44"/>
      <c r="AD653" s="44"/>
      <c r="AE653" s="44"/>
      <c r="AF653" s="44"/>
      <c r="AG653" s="44"/>
      <c r="AH653" s="44"/>
      <c r="AI653" s="44"/>
      <c r="AJ653" s="44"/>
      <c r="AK653" s="44"/>
      <c r="AL653" s="44"/>
      <c r="AM653" s="44"/>
      <c r="AN653" s="44"/>
      <c r="AO653" s="44"/>
      <c r="AP653" s="44"/>
      <c r="AQ653" s="44"/>
      <c r="AR653" s="44"/>
      <c r="AS653" s="44"/>
    </row>
    <row r="654" spans="1:45">
      <c r="A654" s="41"/>
      <c r="B654" s="41"/>
      <c r="C654" s="41"/>
      <c r="D654" s="41"/>
      <c r="E654" s="52"/>
      <c r="F654" s="52"/>
      <c r="G654" s="52"/>
      <c r="H654" s="52"/>
      <c r="I654" s="52"/>
      <c r="J654" s="52"/>
      <c r="K654" s="52"/>
      <c r="L654" s="44"/>
      <c r="M654" s="44"/>
      <c r="N654" s="44"/>
      <c r="O654" s="139"/>
      <c r="P654" s="46"/>
      <c r="Q654" s="44"/>
      <c r="R654" s="44"/>
      <c r="S654" s="44"/>
      <c r="T654" s="44"/>
      <c r="U654" s="44"/>
      <c r="V654" s="44"/>
      <c r="W654" s="44"/>
      <c r="X654" s="44"/>
      <c r="Y654" s="44"/>
      <c r="Z654" s="44"/>
      <c r="AA654" s="44"/>
      <c r="AB654" s="44"/>
      <c r="AC654" s="44"/>
      <c r="AD654" s="44"/>
      <c r="AE654" s="44"/>
      <c r="AF654" s="44"/>
      <c r="AG654" s="44"/>
      <c r="AH654" s="44"/>
      <c r="AI654" s="44"/>
      <c r="AJ654" s="44"/>
      <c r="AK654" s="44"/>
      <c r="AL654" s="44"/>
      <c r="AM654" s="44"/>
      <c r="AN654" s="44"/>
      <c r="AO654" s="44"/>
      <c r="AP654" s="44"/>
      <c r="AQ654" s="44"/>
      <c r="AR654" s="44"/>
      <c r="AS654" s="44"/>
    </row>
    <row r="655" spans="1:45">
      <c r="A655" s="41"/>
      <c r="B655" s="41"/>
      <c r="C655" s="41"/>
      <c r="D655" s="41"/>
      <c r="E655" s="52"/>
      <c r="F655" s="52"/>
      <c r="G655" s="52"/>
      <c r="H655" s="52"/>
      <c r="I655" s="52"/>
      <c r="J655" s="52"/>
      <c r="K655" s="52"/>
      <c r="L655" s="44"/>
      <c r="M655" s="44"/>
      <c r="N655" s="44"/>
      <c r="O655" s="139"/>
      <c r="P655" s="46"/>
      <c r="Q655" s="44"/>
      <c r="R655" s="44"/>
      <c r="S655" s="44"/>
      <c r="T655" s="44"/>
      <c r="U655" s="44"/>
      <c r="V655" s="44"/>
      <c r="W655" s="44"/>
      <c r="X655" s="44"/>
      <c r="Y655" s="44"/>
      <c r="Z655" s="44"/>
      <c r="AA655" s="44"/>
      <c r="AB655" s="44"/>
      <c r="AC655" s="44"/>
      <c r="AD655" s="44"/>
      <c r="AE655" s="44"/>
      <c r="AF655" s="44"/>
      <c r="AG655" s="44"/>
      <c r="AH655" s="44"/>
      <c r="AI655" s="44"/>
      <c r="AJ655" s="44"/>
      <c r="AK655" s="44"/>
      <c r="AL655" s="44"/>
      <c r="AM655" s="44"/>
      <c r="AN655" s="44"/>
      <c r="AO655" s="44"/>
      <c r="AP655" s="44"/>
      <c r="AQ655" s="44"/>
      <c r="AR655" s="44"/>
      <c r="AS655" s="44"/>
    </row>
    <row r="656" spans="1:45">
      <c r="A656" s="41"/>
      <c r="B656" s="41"/>
      <c r="C656" s="41"/>
      <c r="D656" s="41"/>
      <c r="E656" s="52"/>
      <c r="F656" s="52"/>
      <c r="G656" s="52"/>
      <c r="H656" s="52"/>
      <c r="I656" s="52"/>
      <c r="J656" s="52"/>
      <c r="K656" s="52"/>
      <c r="L656" s="44"/>
      <c r="M656" s="44"/>
      <c r="N656" s="44"/>
      <c r="O656" s="139"/>
      <c r="P656" s="46"/>
      <c r="Q656" s="44"/>
      <c r="R656" s="44"/>
      <c r="S656" s="44"/>
      <c r="T656" s="44"/>
      <c r="U656" s="44"/>
      <c r="V656" s="44"/>
      <c r="W656" s="44"/>
      <c r="X656" s="44"/>
      <c r="Y656" s="44"/>
      <c r="Z656" s="44"/>
      <c r="AA656" s="44"/>
      <c r="AB656" s="44"/>
      <c r="AC656" s="44"/>
      <c r="AD656" s="44"/>
      <c r="AE656" s="44"/>
      <c r="AF656" s="44"/>
      <c r="AG656" s="44"/>
      <c r="AH656" s="44"/>
      <c r="AI656" s="44"/>
      <c r="AJ656" s="44"/>
      <c r="AK656" s="44"/>
      <c r="AL656" s="44"/>
      <c r="AM656" s="44"/>
      <c r="AN656" s="44"/>
      <c r="AO656" s="44"/>
      <c r="AP656" s="44"/>
      <c r="AQ656" s="44"/>
      <c r="AR656" s="44"/>
      <c r="AS656" s="44"/>
    </row>
    <row r="657" spans="1:45">
      <c r="A657" s="41"/>
      <c r="B657" s="41"/>
      <c r="C657" s="41"/>
      <c r="D657" s="41"/>
      <c r="E657" s="52"/>
      <c r="F657" s="52"/>
      <c r="G657" s="52"/>
      <c r="H657" s="52"/>
      <c r="I657" s="52"/>
      <c r="J657" s="52"/>
      <c r="K657" s="52"/>
      <c r="L657" s="44"/>
      <c r="M657" s="44"/>
      <c r="N657" s="44"/>
      <c r="O657" s="139"/>
      <c r="P657" s="46"/>
      <c r="Q657" s="44"/>
      <c r="R657" s="44"/>
      <c r="S657" s="44"/>
      <c r="T657" s="44"/>
      <c r="U657" s="44"/>
      <c r="V657" s="44"/>
      <c r="W657" s="44"/>
      <c r="X657" s="44"/>
      <c r="Y657" s="44"/>
      <c r="Z657" s="44"/>
      <c r="AA657" s="44"/>
      <c r="AB657" s="44"/>
      <c r="AC657" s="44"/>
      <c r="AD657" s="44"/>
      <c r="AE657" s="44"/>
      <c r="AF657" s="44"/>
      <c r="AG657" s="44"/>
      <c r="AH657" s="44"/>
      <c r="AI657" s="44"/>
      <c r="AJ657" s="44"/>
      <c r="AK657" s="44"/>
      <c r="AL657" s="44"/>
      <c r="AM657" s="44"/>
      <c r="AN657" s="44"/>
      <c r="AO657" s="44"/>
      <c r="AP657" s="44"/>
      <c r="AQ657" s="44"/>
      <c r="AR657" s="44"/>
      <c r="AS657" s="44"/>
    </row>
    <row r="658" spans="1:45">
      <c r="A658" s="41"/>
      <c r="B658" s="41"/>
      <c r="C658" s="41"/>
      <c r="D658" s="41"/>
      <c r="E658" s="52"/>
      <c r="F658" s="52"/>
      <c r="G658" s="52"/>
      <c r="H658" s="52"/>
      <c r="I658" s="52"/>
      <c r="J658" s="52"/>
      <c r="K658" s="52"/>
      <c r="L658" s="44"/>
      <c r="M658" s="44"/>
      <c r="N658" s="44"/>
      <c r="O658" s="139"/>
      <c r="P658" s="46"/>
      <c r="Q658" s="44"/>
      <c r="R658" s="44"/>
      <c r="S658" s="44"/>
      <c r="T658" s="44"/>
      <c r="U658" s="44"/>
      <c r="V658" s="44"/>
      <c r="W658" s="44"/>
      <c r="X658" s="44"/>
      <c r="Y658" s="44"/>
      <c r="Z658" s="44"/>
      <c r="AA658" s="44"/>
      <c r="AB658" s="44"/>
      <c r="AC658" s="44"/>
      <c r="AD658" s="44"/>
      <c r="AE658" s="44"/>
      <c r="AF658" s="44"/>
      <c r="AG658" s="44"/>
      <c r="AH658" s="44"/>
      <c r="AI658" s="44"/>
      <c r="AJ658" s="44"/>
      <c r="AK658" s="44"/>
      <c r="AL658" s="44"/>
      <c r="AM658" s="44"/>
      <c r="AN658" s="44"/>
      <c r="AO658" s="44"/>
      <c r="AP658" s="44"/>
      <c r="AQ658" s="44"/>
      <c r="AR658" s="44"/>
      <c r="AS658" s="44"/>
    </row>
    <row r="659" spans="1:45">
      <c r="A659" s="41"/>
      <c r="B659" s="41"/>
      <c r="C659" s="41"/>
      <c r="D659" s="41"/>
      <c r="E659" s="52"/>
      <c r="F659" s="52"/>
      <c r="G659" s="52"/>
      <c r="H659" s="52"/>
      <c r="I659" s="52"/>
      <c r="J659" s="52"/>
      <c r="K659" s="52"/>
      <c r="L659" s="44"/>
      <c r="M659" s="44"/>
      <c r="N659" s="44"/>
      <c r="O659" s="139"/>
      <c r="P659" s="46"/>
      <c r="Q659" s="44"/>
      <c r="R659" s="44"/>
      <c r="S659" s="44"/>
      <c r="T659" s="44"/>
      <c r="U659" s="44"/>
      <c r="V659" s="44"/>
      <c r="W659" s="44"/>
      <c r="X659" s="44"/>
      <c r="Y659" s="44"/>
      <c r="Z659" s="44"/>
      <c r="AA659" s="44"/>
      <c r="AB659" s="44"/>
      <c r="AC659" s="44"/>
      <c r="AD659" s="44"/>
      <c r="AE659" s="44"/>
      <c r="AF659" s="44"/>
      <c r="AG659" s="44"/>
      <c r="AH659" s="44"/>
      <c r="AI659" s="44"/>
      <c r="AJ659" s="44"/>
      <c r="AK659" s="44"/>
      <c r="AL659" s="44"/>
      <c r="AM659" s="44"/>
      <c r="AN659" s="44"/>
      <c r="AO659" s="44"/>
      <c r="AP659" s="44"/>
      <c r="AQ659" s="44"/>
      <c r="AR659" s="44"/>
      <c r="AS659" s="44"/>
    </row>
    <row r="660" spans="1:45">
      <c r="A660" s="41"/>
      <c r="B660" s="41"/>
      <c r="C660" s="41"/>
      <c r="D660" s="41"/>
      <c r="E660" s="52"/>
      <c r="F660" s="52"/>
      <c r="G660" s="52"/>
      <c r="H660" s="52"/>
      <c r="I660" s="52"/>
      <c r="J660" s="52"/>
      <c r="K660" s="52"/>
      <c r="L660" s="44"/>
      <c r="M660" s="44"/>
      <c r="N660" s="44"/>
      <c r="O660" s="139"/>
      <c r="P660" s="46"/>
      <c r="Q660" s="44"/>
      <c r="R660" s="44"/>
      <c r="S660" s="44"/>
      <c r="T660" s="44"/>
      <c r="U660" s="44"/>
      <c r="V660" s="44"/>
      <c r="W660" s="44"/>
      <c r="X660" s="44"/>
      <c r="Y660" s="44"/>
      <c r="Z660" s="44"/>
      <c r="AA660" s="44"/>
      <c r="AB660" s="44"/>
      <c r="AC660" s="44"/>
      <c r="AD660" s="44"/>
      <c r="AE660" s="44"/>
      <c r="AF660" s="44"/>
      <c r="AG660" s="44"/>
      <c r="AH660" s="44"/>
      <c r="AI660" s="44"/>
      <c r="AJ660" s="44"/>
      <c r="AK660" s="44"/>
      <c r="AL660" s="44"/>
      <c r="AM660" s="44"/>
      <c r="AN660" s="44"/>
      <c r="AO660" s="44"/>
      <c r="AP660" s="44"/>
      <c r="AQ660" s="44"/>
      <c r="AR660" s="44"/>
      <c r="AS660" s="44"/>
    </row>
    <row r="661" spans="1:45">
      <c r="A661" s="41"/>
      <c r="B661" s="41"/>
      <c r="C661" s="41"/>
      <c r="D661" s="41"/>
      <c r="E661" s="52"/>
      <c r="F661" s="52"/>
      <c r="G661" s="52"/>
      <c r="H661" s="52"/>
      <c r="I661" s="52"/>
      <c r="J661" s="52"/>
      <c r="K661" s="52"/>
      <c r="L661" s="44"/>
      <c r="M661" s="44"/>
      <c r="N661" s="44"/>
      <c r="O661" s="139"/>
      <c r="P661" s="46"/>
      <c r="Q661" s="44"/>
      <c r="R661" s="44"/>
      <c r="S661" s="44"/>
      <c r="T661" s="44"/>
      <c r="U661" s="44"/>
      <c r="V661" s="44"/>
      <c r="W661" s="44"/>
      <c r="X661" s="44"/>
      <c r="Y661" s="44"/>
      <c r="Z661" s="44"/>
      <c r="AA661" s="44"/>
      <c r="AB661" s="44"/>
      <c r="AC661" s="44"/>
      <c r="AD661" s="44"/>
      <c r="AE661" s="44"/>
      <c r="AF661" s="44"/>
      <c r="AG661" s="44"/>
      <c r="AH661" s="44"/>
      <c r="AI661" s="44"/>
      <c r="AJ661" s="44"/>
      <c r="AK661" s="44"/>
      <c r="AL661" s="44"/>
      <c r="AM661" s="44"/>
      <c r="AN661" s="44"/>
      <c r="AO661" s="44"/>
      <c r="AP661" s="44"/>
      <c r="AQ661" s="44"/>
      <c r="AR661" s="44"/>
      <c r="AS661" s="44"/>
    </row>
    <row r="662" spans="1:45">
      <c r="A662" s="41"/>
      <c r="B662" s="41"/>
      <c r="C662" s="41"/>
      <c r="D662" s="41"/>
      <c r="E662" s="52"/>
      <c r="F662" s="52"/>
      <c r="G662" s="52"/>
      <c r="H662" s="52"/>
      <c r="I662" s="52"/>
      <c r="J662" s="52"/>
      <c r="K662" s="52"/>
      <c r="L662" s="44"/>
      <c r="M662" s="44"/>
      <c r="N662" s="44"/>
      <c r="O662" s="139"/>
      <c r="P662" s="46"/>
      <c r="Q662" s="44"/>
      <c r="R662" s="44"/>
      <c r="S662" s="44"/>
      <c r="T662" s="44"/>
      <c r="U662" s="44"/>
      <c r="V662" s="44"/>
      <c r="W662" s="44"/>
      <c r="X662" s="44"/>
      <c r="Y662" s="44"/>
      <c r="Z662" s="44"/>
      <c r="AA662" s="44"/>
      <c r="AB662" s="44"/>
      <c r="AC662" s="44"/>
      <c r="AD662" s="44"/>
      <c r="AE662" s="44"/>
      <c r="AF662" s="44"/>
      <c r="AG662" s="44"/>
      <c r="AH662" s="44"/>
      <c r="AI662" s="44"/>
      <c r="AJ662" s="44"/>
      <c r="AK662" s="44"/>
      <c r="AL662" s="44"/>
      <c r="AM662" s="44"/>
      <c r="AN662" s="44"/>
      <c r="AO662" s="44"/>
      <c r="AP662" s="44"/>
      <c r="AQ662" s="44"/>
      <c r="AR662" s="44"/>
      <c r="AS662" s="44"/>
    </row>
    <row r="663" spans="1:45">
      <c r="A663" s="41"/>
      <c r="B663" s="41"/>
      <c r="C663" s="41"/>
      <c r="D663" s="41"/>
      <c r="E663" s="52"/>
      <c r="F663" s="52"/>
      <c r="G663" s="52"/>
      <c r="H663" s="52"/>
      <c r="I663" s="52"/>
      <c r="J663" s="52"/>
      <c r="K663" s="52"/>
      <c r="L663" s="44"/>
      <c r="M663" s="44"/>
      <c r="N663" s="44"/>
      <c r="O663" s="139"/>
      <c r="P663" s="46"/>
      <c r="Q663" s="44"/>
      <c r="R663" s="44"/>
      <c r="S663" s="44"/>
      <c r="T663" s="44"/>
      <c r="U663" s="44"/>
      <c r="V663" s="44"/>
      <c r="W663" s="44"/>
      <c r="X663" s="44"/>
      <c r="Y663" s="44"/>
      <c r="Z663" s="44"/>
      <c r="AA663" s="44"/>
      <c r="AB663" s="44"/>
      <c r="AC663" s="44"/>
      <c r="AD663" s="44"/>
      <c r="AE663" s="44"/>
      <c r="AF663" s="44"/>
      <c r="AG663" s="44"/>
      <c r="AH663" s="44"/>
      <c r="AI663" s="44"/>
      <c r="AJ663" s="44"/>
      <c r="AK663" s="44"/>
      <c r="AL663" s="44"/>
      <c r="AM663" s="44"/>
      <c r="AN663" s="44"/>
      <c r="AO663" s="44"/>
      <c r="AP663" s="44"/>
      <c r="AQ663" s="44"/>
      <c r="AR663" s="44"/>
      <c r="AS663" s="44"/>
    </row>
    <row r="664" spans="1:45">
      <c r="A664" s="41"/>
      <c r="B664" s="41"/>
      <c r="C664" s="41"/>
      <c r="D664" s="41"/>
      <c r="E664" s="52"/>
      <c r="F664" s="52"/>
      <c r="G664" s="52"/>
      <c r="H664" s="52"/>
      <c r="I664" s="52"/>
      <c r="J664" s="52"/>
      <c r="K664" s="52"/>
      <c r="L664" s="44"/>
      <c r="M664" s="44"/>
      <c r="N664" s="44"/>
      <c r="O664" s="139"/>
      <c r="P664" s="46"/>
      <c r="Q664" s="44"/>
      <c r="R664" s="44"/>
      <c r="S664" s="44"/>
      <c r="T664" s="44"/>
      <c r="U664" s="44"/>
      <c r="V664" s="44"/>
      <c r="W664" s="44"/>
      <c r="X664" s="44"/>
      <c r="Y664" s="44"/>
      <c r="Z664" s="44"/>
      <c r="AA664" s="44"/>
      <c r="AB664" s="44"/>
      <c r="AC664" s="44"/>
      <c r="AD664" s="44"/>
      <c r="AE664" s="44"/>
      <c r="AF664" s="44"/>
      <c r="AG664" s="44"/>
      <c r="AH664" s="44"/>
      <c r="AI664" s="44"/>
      <c r="AJ664" s="44"/>
      <c r="AK664" s="44"/>
      <c r="AL664" s="44"/>
      <c r="AM664" s="44"/>
      <c r="AN664" s="44"/>
      <c r="AO664" s="44"/>
      <c r="AP664" s="44"/>
      <c r="AQ664" s="44"/>
      <c r="AR664" s="44"/>
      <c r="AS664" s="44"/>
    </row>
    <row r="665" spans="1:45">
      <c r="A665" s="41"/>
      <c r="B665" s="41"/>
      <c r="C665" s="41"/>
      <c r="D665" s="41"/>
      <c r="E665" s="52"/>
      <c r="F665" s="52"/>
      <c r="G665" s="52"/>
      <c r="H665" s="52"/>
      <c r="I665" s="52"/>
      <c r="J665" s="52"/>
      <c r="K665" s="52"/>
      <c r="L665" s="44"/>
      <c r="M665" s="44"/>
      <c r="N665" s="44"/>
      <c r="O665" s="139"/>
      <c r="P665" s="46"/>
      <c r="Q665" s="44"/>
      <c r="R665" s="44"/>
      <c r="S665" s="44"/>
      <c r="T665" s="44"/>
      <c r="U665" s="44"/>
      <c r="V665" s="44"/>
      <c r="W665" s="44"/>
      <c r="X665" s="44"/>
      <c r="Y665" s="44"/>
      <c r="Z665" s="44"/>
      <c r="AA665" s="44"/>
      <c r="AB665" s="44"/>
      <c r="AC665" s="44"/>
      <c r="AD665" s="44"/>
      <c r="AE665" s="44"/>
      <c r="AF665" s="44"/>
      <c r="AG665" s="44"/>
      <c r="AH665" s="44"/>
      <c r="AI665" s="44"/>
      <c r="AJ665" s="44"/>
      <c r="AK665" s="44"/>
      <c r="AL665" s="44"/>
      <c r="AM665" s="44"/>
      <c r="AN665" s="44"/>
      <c r="AO665" s="44"/>
      <c r="AP665" s="44"/>
      <c r="AQ665" s="44"/>
      <c r="AR665" s="44"/>
      <c r="AS665" s="44"/>
    </row>
    <row r="666" spans="1:45">
      <c r="A666" s="41"/>
      <c r="B666" s="41"/>
      <c r="C666" s="41"/>
      <c r="D666" s="41"/>
      <c r="E666" s="52"/>
      <c r="F666" s="52"/>
      <c r="G666" s="52"/>
      <c r="H666" s="52"/>
      <c r="I666" s="52"/>
      <c r="J666" s="52"/>
      <c r="K666" s="52"/>
      <c r="L666" s="44"/>
      <c r="M666" s="44"/>
      <c r="N666" s="44"/>
      <c r="O666" s="139"/>
      <c r="P666" s="46"/>
      <c r="Q666" s="44"/>
      <c r="R666" s="44"/>
      <c r="S666" s="44"/>
      <c r="T666" s="44"/>
      <c r="U666" s="44"/>
      <c r="V666" s="44"/>
      <c r="W666" s="44"/>
      <c r="X666" s="44"/>
      <c r="Y666" s="44"/>
      <c r="Z666" s="44"/>
      <c r="AA666" s="44"/>
      <c r="AB666" s="44"/>
      <c r="AC666" s="44"/>
      <c r="AD666" s="44"/>
      <c r="AE666" s="44"/>
      <c r="AF666" s="44"/>
      <c r="AG666" s="44"/>
      <c r="AH666" s="44"/>
      <c r="AI666" s="44"/>
      <c r="AJ666" s="44"/>
      <c r="AK666" s="44"/>
      <c r="AL666" s="44"/>
      <c r="AM666" s="44"/>
      <c r="AN666" s="44"/>
      <c r="AO666" s="44"/>
      <c r="AP666" s="44"/>
      <c r="AQ666" s="44"/>
      <c r="AR666" s="44"/>
      <c r="AS666" s="44"/>
    </row>
    <row r="667" spans="1:45">
      <c r="A667" s="41"/>
      <c r="B667" s="41"/>
      <c r="C667" s="41"/>
      <c r="D667" s="41"/>
      <c r="E667" s="52"/>
      <c r="F667" s="52"/>
      <c r="G667" s="52"/>
      <c r="H667" s="52"/>
      <c r="I667" s="52"/>
      <c r="J667" s="52"/>
      <c r="K667" s="52"/>
      <c r="L667" s="44"/>
      <c r="M667" s="44"/>
      <c r="N667" s="44"/>
      <c r="O667" s="139"/>
      <c r="P667" s="46"/>
      <c r="Q667" s="44"/>
      <c r="R667" s="44"/>
      <c r="S667" s="44"/>
      <c r="T667" s="44"/>
      <c r="U667" s="44"/>
      <c r="V667" s="44"/>
      <c r="W667" s="44"/>
      <c r="X667" s="44"/>
      <c r="Y667" s="44"/>
      <c r="Z667" s="44"/>
      <c r="AA667" s="44"/>
      <c r="AB667" s="44"/>
      <c r="AC667" s="44"/>
      <c r="AD667" s="44"/>
      <c r="AE667" s="44"/>
      <c r="AF667" s="44"/>
      <c r="AG667" s="44"/>
      <c r="AH667" s="44"/>
      <c r="AI667" s="44"/>
      <c r="AJ667" s="44"/>
      <c r="AK667" s="44"/>
      <c r="AL667" s="44"/>
      <c r="AM667" s="44"/>
      <c r="AN667" s="44"/>
      <c r="AO667" s="44"/>
      <c r="AP667" s="44"/>
      <c r="AQ667" s="44"/>
      <c r="AR667" s="44"/>
      <c r="AS667" s="44"/>
    </row>
    <row r="668" spans="1:45">
      <c r="A668" s="41"/>
      <c r="B668" s="41"/>
      <c r="C668" s="41"/>
      <c r="D668" s="41"/>
      <c r="E668" s="52"/>
      <c r="F668" s="52"/>
      <c r="G668" s="52"/>
      <c r="H668" s="52"/>
      <c r="I668" s="52"/>
      <c r="J668" s="52"/>
      <c r="K668" s="52"/>
      <c r="L668" s="44"/>
      <c r="M668" s="44"/>
      <c r="N668" s="44"/>
      <c r="O668" s="139"/>
      <c r="P668" s="46"/>
      <c r="Q668" s="44"/>
      <c r="R668" s="44"/>
      <c r="S668" s="44"/>
      <c r="T668" s="44"/>
      <c r="U668" s="44"/>
      <c r="V668" s="44"/>
      <c r="W668" s="44"/>
      <c r="X668" s="44"/>
      <c r="Y668" s="44"/>
      <c r="Z668" s="44"/>
      <c r="AA668" s="44"/>
      <c r="AB668" s="44"/>
      <c r="AC668" s="44"/>
      <c r="AD668" s="44"/>
      <c r="AE668" s="44"/>
      <c r="AF668" s="44"/>
      <c r="AG668" s="44"/>
      <c r="AH668" s="44"/>
      <c r="AI668" s="44"/>
      <c r="AJ668" s="44"/>
      <c r="AK668" s="44"/>
      <c r="AL668" s="44"/>
      <c r="AM668" s="44"/>
      <c r="AN668" s="44"/>
      <c r="AO668" s="44"/>
      <c r="AP668" s="44"/>
      <c r="AQ668" s="44"/>
      <c r="AR668" s="44"/>
      <c r="AS668" s="44"/>
    </row>
    <row r="669" spans="1:45">
      <c r="A669" s="41"/>
      <c r="B669" s="41"/>
      <c r="C669" s="41"/>
      <c r="D669" s="41"/>
      <c r="E669" s="52"/>
      <c r="F669" s="52"/>
      <c r="G669" s="52"/>
      <c r="H669" s="52"/>
      <c r="I669" s="52"/>
      <c r="J669" s="52"/>
      <c r="K669" s="52"/>
      <c r="L669" s="44"/>
      <c r="M669" s="44"/>
      <c r="N669" s="44"/>
      <c r="O669" s="139"/>
      <c r="P669" s="46"/>
      <c r="Q669" s="44"/>
      <c r="R669" s="44"/>
      <c r="S669" s="44"/>
      <c r="T669" s="44"/>
      <c r="U669" s="44"/>
      <c r="V669" s="44"/>
      <c r="W669" s="44"/>
      <c r="X669" s="44"/>
      <c r="Y669" s="44"/>
      <c r="Z669" s="44"/>
      <c r="AA669" s="44"/>
      <c r="AB669" s="44"/>
      <c r="AC669" s="44"/>
      <c r="AD669" s="44"/>
      <c r="AE669" s="44"/>
      <c r="AF669" s="44"/>
      <c r="AG669" s="44"/>
      <c r="AH669" s="44"/>
      <c r="AI669" s="44"/>
      <c r="AJ669" s="44"/>
      <c r="AK669" s="44"/>
      <c r="AL669" s="44"/>
      <c r="AM669" s="44"/>
      <c r="AN669" s="44"/>
      <c r="AO669" s="44"/>
      <c r="AP669" s="44"/>
      <c r="AQ669" s="44"/>
      <c r="AR669" s="44"/>
      <c r="AS669" s="44"/>
    </row>
    <row r="670" spans="1:45">
      <c r="A670" s="41"/>
      <c r="B670" s="41"/>
      <c r="C670" s="41"/>
      <c r="D670" s="41"/>
      <c r="E670" s="52"/>
      <c r="F670" s="52"/>
      <c r="G670" s="52"/>
      <c r="H670" s="52"/>
      <c r="I670" s="52"/>
      <c r="J670" s="52"/>
      <c r="K670" s="52"/>
      <c r="L670" s="44"/>
      <c r="M670" s="44"/>
      <c r="N670" s="44"/>
      <c r="O670" s="139"/>
      <c r="P670" s="46"/>
      <c r="Q670" s="44"/>
      <c r="R670" s="44"/>
      <c r="S670" s="44"/>
      <c r="T670" s="44"/>
      <c r="U670" s="44"/>
      <c r="V670" s="44"/>
      <c r="W670" s="44"/>
      <c r="X670" s="44"/>
      <c r="Y670" s="44"/>
      <c r="Z670" s="44"/>
      <c r="AA670" s="44"/>
      <c r="AB670" s="44"/>
      <c r="AC670" s="44"/>
      <c r="AD670" s="44"/>
      <c r="AE670" s="44"/>
      <c r="AF670" s="44"/>
      <c r="AG670" s="44"/>
      <c r="AH670" s="44"/>
      <c r="AI670" s="44"/>
      <c r="AJ670" s="44"/>
      <c r="AK670" s="44"/>
      <c r="AL670" s="44"/>
      <c r="AM670" s="44"/>
      <c r="AN670" s="44"/>
      <c r="AO670" s="44"/>
      <c r="AP670" s="44"/>
      <c r="AQ670" s="44"/>
      <c r="AR670" s="44"/>
      <c r="AS670" s="44"/>
    </row>
    <row r="671" spans="1:45">
      <c r="A671" s="41"/>
      <c r="B671" s="41"/>
      <c r="C671" s="41"/>
      <c r="D671" s="41"/>
      <c r="E671" s="52"/>
      <c r="F671" s="52"/>
      <c r="G671" s="52"/>
      <c r="H671" s="52"/>
      <c r="I671" s="52"/>
      <c r="J671" s="52"/>
      <c r="K671" s="52"/>
      <c r="L671" s="44"/>
      <c r="M671" s="44"/>
      <c r="N671" s="44"/>
      <c r="O671" s="139"/>
      <c r="P671" s="46"/>
      <c r="Q671" s="44"/>
      <c r="R671" s="44"/>
      <c r="S671" s="44"/>
      <c r="T671" s="44"/>
      <c r="U671" s="44"/>
      <c r="V671" s="44"/>
      <c r="W671" s="44"/>
      <c r="X671" s="44"/>
      <c r="Y671" s="44"/>
      <c r="Z671" s="44"/>
      <c r="AA671" s="44"/>
      <c r="AB671" s="44"/>
      <c r="AC671" s="44"/>
      <c r="AD671" s="44"/>
      <c r="AE671" s="44"/>
      <c r="AF671" s="44"/>
      <c r="AG671" s="44"/>
      <c r="AH671" s="44"/>
      <c r="AI671" s="44"/>
      <c r="AJ671" s="44"/>
      <c r="AK671" s="44"/>
      <c r="AL671" s="44"/>
      <c r="AM671" s="44"/>
      <c r="AN671" s="44"/>
      <c r="AO671" s="44"/>
      <c r="AP671" s="44"/>
      <c r="AQ671" s="44"/>
      <c r="AR671" s="44"/>
      <c r="AS671" s="44"/>
    </row>
    <row r="672" spans="1:45">
      <c r="A672" s="41"/>
      <c r="B672" s="41"/>
      <c r="C672" s="41"/>
      <c r="D672" s="41"/>
      <c r="E672" s="52"/>
      <c r="F672" s="52"/>
      <c r="G672" s="52"/>
      <c r="H672" s="52"/>
      <c r="I672" s="52"/>
      <c r="J672" s="52"/>
      <c r="K672" s="52"/>
      <c r="L672" s="44"/>
      <c r="M672" s="44"/>
      <c r="N672" s="44"/>
      <c r="O672" s="139"/>
      <c r="P672" s="46"/>
      <c r="Q672" s="44"/>
      <c r="R672" s="44"/>
      <c r="S672" s="44"/>
      <c r="T672" s="44"/>
      <c r="U672" s="44"/>
      <c r="V672" s="44"/>
      <c r="W672" s="44"/>
      <c r="X672" s="44"/>
      <c r="Y672" s="44"/>
      <c r="Z672" s="44"/>
      <c r="AA672" s="44"/>
      <c r="AB672" s="44"/>
      <c r="AC672" s="44"/>
      <c r="AD672" s="44"/>
      <c r="AE672" s="44"/>
      <c r="AF672" s="44"/>
      <c r="AG672" s="44"/>
      <c r="AH672" s="44"/>
      <c r="AI672" s="44"/>
      <c r="AJ672" s="44"/>
      <c r="AK672" s="44"/>
      <c r="AL672" s="44"/>
      <c r="AM672" s="44"/>
      <c r="AN672" s="44"/>
      <c r="AO672" s="44"/>
      <c r="AP672" s="44"/>
      <c r="AQ672" s="44"/>
      <c r="AR672" s="44"/>
      <c r="AS672" s="44"/>
    </row>
    <row r="673" spans="1:45">
      <c r="A673" s="41"/>
      <c r="B673" s="41"/>
      <c r="C673" s="41"/>
      <c r="D673" s="41"/>
      <c r="E673" s="52"/>
      <c r="F673" s="52"/>
      <c r="G673" s="52"/>
      <c r="H673" s="52"/>
      <c r="I673" s="52"/>
      <c r="J673" s="52"/>
      <c r="K673" s="52"/>
      <c r="L673" s="44"/>
      <c r="M673" s="44"/>
      <c r="N673" s="44"/>
      <c r="O673" s="139"/>
      <c r="P673" s="46"/>
      <c r="Q673" s="44"/>
      <c r="R673" s="44"/>
      <c r="S673" s="44"/>
      <c r="T673" s="44"/>
      <c r="U673" s="44"/>
      <c r="V673" s="44"/>
      <c r="W673" s="44"/>
      <c r="X673" s="44"/>
      <c r="Y673" s="44"/>
      <c r="Z673" s="44"/>
      <c r="AA673" s="44"/>
      <c r="AB673" s="44"/>
      <c r="AC673" s="44"/>
      <c r="AD673" s="44"/>
      <c r="AE673" s="44"/>
      <c r="AF673" s="44"/>
      <c r="AG673" s="44"/>
      <c r="AH673" s="44"/>
      <c r="AI673" s="44"/>
      <c r="AJ673" s="44"/>
      <c r="AK673" s="44"/>
      <c r="AL673" s="44"/>
      <c r="AM673" s="44"/>
      <c r="AN673" s="44"/>
      <c r="AO673" s="44"/>
      <c r="AP673" s="44"/>
      <c r="AQ673" s="44"/>
      <c r="AR673" s="44"/>
      <c r="AS673" s="44"/>
    </row>
    <row r="674" spans="1:45">
      <c r="A674" s="41"/>
      <c r="B674" s="41"/>
      <c r="C674" s="41"/>
      <c r="D674" s="41"/>
      <c r="E674" s="52"/>
      <c r="F674" s="52"/>
      <c r="G674" s="52"/>
      <c r="H674" s="52"/>
      <c r="I674" s="52"/>
      <c r="J674" s="52"/>
      <c r="K674" s="52"/>
      <c r="L674" s="44"/>
      <c r="M674" s="44"/>
      <c r="N674" s="44"/>
      <c r="O674" s="139"/>
      <c r="P674" s="46"/>
      <c r="Q674" s="44"/>
      <c r="R674" s="44"/>
      <c r="S674" s="44"/>
      <c r="T674" s="44"/>
      <c r="U674" s="44"/>
      <c r="V674" s="44"/>
      <c r="W674" s="44"/>
      <c r="X674" s="44"/>
      <c r="Y674" s="44"/>
      <c r="Z674" s="44"/>
      <c r="AA674" s="44"/>
      <c r="AB674" s="44"/>
      <c r="AC674" s="44"/>
      <c r="AD674" s="44"/>
      <c r="AE674" s="44"/>
      <c r="AF674" s="44"/>
      <c r="AG674" s="44"/>
      <c r="AH674" s="44"/>
      <c r="AI674" s="44"/>
      <c r="AJ674" s="44"/>
      <c r="AK674" s="44"/>
      <c r="AL674" s="44"/>
      <c r="AM674" s="44"/>
      <c r="AN674" s="44"/>
      <c r="AO674" s="44"/>
      <c r="AP674" s="44"/>
      <c r="AQ674" s="44"/>
      <c r="AR674" s="44"/>
      <c r="AS674" s="44"/>
    </row>
    <row r="675" spans="1:45">
      <c r="A675" s="41"/>
      <c r="B675" s="41"/>
      <c r="C675" s="41"/>
      <c r="D675" s="41"/>
      <c r="E675" s="52"/>
      <c r="F675" s="52"/>
      <c r="G675" s="52"/>
      <c r="H675" s="52"/>
      <c r="I675" s="52"/>
      <c r="J675" s="52"/>
      <c r="K675" s="52"/>
      <c r="L675" s="44"/>
      <c r="M675" s="44"/>
      <c r="N675" s="44"/>
      <c r="O675" s="139"/>
      <c r="P675" s="46"/>
      <c r="Q675" s="44"/>
      <c r="R675" s="44"/>
      <c r="S675" s="44"/>
      <c r="T675" s="44"/>
      <c r="U675" s="44"/>
      <c r="V675" s="44"/>
      <c r="W675" s="44"/>
      <c r="X675" s="44"/>
      <c r="Y675" s="44"/>
      <c r="Z675" s="44"/>
      <c r="AA675" s="44"/>
      <c r="AB675" s="44"/>
      <c r="AC675" s="44"/>
      <c r="AD675" s="44"/>
      <c r="AE675" s="44"/>
      <c r="AF675" s="44"/>
      <c r="AG675" s="44"/>
      <c r="AH675" s="44"/>
      <c r="AI675" s="44"/>
      <c r="AJ675" s="44"/>
      <c r="AK675" s="44"/>
      <c r="AL675" s="44"/>
      <c r="AM675" s="44"/>
      <c r="AN675" s="44"/>
      <c r="AO675" s="44"/>
      <c r="AP675" s="44"/>
      <c r="AQ675" s="44"/>
      <c r="AR675" s="44"/>
      <c r="AS675" s="44"/>
    </row>
    <row r="676" spans="1:45">
      <c r="A676" s="41"/>
      <c r="B676" s="41"/>
      <c r="C676" s="41"/>
      <c r="D676" s="41"/>
      <c r="E676" s="52"/>
      <c r="F676" s="52"/>
      <c r="G676" s="52"/>
      <c r="H676" s="52"/>
      <c r="I676" s="52"/>
      <c r="J676" s="52"/>
      <c r="K676" s="52"/>
      <c r="L676" s="44"/>
      <c r="M676" s="44"/>
      <c r="N676" s="44"/>
      <c r="O676" s="139"/>
      <c r="P676" s="46"/>
      <c r="Q676" s="44"/>
      <c r="R676" s="44"/>
      <c r="S676" s="44"/>
      <c r="T676" s="44"/>
      <c r="U676" s="44"/>
      <c r="V676" s="44"/>
      <c r="W676" s="44"/>
      <c r="X676" s="44"/>
      <c r="Y676" s="44"/>
      <c r="Z676" s="44"/>
      <c r="AA676" s="44"/>
      <c r="AB676" s="44"/>
      <c r="AC676" s="44"/>
      <c r="AD676" s="44"/>
      <c r="AE676" s="44"/>
      <c r="AF676" s="44"/>
      <c r="AG676" s="44"/>
      <c r="AH676" s="44"/>
      <c r="AI676" s="44"/>
      <c r="AJ676" s="44"/>
      <c r="AK676" s="44"/>
      <c r="AL676" s="44"/>
      <c r="AM676" s="44"/>
      <c r="AN676" s="44"/>
      <c r="AO676" s="44"/>
      <c r="AP676" s="44"/>
      <c r="AQ676" s="44"/>
      <c r="AR676" s="44"/>
      <c r="AS676" s="44"/>
    </row>
    <row r="677" spans="1:45">
      <c r="A677" s="41"/>
      <c r="B677" s="41"/>
      <c r="C677" s="41"/>
      <c r="D677" s="41"/>
      <c r="E677" s="52"/>
      <c r="F677" s="52"/>
      <c r="G677" s="52"/>
      <c r="H677" s="52"/>
      <c r="I677" s="52"/>
      <c r="J677" s="52"/>
      <c r="K677" s="52"/>
      <c r="L677" s="44"/>
      <c r="M677" s="44"/>
      <c r="N677" s="44"/>
      <c r="O677" s="139"/>
      <c r="P677" s="46"/>
      <c r="Q677" s="44"/>
      <c r="R677" s="44"/>
      <c r="S677" s="44"/>
      <c r="T677" s="44"/>
      <c r="U677" s="44"/>
      <c r="V677" s="44"/>
      <c r="W677" s="44"/>
      <c r="X677" s="44"/>
      <c r="Y677" s="44"/>
      <c r="Z677" s="44"/>
      <c r="AA677" s="44"/>
      <c r="AB677" s="44"/>
      <c r="AC677" s="44"/>
      <c r="AD677" s="44"/>
      <c r="AE677" s="44"/>
      <c r="AF677" s="44"/>
      <c r="AG677" s="44"/>
      <c r="AH677" s="44"/>
      <c r="AI677" s="44"/>
      <c r="AJ677" s="44"/>
      <c r="AK677" s="44"/>
      <c r="AL677" s="44"/>
      <c r="AM677" s="44"/>
      <c r="AN677" s="44"/>
      <c r="AO677" s="44"/>
      <c r="AP677" s="44"/>
      <c r="AQ677" s="44"/>
      <c r="AR677" s="44"/>
      <c r="AS677" s="44"/>
    </row>
    <row r="678" spans="1:45">
      <c r="A678" s="41"/>
      <c r="B678" s="41"/>
      <c r="C678" s="41"/>
      <c r="D678" s="41"/>
      <c r="E678" s="52"/>
      <c r="F678" s="52"/>
      <c r="G678" s="52"/>
      <c r="H678" s="52"/>
      <c r="I678" s="52"/>
      <c r="J678" s="52"/>
      <c r="K678" s="52"/>
      <c r="L678" s="44"/>
      <c r="M678" s="44"/>
      <c r="N678" s="44"/>
      <c r="O678" s="139"/>
      <c r="P678" s="46"/>
      <c r="Q678" s="44"/>
      <c r="R678" s="44"/>
      <c r="S678" s="44"/>
      <c r="T678" s="44"/>
      <c r="U678" s="44"/>
      <c r="V678" s="44"/>
      <c r="W678" s="44"/>
      <c r="X678" s="44"/>
      <c r="Y678" s="44"/>
      <c r="Z678" s="44"/>
      <c r="AA678" s="44"/>
      <c r="AB678" s="44"/>
      <c r="AC678" s="44"/>
      <c r="AD678" s="44"/>
      <c r="AE678" s="44"/>
      <c r="AF678" s="44"/>
      <c r="AG678" s="44"/>
      <c r="AH678" s="44"/>
      <c r="AI678" s="44"/>
      <c r="AJ678" s="44"/>
      <c r="AK678" s="44"/>
      <c r="AL678" s="44"/>
      <c r="AM678" s="44"/>
      <c r="AN678" s="44"/>
      <c r="AO678" s="44"/>
      <c r="AP678" s="44"/>
      <c r="AQ678" s="44"/>
      <c r="AR678" s="44"/>
      <c r="AS678" s="44"/>
    </row>
    <row r="679" spans="1:45">
      <c r="A679" s="41"/>
      <c r="B679" s="41"/>
      <c r="C679" s="41"/>
      <c r="D679" s="41"/>
      <c r="E679" s="52"/>
      <c r="F679" s="52"/>
      <c r="G679" s="52"/>
      <c r="H679" s="52"/>
      <c r="I679" s="52"/>
      <c r="J679" s="52"/>
      <c r="K679" s="52"/>
      <c r="L679" s="44"/>
      <c r="M679" s="44"/>
      <c r="N679" s="44"/>
      <c r="O679" s="139"/>
      <c r="P679" s="46"/>
      <c r="Q679" s="44"/>
      <c r="R679" s="44"/>
      <c r="S679" s="44"/>
      <c r="T679" s="44"/>
      <c r="U679" s="44"/>
      <c r="V679" s="44"/>
      <c r="W679" s="44"/>
      <c r="X679" s="44"/>
      <c r="Y679" s="44"/>
      <c r="Z679" s="44"/>
      <c r="AA679" s="44"/>
      <c r="AB679" s="44"/>
      <c r="AC679" s="44"/>
      <c r="AD679" s="44"/>
      <c r="AE679" s="44"/>
      <c r="AF679" s="44"/>
      <c r="AG679" s="44"/>
      <c r="AH679" s="44"/>
      <c r="AI679" s="44"/>
      <c r="AJ679" s="44"/>
      <c r="AK679" s="44"/>
      <c r="AL679" s="44"/>
      <c r="AM679" s="44"/>
      <c r="AN679" s="44"/>
      <c r="AO679" s="44"/>
      <c r="AP679" s="44"/>
      <c r="AQ679" s="44"/>
      <c r="AR679" s="44"/>
      <c r="AS679" s="44"/>
    </row>
    <row r="680" spans="1:45">
      <c r="A680" s="41"/>
      <c r="B680" s="41"/>
      <c r="C680" s="41"/>
      <c r="D680" s="41"/>
      <c r="E680" s="52"/>
      <c r="F680" s="52"/>
      <c r="G680" s="52"/>
      <c r="H680" s="52"/>
      <c r="I680" s="52"/>
      <c r="J680" s="52"/>
      <c r="K680" s="52"/>
      <c r="L680" s="44"/>
      <c r="M680" s="44"/>
      <c r="N680" s="44"/>
      <c r="O680" s="139"/>
      <c r="P680" s="46"/>
      <c r="Q680" s="44"/>
      <c r="R680" s="44"/>
      <c r="S680" s="44"/>
      <c r="T680" s="44"/>
      <c r="U680" s="44"/>
      <c r="V680" s="44"/>
      <c r="W680" s="44"/>
      <c r="X680" s="44"/>
      <c r="Y680" s="44"/>
      <c r="Z680" s="44"/>
      <c r="AA680" s="44"/>
      <c r="AB680" s="44"/>
      <c r="AC680" s="44"/>
      <c r="AD680" s="44"/>
      <c r="AE680" s="44"/>
      <c r="AF680" s="44"/>
      <c r="AG680" s="44"/>
      <c r="AH680" s="44"/>
      <c r="AI680" s="44"/>
      <c r="AJ680" s="44"/>
      <c r="AK680" s="44"/>
      <c r="AL680" s="44"/>
      <c r="AM680" s="44"/>
      <c r="AN680" s="44"/>
      <c r="AO680" s="44"/>
      <c r="AP680" s="44"/>
      <c r="AQ680" s="44"/>
      <c r="AR680" s="44"/>
      <c r="AS680" s="44"/>
    </row>
    <row r="681" spans="1:45">
      <c r="A681" s="41"/>
      <c r="B681" s="41"/>
      <c r="C681" s="41"/>
      <c r="D681" s="41"/>
      <c r="E681" s="52"/>
      <c r="F681" s="52"/>
      <c r="G681" s="52"/>
      <c r="H681" s="52"/>
      <c r="I681" s="52"/>
      <c r="J681" s="52"/>
      <c r="K681" s="52"/>
      <c r="L681" s="44"/>
      <c r="M681" s="44"/>
      <c r="N681" s="44"/>
      <c r="O681" s="139"/>
      <c r="P681" s="46"/>
      <c r="Q681" s="44"/>
      <c r="R681" s="44"/>
      <c r="S681" s="44"/>
      <c r="T681" s="44"/>
      <c r="U681" s="44"/>
      <c r="V681" s="44"/>
      <c r="W681" s="44"/>
      <c r="X681" s="44"/>
      <c r="Y681" s="44"/>
      <c r="Z681" s="44"/>
      <c r="AA681" s="44"/>
      <c r="AB681" s="44"/>
      <c r="AC681" s="44"/>
      <c r="AD681" s="44"/>
      <c r="AE681" s="44"/>
      <c r="AF681" s="44"/>
      <c r="AG681" s="44"/>
      <c r="AH681" s="44"/>
      <c r="AI681" s="44"/>
      <c r="AJ681" s="44"/>
      <c r="AK681" s="44"/>
      <c r="AL681" s="44"/>
      <c r="AM681" s="44"/>
      <c r="AN681" s="44"/>
      <c r="AO681" s="44"/>
      <c r="AP681" s="44"/>
      <c r="AQ681" s="44"/>
      <c r="AR681" s="44"/>
      <c r="AS681" s="44"/>
    </row>
    <row r="682" spans="1:45">
      <c r="A682" s="41"/>
      <c r="B682" s="41"/>
      <c r="C682" s="41"/>
      <c r="D682" s="41"/>
      <c r="E682" s="52"/>
      <c r="F682" s="52"/>
      <c r="G682" s="52"/>
      <c r="H682" s="52"/>
      <c r="I682" s="52"/>
      <c r="J682" s="52"/>
      <c r="K682" s="52"/>
      <c r="L682" s="44"/>
      <c r="M682" s="44"/>
      <c r="N682" s="44"/>
      <c r="O682" s="139"/>
      <c r="P682" s="46"/>
      <c r="Q682" s="44"/>
      <c r="R682" s="44"/>
      <c r="S682" s="44"/>
      <c r="T682" s="44"/>
      <c r="U682" s="44"/>
      <c r="V682" s="44"/>
      <c r="W682" s="44"/>
      <c r="X682" s="44"/>
      <c r="Y682" s="44"/>
      <c r="Z682" s="44"/>
      <c r="AA682" s="44"/>
      <c r="AB682" s="44"/>
      <c r="AC682" s="44"/>
      <c r="AD682" s="44"/>
      <c r="AE682" s="44"/>
      <c r="AF682" s="44"/>
      <c r="AG682" s="44"/>
      <c r="AH682" s="44"/>
      <c r="AI682" s="44"/>
      <c r="AJ682" s="44"/>
      <c r="AK682" s="44"/>
      <c r="AL682" s="44"/>
      <c r="AM682" s="44"/>
      <c r="AN682" s="44"/>
      <c r="AO682" s="44"/>
      <c r="AP682" s="44"/>
      <c r="AQ682" s="44"/>
      <c r="AR682" s="44"/>
      <c r="AS682" s="44"/>
    </row>
    <row r="683" spans="1:45">
      <c r="A683" s="41"/>
      <c r="B683" s="41"/>
      <c r="C683" s="41"/>
      <c r="D683" s="41"/>
      <c r="E683" s="52"/>
      <c r="F683" s="52"/>
      <c r="G683" s="52"/>
      <c r="H683" s="52"/>
      <c r="I683" s="52"/>
      <c r="J683" s="52"/>
      <c r="K683" s="52"/>
      <c r="L683" s="44"/>
      <c r="M683" s="44"/>
      <c r="N683" s="44"/>
      <c r="O683" s="139"/>
      <c r="P683" s="46"/>
      <c r="Q683" s="44"/>
      <c r="R683" s="44"/>
      <c r="S683" s="44"/>
      <c r="T683" s="44"/>
      <c r="U683" s="44"/>
      <c r="V683" s="44"/>
      <c r="W683" s="44"/>
      <c r="X683" s="44"/>
      <c r="Y683" s="44"/>
      <c r="Z683" s="44"/>
      <c r="AA683" s="44"/>
      <c r="AB683" s="44"/>
      <c r="AC683" s="44"/>
      <c r="AD683" s="44"/>
      <c r="AE683" s="44"/>
      <c r="AF683" s="44"/>
      <c r="AG683" s="44"/>
      <c r="AH683" s="44"/>
      <c r="AI683" s="44"/>
      <c r="AJ683" s="44"/>
      <c r="AK683" s="44"/>
      <c r="AL683" s="44"/>
      <c r="AM683" s="44"/>
      <c r="AN683" s="44"/>
      <c r="AO683" s="44"/>
      <c r="AP683" s="44"/>
      <c r="AQ683" s="44"/>
      <c r="AR683" s="44"/>
      <c r="AS683" s="44"/>
    </row>
    <row r="684" spans="1:45">
      <c r="A684" s="41"/>
      <c r="B684" s="41"/>
      <c r="C684" s="41"/>
      <c r="D684" s="41"/>
      <c r="E684" s="52"/>
      <c r="F684" s="52"/>
      <c r="G684" s="52"/>
      <c r="H684" s="52"/>
      <c r="I684" s="52"/>
      <c r="J684" s="52"/>
      <c r="K684" s="52"/>
      <c r="L684" s="44"/>
      <c r="M684" s="44"/>
      <c r="N684" s="44"/>
      <c r="O684" s="139"/>
      <c r="P684" s="46"/>
      <c r="Q684" s="44"/>
      <c r="R684" s="44"/>
      <c r="S684" s="44"/>
      <c r="T684" s="44"/>
      <c r="U684" s="44"/>
      <c r="V684" s="44"/>
      <c r="W684" s="44"/>
      <c r="X684" s="44"/>
      <c r="Y684" s="44"/>
      <c r="Z684" s="44"/>
      <c r="AA684" s="44"/>
      <c r="AB684" s="44"/>
      <c r="AC684" s="44"/>
      <c r="AD684" s="44"/>
      <c r="AE684" s="44"/>
      <c r="AF684" s="44"/>
      <c r="AG684" s="44"/>
      <c r="AH684" s="44"/>
      <c r="AI684" s="44"/>
      <c r="AJ684" s="44"/>
      <c r="AK684" s="44"/>
      <c r="AL684" s="44"/>
      <c r="AM684" s="44"/>
      <c r="AN684" s="44"/>
      <c r="AO684" s="44"/>
      <c r="AP684" s="44"/>
      <c r="AQ684" s="44"/>
      <c r="AR684" s="44"/>
      <c r="AS684" s="44"/>
    </row>
    <row r="685" spans="1:45">
      <c r="A685" s="41"/>
      <c r="B685" s="41"/>
      <c r="C685" s="41"/>
      <c r="D685" s="41"/>
      <c r="E685" s="52"/>
      <c r="F685" s="52"/>
      <c r="G685" s="52"/>
      <c r="H685" s="52"/>
      <c r="I685" s="52"/>
      <c r="J685" s="52"/>
      <c r="K685" s="52"/>
      <c r="L685" s="44"/>
      <c r="M685" s="44"/>
      <c r="N685" s="44"/>
      <c r="O685" s="139"/>
      <c r="P685" s="46"/>
      <c r="Q685" s="44"/>
      <c r="R685" s="44"/>
      <c r="S685" s="44"/>
      <c r="T685" s="44"/>
      <c r="U685" s="44"/>
      <c r="V685" s="44"/>
      <c r="W685" s="44"/>
      <c r="X685" s="44"/>
      <c r="Y685" s="44"/>
      <c r="Z685" s="44"/>
      <c r="AA685" s="44"/>
      <c r="AB685" s="44"/>
      <c r="AC685" s="44"/>
      <c r="AD685" s="44"/>
      <c r="AE685" s="44"/>
      <c r="AF685" s="44"/>
      <c r="AG685" s="44"/>
      <c r="AH685" s="44"/>
      <c r="AI685" s="44"/>
      <c r="AJ685" s="44"/>
      <c r="AK685" s="44"/>
      <c r="AL685" s="44"/>
      <c r="AM685" s="44"/>
      <c r="AN685" s="44"/>
      <c r="AO685" s="44"/>
      <c r="AP685" s="44"/>
      <c r="AQ685" s="44"/>
      <c r="AR685" s="44"/>
      <c r="AS685" s="44"/>
    </row>
    <row r="686" spans="1:45">
      <c r="A686" s="41"/>
      <c r="B686" s="41"/>
      <c r="C686" s="41"/>
      <c r="D686" s="41"/>
      <c r="E686" s="52"/>
      <c r="F686" s="52"/>
      <c r="G686" s="52"/>
      <c r="H686" s="52"/>
      <c r="I686" s="52"/>
      <c r="J686" s="52"/>
      <c r="K686" s="52"/>
      <c r="L686" s="44"/>
      <c r="M686" s="44"/>
      <c r="N686" s="44"/>
      <c r="O686" s="139"/>
      <c r="P686" s="46"/>
      <c r="Q686" s="44"/>
      <c r="R686" s="44"/>
      <c r="S686" s="44"/>
      <c r="T686" s="44"/>
      <c r="U686" s="44"/>
      <c r="V686" s="44"/>
      <c r="W686" s="44"/>
      <c r="X686" s="44"/>
      <c r="Y686" s="44"/>
      <c r="Z686" s="44"/>
      <c r="AA686" s="44"/>
      <c r="AB686" s="44"/>
      <c r="AC686" s="44"/>
      <c r="AD686" s="44"/>
      <c r="AE686" s="44"/>
      <c r="AF686" s="44"/>
      <c r="AG686" s="44"/>
      <c r="AH686" s="44"/>
      <c r="AI686" s="44"/>
      <c r="AJ686" s="44"/>
      <c r="AK686" s="44"/>
      <c r="AL686" s="44"/>
      <c r="AM686" s="44"/>
      <c r="AN686" s="44"/>
      <c r="AO686" s="44"/>
      <c r="AP686" s="44"/>
      <c r="AQ686" s="44"/>
      <c r="AR686" s="44"/>
      <c r="AS686" s="44"/>
    </row>
    <row r="687" spans="1:45">
      <c r="A687" s="41"/>
      <c r="B687" s="41"/>
      <c r="C687" s="41"/>
      <c r="D687" s="41"/>
      <c r="E687" s="52"/>
      <c r="F687" s="52"/>
      <c r="G687" s="52"/>
      <c r="H687" s="52"/>
      <c r="I687" s="52"/>
      <c r="J687" s="52"/>
      <c r="K687" s="52"/>
      <c r="L687" s="44"/>
      <c r="M687" s="44"/>
      <c r="N687" s="44"/>
      <c r="O687" s="139"/>
      <c r="P687" s="46"/>
      <c r="Q687" s="44"/>
      <c r="R687" s="44"/>
      <c r="S687" s="44"/>
      <c r="T687" s="44"/>
      <c r="U687" s="44"/>
      <c r="V687" s="44"/>
      <c r="W687" s="44"/>
      <c r="X687" s="44"/>
      <c r="Y687" s="44"/>
      <c r="Z687" s="44"/>
      <c r="AA687" s="44"/>
      <c r="AB687" s="44"/>
      <c r="AC687" s="44"/>
      <c r="AD687" s="44"/>
      <c r="AE687" s="44"/>
      <c r="AF687" s="44"/>
      <c r="AG687" s="44"/>
      <c r="AH687" s="44"/>
      <c r="AI687" s="44"/>
      <c r="AJ687" s="44"/>
      <c r="AK687" s="44"/>
      <c r="AL687" s="44"/>
      <c r="AM687" s="44"/>
      <c r="AN687" s="44"/>
      <c r="AO687" s="44"/>
      <c r="AP687" s="44"/>
      <c r="AQ687" s="44"/>
      <c r="AR687" s="44"/>
      <c r="AS687" s="44"/>
    </row>
    <row r="688" spans="1:45">
      <c r="A688" s="41"/>
      <c r="B688" s="41"/>
      <c r="C688" s="41"/>
      <c r="D688" s="41"/>
      <c r="E688" s="52"/>
      <c r="F688" s="52"/>
      <c r="G688" s="52"/>
      <c r="H688" s="52"/>
      <c r="I688" s="52"/>
      <c r="J688" s="52"/>
      <c r="K688" s="52"/>
      <c r="L688" s="44"/>
      <c r="M688" s="44"/>
      <c r="N688" s="44"/>
      <c r="O688" s="139"/>
      <c r="P688" s="46"/>
      <c r="Q688" s="44"/>
      <c r="R688" s="44"/>
      <c r="S688" s="44"/>
      <c r="T688" s="44"/>
      <c r="U688" s="44"/>
      <c r="V688" s="44"/>
      <c r="W688" s="44"/>
      <c r="X688" s="44"/>
      <c r="Y688" s="44"/>
      <c r="Z688" s="44"/>
      <c r="AA688" s="44"/>
      <c r="AB688" s="44"/>
      <c r="AC688" s="44"/>
      <c r="AD688" s="44"/>
      <c r="AE688" s="44"/>
      <c r="AF688" s="44"/>
      <c r="AG688" s="44"/>
      <c r="AH688" s="44"/>
      <c r="AI688" s="44"/>
      <c r="AJ688" s="44"/>
      <c r="AK688" s="44"/>
      <c r="AL688" s="44"/>
      <c r="AM688" s="44"/>
      <c r="AN688" s="44"/>
      <c r="AO688" s="44"/>
      <c r="AP688" s="44"/>
      <c r="AQ688" s="44"/>
      <c r="AR688" s="44"/>
      <c r="AS688" s="44"/>
    </row>
    <row r="689" spans="1:45">
      <c r="A689" s="41"/>
      <c r="B689" s="41"/>
      <c r="C689" s="41"/>
      <c r="D689" s="41"/>
      <c r="E689" s="52"/>
      <c r="F689" s="52"/>
      <c r="G689" s="52"/>
      <c r="H689" s="52"/>
      <c r="I689" s="52"/>
      <c r="J689" s="52"/>
      <c r="K689" s="52"/>
      <c r="L689" s="44"/>
      <c r="M689" s="44"/>
      <c r="N689" s="44"/>
      <c r="O689" s="139"/>
      <c r="P689" s="46"/>
      <c r="Q689" s="44"/>
      <c r="R689" s="44"/>
      <c r="S689" s="44"/>
      <c r="T689" s="44"/>
      <c r="U689" s="44"/>
      <c r="V689" s="44"/>
      <c r="W689" s="44"/>
      <c r="X689" s="44"/>
      <c r="Y689" s="44"/>
      <c r="Z689" s="44"/>
      <c r="AA689" s="44"/>
      <c r="AB689" s="44"/>
      <c r="AC689" s="44"/>
      <c r="AD689" s="44"/>
      <c r="AE689" s="44"/>
      <c r="AF689" s="44"/>
      <c r="AG689" s="44"/>
      <c r="AH689" s="44"/>
      <c r="AI689" s="44"/>
      <c r="AJ689" s="44"/>
      <c r="AK689" s="44"/>
      <c r="AL689" s="44"/>
      <c r="AM689" s="44"/>
      <c r="AN689" s="44"/>
      <c r="AO689" s="44"/>
      <c r="AP689" s="44"/>
      <c r="AQ689" s="44"/>
      <c r="AR689" s="44"/>
      <c r="AS689" s="44"/>
    </row>
    <row r="690" spans="1:45">
      <c r="A690" s="41"/>
      <c r="B690" s="41"/>
      <c r="C690" s="41"/>
      <c r="D690" s="41"/>
      <c r="E690" s="52"/>
      <c r="F690" s="52"/>
      <c r="G690" s="52"/>
      <c r="H690" s="52"/>
      <c r="I690" s="52"/>
      <c r="J690" s="52"/>
      <c r="K690" s="52"/>
      <c r="L690" s="44"/>
      <c r="M690" s="44"/>
      <c r="N690" s="44"/>
      <c r="O690" s="139"/>
      <c r="P690" s="46"/>
      <c r="Q690" s="44"/>
      <c r="R690" s="44"/>
      <c r="S690" s="44"/>
      <c r="T690" s="44"/>
      <c r="U690" s="44"/>
      <c r="V690" s="44"/>
      <c r="W690" s="44"/>
      <c r="X690" s="44"/>
      <c r="Y690" s="44"/>
      <c r="Z690" s="44"/>
      <c r="AA690" s="44"/>
      <c r="AB690" s="44"/>
      <c r="AC690" s="44"/>
      <c r="AD690" s="44"/>
      <c r="AE690" s="44"/>
      <c r="AF690" s="44"/>
      <c r="AG690" s="44"/>
      <c r="AH690" s="44"/>
      <c r="AI690" s="44"/>
      <c r="AJ690" s="44"/>
      <c r="AK690" s="44"/>
      <c r="AL690" s="44"/>
      <c r="AM690" s="44"/>
      <c r="AN690" s="44"/>
      <c r="AO690" s="44"/>
      <c r="AP690" s="44"/>
      <c r="AQ690" s="44"/>
      <c r="AR690" s="44"/>
      <c r="AS690" s="44"/>
    </row>
    <row r="691" spans="1:45">
      <c r="A691" s="41"/>
      <c r="B691" s="41"/>
      <c r="C691" s="41"/>
      <c r="D691" s="41"/>
      <c r="E691" s="52"/>
      <c r="F691" s="52"/>
      <c r="G691" s="52"/>
      <c r="H691" s="52"/>
      <c r="I691" s="52"/>
      <c r="J691" s="52"/>
      <c r="K691" s="52"/>
      <c r="L691" s="44"/>
      <c r="M691" s="44"/>
      <c r="N691" s="44"/>
      <c r="O691" s="139"/>
      <c r="P691" s="46"/>
      <c r="Q691" s="44"/>
      <c r="R691" s="44"/>
      <c r="S691" s="44"/>
      <c r="T691" s="44"/>
      <c r="U691" s="44"/>
      <c r="V691" s="44"/>
      <c r="W691" s="44"/>
      <c r="X691" s="44"/>
      <c r="Y691" s="44"/>
      <c r="Z691" s="44"/>
      <c r="AA691" s="44"/>
      <c r="AB691" s="44"/>
      <c r="AC691" s="44"/>
      <c r="AD691" s="44"/>
      <c r="AE691" s="44"/>
      <c r="AF691" s="44"/>
      <c r="AG691" s="44"/>
      <c r="AH691" s="44"/>
      <c r="AI691" s="44"/>
      <c r="AJ691" s="44"/>
      <c r="AK691" s="44"/>
      <c r="AL691" s="44"/>
      <c r="AM691" s="44"/>
      <c r="AN691" s="44"/>
      <c r="AO691" s="44"/>
      <c r="AP691" s="44"/>
      <c r="AQ691" s="44"/>
      <c r="AR691" s="44"/>
      <c r="AS691" s="44"/>
    </row>
    <row r="692" spans="1:45">
      <c r="A692" s="41"/>
      <c r="B692" s="41"/>
      <c r="C692" s="41"/>
      <c r="D692" s="41"/>
      <c r="E692" s="52"/>
      <c r="F692" s="52"/>
      <c r="G692" s="52"/>
      <c r="H692" s="52"/>
      <c r="I692" s="52"/>
      <c r="J692" s="52"/>
      <c r="K692" s="52"/>
      <c r="L692" s="44"/>
      <c r="M692" s="44"/>
      <c r="N692" s="44"/>
      <c r="O692" s="139"/>
      <c r="P692" s="46"/>
      <c r="Q692" s="44"/>
      <c r="R692" s="44"/>
      <c r="S692" s="44"/>
      <c r="T692" s="44"/>
      <c r="U692" s="44"/>
      <c r="V692" s="44"/>
      <c r="W692" s="44"/>
      <c r="X692" s="44"/>
      <c r="Y692" s="44"/>
      <c r="Z692" s="44"/>
      <c r="AA692" s="44"/>
      <c r="AB692" s="44"/>
      <c r="AC692" s="44"/>
      <c r="AD692" s="44"/>
      <c r="AE692" s="44"/>
      <c r="AF692" s="44"/>
      <c r="AG692" s="44"/>
      <c r="AH692" s="44"/>
      <c r="AI692" s="44"/>
      <c r="AJ692" s="44"/>
      <c r="AK692" s="44"/>
      <c r="AL692" s="44"/>
      <c r="AM692" s="44"/>
      <c r="AN692" s="44"/>
      <c r="AO692" s="44"/>
      <c r="AP692" s="44"/>
      <c r="AQ692" s="44"/>
      <c r="AR692" s="44"/>
      <c r="AS692" s="44"/>
    </row>
    <row r="693" spans="1:45">
      <c r="A693" s="41"/>
      <c r="B693" s="41"/>
      <c r="C693" s="41"/>
      <c r="D693" s="41"/>
      <c r="E693" s="52"/>
      <c r="F693" s="52"/>
      <c r="G693" s="52"/>
      <c r="H693" s="52"/>
      <c r="I693" s="52"/>
      <c r="J693" s="52"/>
      <c r="K693" s="52"/>
      <c r="L693" s="44"/>
      <c r="M693" s="44"/>
      <c r="N693" s="44"/>
      <c r="O693" s="139"/>
      <c r="P693" s="46"/>
      <c r="Q693" s="44"/>
      <c r="R693" s="44"/>
      <c r="S693" s="44"/>
      <c r="T693" s="44"/>
      <c r="U693" s="44"/>
      <c r="V693" s="44"/>
      <c r="W693" s="44"/>
      <c r="X693" s="44"/>
      <c r="Y693" s="44"/>
      <c r="Z693" s="44"/>
      <c r="AA693" s="44"/>
      <c r="AB693" s="44"/>
      <c r="AC693" s="44"/>
      <c r="AD693" s="44"/>
      <c r="AE693" s="44"/>
      <c r="AF693" s="44"/>
      <c r="AG693" s="44"/>
      <c r="AH693" s="44"/>
      <c r="AI693" s="44"/>
      <c r="AJ693" s="44"/>
      <c r="AK693" s="44"/>
      <c r="AL693" s="44"/>
      <c r="AM693" s="44"/>
      <c r="AN693" s="44"/>
      <c r="AO693" s="44"/>
      <c r="AP693" s="44"/>
      <c r="AQ693" s="44"/>
      <c r="AR693" s="44"/>
      <c r="AS693" s="44"/>
    </row>
    <row r="694" spans="1:45">
      <c r="A694" s="41"/>
      <c r="B694" s="41"/>
      <c r="C694" s="41"/>
      <c r="D694" s="41"/>
      <c r="E694" s="52"/>
      <c r="F694" s="52"/>
      <c r="G694" s="52"/>
      <c r="H694" s="52"/>
      <c r="I694" s="52"/>
      <c r="J694" s="52"/>
      <c r="K694" s="52"/>
      <c r="L694" s="44"/>
      <c r="M694" s="44"/>
      <c r="N694" s="44"/>
      <c r="O694" s="139"/>
      <c r="P694" s="46"/>
      <c r="Q694" s="44"/>
      <c r="R694" s="44"/>
      <c r="S694" s="44"/>
      <c r="T694" s="44"/>
      <c r="U694" s="44"/>
      <c r="V694" s="44"/>
      <c r="W694" s="44"/>
      <c r="X694" s="44"/>
      <c r="Y694" s="44"/>
      <c r="Z694" s="44"/>
      <c r="AA694" s="44"/>
      <c r="AB694" s="44"/>
      <c r="AC694" s="44"/>
      <c r="AD694" s="44"/>
      <c r="AE694" s="44"/>
      <c r="AF694" s="44"/>
      <c r="AG694" s="44"/>
      <c r="AH694" s="44"/>
      <c r="AI694" s="44"/>
      <c r="AJ694" s="44"/>
      <c r="AK694" s="44"/>
      <c r="AL694" s="44"/>
      <c r="AM694" s="44"/>
      <c r="AN694" s="44"/>
      <c r="AO694" s="44"/>
      <c r="AP694" s="44"/>
      <c r="AQ694" s="44"/>
      <c r="AR694" s="44"/>
      <c r="AS694" s="44"/>
    </row>
    <row r="695" spans="1:45">
      <c r="A695" s="41"/>
      <c r="B695" s="41"/>
      <c r="C695" s="41"/>
      <c r="D695" s="41"/>
      <c r="E695" s="52"/>
      <c r="F695" s="52"/>
      <c r="G695" s="52"/>
      <c r="H695" s="52"/>
      <c r="I695" s="52"/>
      <c r="J695" s="52"/>
      <c r="K695" s="52"/>
      <c r="L695" s="44"/>
      <c r="M695" s="44"/>
      <c r="N695" s="44"/>
      <c r="O695" s="139"/>
      <c r="P695" s="46"/>
      <c r="Q695" s="44"/>
      <c r="R695" s="44"/>
      <c r="S695" s="44"/>
      <c r="T695" s="44"/>
      <c r="U695" s="44"/>
      <c r="V695" s="44"/>
      <c r="W695" s="44"/>
      <c r="X695" s="44"/>
      <c r="Y695" s="44"/>
      <c r="Z695" s="44"/>
      <c r="AA695" s="44"/>
      <c r="AB695" s="44"/>
      <c r="AC695" s="44"/>
      <c r="AD695" s="44"/>
      <c r="AE695" s="44"/>
      <c r="AF695" s="44"/>
      <c r="AG695" s="44"/>
      <c r="AH695" s="44"/>
      <c r="AI695" s="44"/>
      <c r="AJ695" s="44"/>
      <c r="AK695" s="44"/>
      <c r="AL695" s="44"/>
      <c r="AM695" s="44"/>
      <c r="AN695" s="44"/>
      <c r="AO695" s="44"/>
      <c r="AP695" s="44"/>
      <c r="AQ695" s="44"/>
      <c r="AR695" s="44"/>
      <c r="AS695" s="44"/>
    </row>
    <row r="696" spans="1:45">
      <c r="A696" s="41"/>
      <c r="B696" s="41"/>
      <c r="C696" s="41"/>
      <c r="D696" s="41"/>
      <c r="E696" s="52"/>
      <c r="F696" s="52"/>
      <c r="G696" s="52"/>
      <c r="H696" s="52"/>
      <c r="I696" s="52"/>
      <c r="J696" s="52"/>
      <c r="K696" s="52"/>
      <c r="L696" s="44"/>
      <c r="M696" s="44"/>
      <c r="N696" s="44"/>
      <c r="O696" s="139"/>
      <c r="P696" s="46"/>
      <c r="Q696" s="44"/>
      <c r="R696" s="44"/>
      <c r="S696" s="44"/>
      <c r="T696" s="44"/>
      <c r="U696" s="44"/>
      <c r="V696" s="44"/>
      <c r="W696" s="44"/>
      <c r="X696" s="44"/>
      <c r="Y696" s="44"/>
      <c r="Z696" s="44"/>
      <c r="AA696" s="44"/>
      <c r="AB696" s="44"/>
      <c r="AC696" s="44"/>
      <c r="AD696" s="44"/>
      <c r="AE696" s="44"/>
      <c r="AF696" s="44"/>
      <c r="AG696" s="44"/>
      <c r="AH696" s="44"/>
      <c r="AI696" s="44"/>
      <c r="AJ696" s="44"/>
      <c r="AK696" s="44"/>
      <c r="AL696" s="44"/>
      <c r="AM696" s="44"/>
      <c r="AN696" s="44"/>
      <c r="AO696" s="44"/>
      <c r="AP696" s="44"/>
      <c r="AQ696" s="44"/>
      <c r="AR696" s="44"/>
      <c r="AS696" s="44"/>
    </row>
    <row r="697" spans="1:45">
      <c r="A697" s="41"/>
      <c r="B697" s="41"/>
      <c r="C697" s="41"/>
      <c r="D697" s="41"/>
      <c r="E697" s="52"/>
      <c r="F697" s="52"/>
      <c r="G697" s="52"/>
      <c r="H697" s="52"/>
      <c r="I697" s="52"/>
      <c r="J697" s="52"/>
      <c r="K697" s="52"/>
      <c r="L697" s="44"/>
      <c r="M697" s="44"/>
      <c r="N697" s="44"/>
      <c r="O697" s="139"/>
      <c r="P697" s="46"/>
      <c r="Q697" s="44"/>
      <c r="R697" s="44"/>
      <c r="S697" s="44"/>
      <c r="T697" s="44"/>
      <c r="U697" s="44"/>
      <c r="V697" s="44"/>
      <c r="W697" s="44"/>
      <c r="X697" s="44"/>
      <c r="Y697" s="44"/>
      <c r="Z697" s="44"/>
      <c r="AA697" s="44"/>
      <c r="AB697" s="44"/>
      <c r="AC697" s="44"/>
      <c r="AD697" s="44"/>
      <c r="AE697" s="44"/>
      <c r="AF697" s="44"/>
      <c r="AG697" s="44"/>
      <c r="AH697" s="44"/>
      <c r="AI697" s="44"/>
      <c r="AJ697" s="44"/>
      <c r="AK697" s="44"/>
      <c r="AL697" s="44"/>
      <c r="AM697" s="44"/>
      <c r="AN697" s="44"/>
      <c r="AO697" s="44"/>
      <c r="AP697" s="44"/>
      <c r="AQ697" s="44"/>
      <c r="AR697" s="44"/>
      <c r="AS697" s="44"/>
    </row>
    <row r="698" spans="1:45">
      <c r="A698" s="41"/>
      <c r="B698" s="41"/>
      <c r="C698" s="41"/>
      <c r="D698" s="41"/>
      <c r="E698" s="52"/>
      <c r="F698" s="52"/>
      <c r="G698" s="52"/>
      <c r="H698" s="52"/>
      <c r="I698" s="52"/>
      <c r="J698" s="52"/>
      <c r="K698" s="52"/>
      <c r="L698" s="44"/>
      <c r="M698" s="44"/>
      <c r="N698" s="44"/>
      <c r="O698" s="139"/>
      <c r="P698" s="46"/>
      <c r="Q698" s="44"/>
      <c r="R698" s="44"/>
      <c r="S698" s="44"/>
      <c r="T698" s="44"/>
      <c r="U698" s="44"/>
      <c r="V698" s="44"/>
      <c r="W698" s="44"/>
      <c r="X698" s="44"/>
      <c r="Y698" s="44"/>
      <c r="Z698" s="44"/>
      <c r="AA698" s="44"/>
      <c r="AB698" s="44"/>
      <c r="AC698" s="44"/>
      <c r="AD698" s="44"/>
      <c r="AE698" s="44"/>
      <c r="AF698" s="44"/>
      <c r="AG698" s="44"/>
      <c r="AH698" s="44"/>
      <c r="AI698" s="44"/>
      <c r="AJ698" s="44"/>
      <c r="AK698" s="44"/>
      <c r="AL698" s="44"/>
      <c r="AM698" s="44"/>
      <c r="AN698" s="44"/>
      <c r="AO698" s="44"/>
      <c r="AP698" s="44"/>
      <c r="AQ698" s="44"/>
      <c r="AR698" s="44"/>
      <c r="AS698" s="44"/>
    </row>
    <row r="699" spans="1:45">
      <c r="A699" s="41"/>
      <c r="B699" s="41"/>
      <c r="C699" s="41"/>
      <c r="D699" s="41"/>
      <c r="E699" s="52"/>
      <c r="F699" s="52"/>
      <c r="G699" s="52"/>
      <c r="H699" s="52"/>
      <c r="I699" s="52"/>
      <c r="J699" s="52"/>
      <c r="K699" s="52"/>
      <c r="L699" s="44"/>
      <c r="M699" s="44"/>
      <c r="N699" s="44"/>
      <c r="O699" s="139"/>
      <c r="P699" s="46"/>
      <c r="Q699" s="44"/>
      <c r="R699" s="44"/>
      <c r="S699" s="44"/>
      <c r="T699" s="44"/>
      <c r="U699" s="44"/>
      <c r="V699" s="44"/>
      <c r="W699" s="44"/>
      <c r="X699" s="44"/>
      <c r="Y699" s="44"/>
      <c r="Z699" s="44"/>
      <c r="AA699" s="44"/>
      <c r="AB699" s="44"/>
      <c r="AC699" s="44"/>
      <c r="AD699" s="44"/>
      <c r="AE699" s="44"/>
      <c r="AF699" s="44"/>
      <c r="AG699" s="44"/>
      <c r="AH699" s="44"/>
      <c r="AI699" s="44"/>
      <c r="AJ699" s="44"/>
      <c r="AK699" s="44"/>
      <c r="AL699" s="44"/>
      <c r="AM699" s="44"/>
      <c r="AN699" s="44"/>
      <c r="AO699" s="44"/>
      <c r="AP699" s="44"/>
      <c r="AQ699" s="44"/>
      <c r="AR699" s="44"/>
      <c r="AS699" s="44"/>
    </row>
    <row r="700" spans="1:45">
      <c r="A700" s="41"/>
      <c r="B700" s="41"/>
      <c r="C700" s="41"/>
      <c r="D700" s="41"/>
      <c r="E700" s="52"/>
      <c r="F700" s="52"/>
      <c r="G700" s="52"/>
      <c r="H700" s="52"/>
      <c r="I700" s="52"/>
      <c r="J700" s="52"/>
      <c r="K700" s="52"/>
      <c r="L700" s="44"/>
      <c r="M700" s="44"/>
      <c r="N700" s="44"/>
      <c r="O700" s="139"/>
      <c r="P700" s="46"/>
      <c r="Q700" s="44"/>
      <c r="R700" s="44"/>
      <c r="S700" s="44"/>
      <c r="T700" s="44"/>
      <c r="U700" s="44"/>
      <c r="V700" s="44"/>
      <c r="W700" s="44"/>
      <c r="X700" s="44"/>
      <c r="Y700" s="44"/>
      <c r="Z700" s="44"/>
      <c r="AA700" s="44"/>
      <c r="AB700" s="44"/>
      <c r="AC700" s="44"/>
      <c r="AD700" s="44"/>
      <c r="AE700" s="44"/>
      <c r="AF700" s="44"/>
      <c r="AG700" s="44"/>
      <c r="AH700" s="44"/>
      <c r="AI700" s="44"/>
      <c r="AJ700" s="44"/>
      <c r="AK700" s="44"/>
      <c r="AL700" s="44"/>
      <c r="AM700" s="44"/>
      <c r="AN700" s="44"/>
      <c r="AO700" s="44"/>
      <c r="AP700" s="44"/>
      <c r="AQ700" s="44"/>
      <c r="AR700" s="44"/>
      <c r="AS700" s="44"/>
    </row>
    <row r="701" spans="1:45">
      <c r="A701" s="41"/>
      <c r="B701" s="41"/>
      <c r="C701" s="41"/>
      <c r="D701" s="41"/>
      <c r="E701" s="52"/>
      <c r="F701" s="52"/>
      <c r="G701" s="52"/>
      <c r="H701" s="52"/>
      <c r="I701" s="52"/>
      <c r="J701" s="52"/>
      <c r="K701" s="52"/>
      <c r="L701" s="44"/>
      <c r="M701" s="44"/>
      <c r="N701" s="44"/>
      <c r="O701" s="139"/>
      <c r="P701" s="46"/>
      <c r="Q701" s="44"/>
      <c r="R701" s="44"/>
      <c r="S701" s="44"/>
      <c r="T701" s="44"/>
      <c r="U701" s="44"/>
      <c r="V701" s="44"/>
      <c r="W701" s="44"/>
      <c r="X701" s="44"/>
      <c r="Y701" s="44"/>
      <c r="Z701" s="44"/>
      <c r="AA701" s="44"/>
      <c r="AB701" s="44"/>
      <c r="AC701" s="44"/>
      <c r="AD701" s="44"/>
      <c r="AE701" s="44"/>
      <c r="AF701" s="44"/>
      <c r="AG701" s="44"/>
      <c r="AH701" s="44"/>
      <c r="AI701" s="44"/>
      <c r="AJ701" s="44"/>
      <c r="AK701" s="44"/>
      <c r="AL701" s="44"/>
      <c r="AM701" s="44"/>
      <c r="AN701" s="44"/>
      <c r="AO701" s="44"/>
      <c r="AP701" s="44"/>
      <c r="AQ701" s="44"/>
      <c r="AR701" s="44"/>
      <c r="AS701" s="44"/>
    </row>
    <row r="702" spans="1:45">
      <c r="A702" s="41"/>
      <c r="B702" s="41"/>
      <c r="C702" s="41"/>
      <c r="D702" s="41"/>
      <c r="E702" s="52"/>
      <c r="F702" s="52"/>
      <c r="G702" s="52"/>
      <c r="H702" s="52"/>
      <c r="I702" s="52"/>
      <c r="J702" s="52"/>
      <c r="K702" s="52"/>
      <c r="L702" s="44"/>
      <c r="M702" s="44"/>
      <c r="N702" s="44"/>
      <c r="O702" s="139"/>
      <c r="P702" s="46"/>
      <c r="Q702" s="44"/>
      <c r="R702" s="44"/>
      <c r="S702" s="44"/>
      <c r="T702" s="44"/>
      <c r="U702" s="44"/>
      <c r="V702" s="44"/>
      <c r="W702" s="44"/>
      <c r="X702" s="44"/>
      <c r="Y702" s="44"/>
      <c r="Z702" s="44"/>
      <c r="AA702" s="44"/>
      <c r="AB702" s="44"/>
      <c r="AC702" s="44"/>
      <c r="AD702" s="44"/>
      <c r="AE702" s="44"/>
      <c r="AF702" s="44"/>
      <c r="AG702" s="44"/>
      <c r="AH702" s="44"/>
      <c r="AI702" s="44"/>
      <c r="AJ702" s="44"/>
      <c r="AK702" s="44"/>
      <c r="AL702" s="44"/>
      <c r="AM702" s="44"/>
      <c r="AN702" s="44"/>
      <c r="AO702" s="44"/>
      <c r="AP702" s="44"/>
      <c r="AQ702" s="44"/>
      <c r="AR702" s="44"/>
      <c r="AS702" s="44"/>
    </row>
    <row r="703" spans="1:45">
      <c r="A703" s="41"/>
      <c r="B703" s="41"/>
      <c r="C703" s="41"/>
      <c r="D703" s="41"/>
      <c r="E703" s="52"/>
      <c r="F703" s="52"/>
      <c r="G703" s="52"/>
      <c r="H703" s="52"/>
      <c r="I703" s="52"/>
      <c r="J703" s="52"/>
      <c r="K703" s="52"/>
      <c r="L703" s="44"/>
      <c r="M703" s="44"/>
      <c r="N703" s="44"/>
      <c r="O703" s="139"/>
      <c r="P703" s="46"/>
      <c r="Q703" s="44"/>
      <c r="R703" s="44"/>
      <c r="S703" s="44"/>
      <c r="T703" s="44"/>
      <c r="U703" s="44"/>
      <c r="V703" s="44"/>
      <c r="W703" s="44"/>
      <c r="X703" s="44"/>
      <c r="Y703" s="44"/>
      <c r="Z703" s="44"/>
      <c r="AA703" s="44"/>
      <c r="AB703" s="44"/>
      <c r="AC703" s="44"/>
      <c r="AD703" s="44"/>
      <c r="AE703" s="44"/>
      <c r="AF703" s="44"/>
      <c r="AG703" s="44"/>
      <c r="AH703" s="44"/>
      <c r="AI703" s="44"/>
      <c r="AJ703" s="44"/>
      <c r="AK703" s="44"/>
      <c r="AL703" s="44"/>
      <c r="AM703" s="44"/>
      <c r="AN703" s="44"/>
      <c r="AO703" s="44"/>
      <c r="AP703" s="44"/>
      <c r="AQ703" s="44"/>
      <c r="AR703" s="44"/>
      <c r="AS703" s="44"/>
    </row>
    <row r="704" spans="1:45">
      <c r="A704" s="41"/>
      <c r="B704" s="41"/>
      <c r="C704" s="41"/>
      <c r="D704" s="41"/>
      <c r="E704" s="52"/>
      <c r="F704" s="52"/>
      <c r="G704" s="52"/>
      <c r="H704" s="52"/>
      <c r="I704" s="52"/>
      <c r="J704" s="52"/>
      <c r="K704" s="52"/>
      <c r="L704" s="44"/>
      <c r="M704" s="44"/>
      <c r="N704" s="44"/>
      <c r="O704" s="139"/>
      <c r="P704" s="46"/>
      <c r="Q704" s="44"/>
      <c r="R704" s="44"/>
      <c r="S704" s="44"/>
      <c r="T704" s="44"/>
      <c r="U704" s="44"/>
      <c r="V704" s="44"/>
      <c r="W704" s="44"/>
      <c r="X704" s="44"/>
      <c r="Y704" s="44"/>
      <c r="Z704" s="44"/>
      <c r="AA704" s="44"/>
      <c r="AB704" s="44"/>
      <c r="AC704" s="44"/>
      <c r="AD704" s="44"/>
      <c r="AE704" s="44"/>
      <c r="AF704" s="44"/>
      <c r="AG704" s="44"/>
      <c r="AH704" s="44"/>
      <c r="AI704" s="44"/>
      <c r="AJ704" s="44"/>
      <c r="AK704" s="44"/>
      <c r="AL704" s="44"/>
      <c r="AM704" s="44"/>
      <c r="AN704" s="44"/>
      <c r="AO704" s="44"/>
      <c r="AP704" s="44"/>
      <c r="AQ704" s="44"/>
      <c r="AR704" s="44"/>
      <c r="AS704" s="44"/>
    </row>
    <row r="705" spans="1:45">
      <c r="A705" s="41"/>
      <c r="B705" s="41"/>
      <c r="C705" s="41"/>
      <c r="D705" s="41"/>
      <c r="E705" s="52"/>
      <c r="F705" s="52"/>
      <c r="G705" s="52"/>
      <c r="H705" s="52"/>
      <c r="I705" s="52"/>
      <c r="J705" s="52"/>
      <c r="K705" s="52"/>
      <c r="L705" s="44"/>
      <c r="M705" s="44"/>
      <c r="N705" s="44"/>
      <c r="O705" s="139"/>
      <c r="P705" s="46"/>
      <c r="Q705" s="44"/>
      <c r="R705" s="44"/>
      <c r="S705" s="44"/>
      <c r="T705" s="44"/>
      <c r="U705" s="44"/>
      <c r="V705" s="44"/>
      <c r="W705" s="44"/>
      <c r="X705" s="44"/>
      <c r="Y705" s="44"/>
      <c r="Z705" s="44"/>
      <c r="AA705" s="44"/>
      <c r="AB705" s="44"/>
      <c r="AC705" s="44"/>
      <c r="AD705" s="44"/>
      <c r="AE705" s="44"/>
      <c r="AF705" s="44"/>
      <c r="AG705" s="44"/>
      <c r="AH705" s="44"/>
      <c r="AI705" s="44"/>
      <c r="AJ705" s="44"/>
      <c r="AK705" s="44"/>
      <c r="AL705" s="44"/>
      <c r="AM705" s="44"/>
      <c r="AN705" s="44"/>
      <c r="AO705" s="44"/>
      <c r="AP705" s="44"/>
      <c r="AQ705" s="44"/>
      <c r="AR705" s="44"/>
      <c r="AS705" s="44"/>
    </row>
    <row r="706" spans="1:45">
      <c r="A706" s="41"/>
      <c r="B706" s="41"/>
      <c r="C706" s="41"/>
      <c r="D706" s="41"/>
      <c r="E706" s="52"/>
      <c r="F706" s="52"/>
      <c r="G706" s="52"/>
      <c r="H706" s="52"/>
      <c r="I706" s="52"/>
      <c r="J706" s="52"/>
      <c r="K706" s="52"/>
      <c r="L706" s="44"/>
      <c r="M706" s="44"/>
      <c r="N706" s="44"/>
      <c r="O706" s="139"/>
      <c r="P706" s="46"/>
      <c r="Q706" s="44"/>
      <c r="R706" s="44"/>
      <c r="S706" s="44"/>
      <c r="T706" s="44"/>
      <c r="U706" s="44"/>
      <c r="V706" s="44"/>
      <c r="W706" s="44"/>
      <c r="X706" s="44"/>
      <c r="Y706" s="44"/>
      <c r="Z706" s="44"/>
      <c r="AA706" s="44"/>
      <c r="AB706" s="44"/>
      <c r="AC706" s="44"/>
      <c r="AD706" s="44"/>
      <c r="AE706" s="44"/>
      <c r="AF706" s="44"/>
      <c r="AG706" s="44"/>
      <c r="AH706" s="44"/>
      <c r="AI706" s="44"/>
      <c r="AJ706" s="44"/>
      <c r="AK706" s="44"/>
      <c r="AL706" s="44"/>
      <c r="AM706" s="44"/>
      <c r="AN706" s="44"/>
      <c r="AO706" s="44"/>
      <c r="AP706" s="44"/>
      <c r="AQ706" s="44"/>
      <c r="AR706" s="44"/>
      <c r="AS706" s="44"/>
    </row>
    <row r="707" spans="1:45">
      <c r="A707" s="41"/>
      <c r="B707" s="41"/>
      <c r="C707" s="41"/>
      <c r="D707" s="41"/>
      <c r="E707" s="52"/>
      <c r="F707" s="52"/>
      <c r="G707" s="52"/>
      <c r="H707" s="52"/>
      <c r="I707" s="52"/>
      <c r="J707" s="52"/>
      <c r="K707" s="52"/>
      <c r="L707" s="44"/>
      <c r="M707" s="44"/>
      <c r="N707" s="44"/>
      <c r="O707" s="139"/>
      <c r="P707" s="46"/>
      <c r="Q707" s="44"/>
      <c r="R707" s="44"/>
      <c r="S707" s="44"/>
      <c r="T707" s="44"/>
      <c r="U707" s="44"/>
      <c r="V707" s="44"/>
      <c r="W707" s="44"/>
      <c r="X707" s="44"/>
      <c r="Y707" s="44"/>
      <c r="Z707" s="44"/>
      <c r="AA707" s="44"/>
      <c r="AB707" s="44"/>
      <c r="AC707" s="44"/>
      <c r="AD707" s="44"/>
      <c r="AE707" s="44"/>
      <c r="AF707" s="44"/>
      <c r="AG707" s="44"/>
      <c r="AH707" s="44"/>
      <c r="AI707" s="44"/>
      <c r="AJ707" s="44"/>
      <c r="AK707" s="44"/>
      <c r="AL707" s="44"/>
      <c r="AM707" s="44"/>
      <c r="AN707" s="44"/>
      <c r="AO707" s="44"/>
      <c r="AP707" s="44"/>
      <c r="AQ707" s="44"/>
      <c r="AR707" s="44"/>
      <c r="AS707" s="44"/>
    </row>
    <row r="708" spans="1:45">
      <c r="A708" s="41"/>
      <c r="B708" s="41"/>
      <c r="C708" s="41"/>
      <c r="D708" s="41"/>
      <c r="E708" s="52"/>
      <c r="F708" s="52"/>
      <c r="G708" s="52"/>
      <c r="H708" s="52"/>
      <c r="I708" s="52"/>
      <c r="J708" s="52"/>
      <c r="K708" s="52"/>
      <c r="L708" s="44"/>
      <c r="M708" s="44"/>
      <c r="N708" s="44"/>
      <c r="O708" s="139"/>
      <c r="P708" s="46"/>
      <c r="Q708" s="44"/>
      <c r="R708" s="44"/>
      <c r="S708" s="44"/>
      <c r="T708" s="44"/>
      <c r="U708" s="44"/>
      <c r="V708" s="44"/>
      <c r="W708" s="44"/>
      <c r="X708" s="44"/>
      <c r="Y708" s="44"/>
      <c r="Z708" s="44"/>
      <c r="AA708" s="44"/>
      <c r="AB708" s="44"/>
      <c r="AC708" s="44"/>
      <c r="AD708" s="44"/>
      <c r="AE708" s="44"/>
      <c r="AF708" s="44"/>
      <c r="AG708" s="44"/>
      <c r="AH708" s="44"/>
      <c r="AI708" s="44"/>
      <c r="AJ708" s="44"/>
      <c r="AK708" s="44"/>
      <c r="AL708" s="44"/>
      <c r="AM708" s="44"/>
      <c r="AN708" s="44"/>
      <c r="AO708" s="44"/>
      <c r="AP708" s="44"/>
      <c r="AQ708" s="44"/>
      <c r="AR708" s="44"/>
      <c r="AS708" s="44"/>
    </row>
    <row r="709" spans="1:45">
      <c r="A709" s="41"/>
      <c r="B709" s="41"/>
      <c r="C709" s="41"/>
      <c r="D709" s="41"/>
      <c r="E709" s="52"/>
      <c r="F709" s="52"/>
      <c r="G709" s="52"/>
      <c r="H709" s="52"/>
      <c r="I709" s="52"/>
      <c r="J709" s="52"/>
      <c r="K709" s="52"/>
      <c r="L709" s="44"/>
      <c r="M709" s="44"/>
      <c r="N709" s="44"/>
      <c r="O709" s="139"/>
      <c r="P709" s="46"/>
      <c r="Q709" s="44"/>
      <c r="R709" s="44"/>
      <c r="S709" s="44"/>
      <c r="T709" s="44"/>
      <c r="U709" s="44"/>
      <c r="V709" s="44"/>
      <c r="W709" s="44"/>
      <c r="X709" s="44"/>
      <c r="Y709" s="44"/>
      <c r="Z709" s="44"/>
      <c r="AA709" s="44"/>
      <c r="AB709" s="44"/>
      <c r="AC709" s="44"/>
      <c r="AD709" s="44"/>
      <c r="AE709" s="44"/>
      <c r="AF709" s="44"/>
      <c r="AG709" s="44"/>
      <c r="AH709" s="44"/>
      <c r="AI709" s="44"/>
      <c r="AJ709" s="44"/>
      <c r="AK709" s="44"/>
      <c r="AL709" s="44"/>
      <c r="AM709" s="44"/>
      <c r="AN709" s="44"/>
      <c r="AO709" s="44"/>
      <c r="AP709" s="44"/>
      <c r="AQ709" s="44"/>
      <c r="AR709" s="44"/>
      <c r="AS709" s="44"/>
    </row>
    <row r="710" spans="1:45">
      <c r="A710" s="41"/>
      <c r="B710" s="41"/>
      <c r="C710" s="41"/>
      <c r="D710" s="41"/>
      <c r="E710" s="52"/>
      <c r="F710" s="52"/>
      <c r="G710" s="52"/>
      <c r="H710" s="52"/>
      <c r="I710" s="52"/>
      <c r="J710" s="52"/>
      <c r="K710" s="52"/>
      <c r="L710" s="44"/>
      <c r="M710" s="44"/>
      <c r="N710" s="44"/>
      <c r="O710" s="139"/>
      <c r="P710" s="46"/>
      <c r="Q710" s="44"/>
      <c r="R710" s="44"/>
      <c r="S710" s="44"/>
      <c r="T710" s="44"/>
      <c r="U710" s="44"/>
      <c r="V710" s="44"/>
      <c r="W710" s="44"/>
      <c r="X710" s="44"/>
      <c r="Y710" s="44"/>
      <c r="Z710" s="44"/>
      <c r="AA710" s="44"/>
      <c r="AB710" s="44"/>
      <c r="AC710" s="44"/>
      <c r="AD710" s="44"/>
      <c r="AE710" s="44"/>
      <c r="AF710" s="44"/>
      <c r="AG710" s="44"/>
      <c r="AH710" s="44"/>
      <c r="AI710" s="44"/>
      <c r="AJ710" s="44"/>
      <c r="AK710" s="44"/>
      <c r="AL710" s="44"/>
      <c r="AM710" s="44"/>
      <c r="AN710" s="44"/>
      <c r="AO710" s="44"/>
      <c r="AP710" s="44"/>
      <c r="AQ710" s="44"/>
      <c r="AR710" s="44"/>
      <c r="AS710" s="44"/>
    </row>
    <row r="711" spans="1:45">
      <c r="A711" s="41"/>
      <c r="B711" s="41"/>
      <c r="C711" s="41"/>
      <c r="D711" s="41"/>
      <c r="E711" s="52"/>
      <c r="F711" s="52"/>
      <c r="G711" s="52"/>
      <c r="H711" s="52"/>
      <c r="I711" s="52"/>
      <c r="J711" s="52"/>
      <c r="K711" s="52"/>
      <c r="L711" s="44"/>
      <c r="M711" s="44"/>
      <c r="N711" s="44"/>
      <c r="O711" s="139"/>
      <c r="P711" s="46"/>
      <c r="Q711" s="44"/>
      <c r="R711" s="44"/>
      <c r="S711" s="44"/>
      <c r="T711" s="44"/>
      <c r="U711" s="44"/>
      <c r="V711" s="44"/>
      <c r="W711" s="44"/>
      <c r="X711" s="44"/>
      <c r="Y711" s="44"/>
      <c r="Z711" s="44"/>
      <c r="AA711" s="44"/>
      <c r="AB711" s="44"/>
      <c r="AC711" s="44"/>
      <c r="AD711" s="44"/>
      <c r="AE711" s="44"/>
      <c r="AF711" s="44"/>
      <c r="AG711" s="44"/>
      <c r="AH711" s="44"/>
      <c r="AI711" s="44"/>
      <c r="AJ711" s="44"/>
      <c r="AK711" s="44"/>
      <c r="AL711" s="44"/>
      <c r="AM711" s="44"/>
      <c r="AN711" s="44"/>
      <c r="AO711" s="44"/>
      <c r="AP711" s="44"/>
      <c r="AQ711" s="44"/>
      <c r="AR711" s="44"/>
      <c r="AS711" s="44"/>
    </row>
    <row r="712" spans="1:45">
      <c r="A712" s="41"/>
      <c r="B712" s="41"/>
      <c r="C712" s="41"/>
      <c r="D712" s="41"/>
      <c r="E712" s="52"/>
      <c r="F712" s="52"/>
      <c r="G712" s="52"/>
      <c r="H712" s="52"/>
      <c r="I712" s="52"/>
      <c r="J712" s="52"/>
      <c r="K712" s="52"/>
      <c r="L712" s="44"/>
      <c r="M712" s="44"/>
      <c r="N712" s="44"/>
      <c r="O712" s="139"/>
      <c r="P712" s="46"/>
      <c r="Q712" s="44"/>
      <c r="R712" s="44"/>
      <c r="S712" s="44"/>
      <c r="T712" s="44"/>
      <c r="U712" s="44"/>
      <c r="V712" s="44"/>
      <c r="W712" s="44"/>
      <c r="X712" s="44"/>
      <c r="Y712" s="44"/>
      <c r="Z712" s="44"/>
      <c r="AA712" s="44"/>
      <c r="AB712" s="44"/>
      <c r="AC712" s="44"/>
      <c r="AD712" s="44"/>
      <c r="AE712" s="44"/>
      <c r="AF712" s="44"/>
      <c r="AG712" s="44"/>
      <c r="AH712" s="44"/>
      <c r="AI712" s="44"/>
      <c r="AJ712" s="44"/>
      <c r="AK712" s="44"/>
      <c r="AL712" s="44"/>
      <c r="AM712" s="44"/>
      <c r="AN712" s="44"/>
      <c r="AO712" s="44"/>
      <c r="AP712" s="44"/>
      <c r="AQ712" s="44"/>
      <c r="AR712" s="44"/>
      <c r="AS712" s="44"/>
    </row>
    <row r="713" spans="1:45">
      <c r="A713" s="41"/>
      <c r="B713" s="41"/>
      <c r="C713" s="41"/>
      <c r="D713" s="41"/>
      <c r="E713" s="52"/>
      <c r="F713" s="52"/>
      <c r="G713" s="52"/>
      <c r="H713" s="52"/>
      <c r="I713" s="52"/>
      <c r="J713" s="52"/>
      <c r="K713" s="52"/>
      <c r="L713" s="44"/>
      <c r="M713" s="44"/>
      <c r="N713" s="44"/>
      <c r="O713" s="139"/>
      <c r="P713" s="46"/>
      <c r="Q713" s="44"/>
      <c r="R713" s="44"/>
      <c r="S713" s="44"/>
      <c r="T713" s="44"/>
      <c r="U713" s="44"/>
      <c r="V713" s="44"/>
      <c r="W713" s="44"/>
      <c r="X713" s="44"/>
      <c r="Y713" s="44"/>
      <c r="Z713" s="44"/>
      <c r="AA713" s="44"/>
      <c r="AB713" s="44"/>
      <c r="AC713" s="44"/>
      <c r="AD713" s="44"/>
      <c r="AE713" s="44"/>
      <c r="AF713" s="44"/>
      <c r="AG713" s="44"/>
      <c r="AH713" s="44"/>
      <c r="AI713" s="44"/>
      <c r="AJ713" s="44"/>
      <c r="AK713" s="44"/>
      <c r="AL713" s="44"/>
      <c r="AM713" s="44"/>
      <c r="AN713" s="44"/>
      <c r="AO713" s="44"/>
      <c r="AP713" s="44"/>
      <c r="AQ713" s="44"/>
      <c r="AR713" s="44"/>
      <c r="AS713" s="44"/>
    </row>
    <row r="714" spans="1:45">
      <c r="A714" s="41"/>
      <c r="B714" s="41"/>
      <c r="C714" s="41"/>
      <c r="D714" s="41"/>
      <c r="E714" s="52"/>
      <c r="F714" s="52"/>
      <c r="G714" s="52"/>
      <c r="H714" s="52"/>
      <c r="I714" s="52"/>
      <c r="J714" s="52"/>
      <c r="K714" s="52"/>
      <c r="L714" s="44"/>
      <c r="M714" s="44"/>
      <c r="N714" s="44"/>
      <c r="O714" s="139"/>
      <c r="P714" s="46"/>
      <c r="Q714" s="44"/>
      <c r="R714" s="44"/>
      <c r="S714" s="44"/>
      <c r="T714" s="44"/>
      <c r="U714" s="44"/>
      <c r="V714" s="44"/>
      <c r="W714" s="44"/>
      <c r="X714" s="44"/>
      <c r="Y714" s="44"/>
      <c r="Z714" s="44"/>
      <c r="AA714" s="44"/>
      <c r="AB714" s="44"/>
      <c r="AC714" s="44"/>
      <c r="AD714" s="44"/>
      <c r="AE714" s="44"/>
      <c r="AF714" s="44"/>
      <c r="AG714" s="44"/>
      <c r="AH714" s="44"/>
      <c r="AI714" s="44"/>
      <c r="AJ714" s="44"/>
      <c r="AK714" s="44"/>
      <c r="AL714" s="44"/>
      <c r="AM714" s="44"/>
      <c r="AN714" s="44"/>
      <c r="AO714" s="44"/>
      <c r="AP714" s="44"/>
      <c r="AQ714" s="44"/>
      <c r="AR714" s="44"/>
      <c r="AS714" s="44"/>
    </row>
    <row r="715" spans="1:45">
      <c r="A715" s="41"/>
      <c r="B715" s="41"/>
      <c r="C715" s="41"/>
      <c r="D715" s="41"/>
      <c r="E715" s="52"/>
      <c r="F715" s="52"/>
      <c r="G715" s="52"/>
      <c r="H715" s="52"/>
      <c r="I715" s="52"/>
      <c r="J715" s="52"/>
      <c r="K715" s="52"/>
      <c r="L715" s="44"/>
      <c r="M715" s="44"/>
      <c r="N715" s="44"/>
      <c r="O715" s="139"/>
      <c r="P715" s="46"/>
      <c r="Q715" s="44"/>
      <c r="R715" s="44"/>
      <c r="S715" s="44"/>
      <c r="T715" s="44"/>
      <c r="U715" s="44"/>
      <c r="V715" s="44"/>
      <c r="W715" s="44"/>
      <c r="X715" s="44"/>
      <c r="Y715" s="44"/>
      <c r="Z715" s="44"/>
      <c r="AA715" s="44"/>
      <c r="AB715" s="44"/>
      <c r="AC715" s="44"/>
      <c r="AD715" s="44"/>
      <c r="AE715" s="44"/>
      <c r="AF715" s="44"/>
      <c r="AG715" s="44"/>
      <c r="AH715" s="44"/>
      <c r="AI715" s="44"/>
      <c r="AJ715" s="44"/>
      <c r="AK715" s="44"/>
      <c r="AL715" s="44"/>
      <c r="AM715" s="44"/>
      <c r="AN715" s="44"/>
      <c r="AO715" s="44"/>
      <c r="AP715" s="44"/>
      <c r="AQ715" s="44"/>
      <c r="AR715" s="44"/>
      <c r="AS715" s="44"/>
    </row>
    <row r="716" spans="1:45">
      <c r="A716" s="41"/>
      <c r="B716" s="41"/>
      <c r="C716" s="41"/>
      <c r="D716" s="41"/>
      <c r="E716" s="52"/>
      <c r="F716" s="52"/>
      <c r="G716" s="52"/>
      <c r="H716" s="52"/>
      <c r="I716" s="52"/>
      <c r="J716" s="52"/>
      <c r="K716" s="52"/>
      <c r="L716" s="44"/>
      <c r="M716" s="44"/>
      <c r="N716" s="44"/>
      <c r="O716" s="139"/>
      <c r="P716" s="46"/>
      <c r="Q716" s="44"/>
      <c r="R716" s="44"/>
      <c r="S716" s="44"/>
      <c r="T716" s="44"/>
      <c r="U716" s="44"/>
      <c r="V716" s="44"/>
      <c r="W716" s="44"/>
      <c r="X716" s="44"/>
      <c r="Y716" s="44"/>
      <c r="Z716" s="44"/>
      <c r="AA716" s="44"/>
      <c r="AB716" s="44"/>
      <c r="AC716" s="44"/>
      <c r="AD716" s="44"/>
      <c r="AE716" s="44"/>
      <c r="AF716" s="44"/>
      <c r="AG716" s="44"/>
      <c r="AH716" s="44"/>
      <c r="AI716" s="44"/>
      <c r="AJ716" s="44"/>
      <c r="AK716" s="44"/>
      <c r="AL716" s="44"/>
      <c r="AM716" s="44"/>
      <c r="AN716" s="44"/>
      <c r="AO716" s="44"/>
      <c r="AP716" s="44"/>
      <c r="AQ716" s="44"/>
      <c r="AR716" s="44"/>
      <c r="AS716" s="44"/>
    </row>
    <row r="717" spans="1:45">
      <c r="A717" s="41"/>
      <c r="B717" s="41"/>
      <c r="C717" s="41"/>
      <c r="D717" s="41"/>
      <c r="E717" s="52"/>
      <c r="F717" s="52"/>
      <c r="G717" s="52"/>
      <c r="H717" s="52"/>
      <c r="I717" s="52"/>
      <c r="J717" s="52"/>
      <c r="K717" s="52"/>
      <c r="L717" s="44"/>
      <c r="M717" s="44"/>
      <c r="N717" s="44"/>
      <c r="O717" s="139"/>
      <c r="P717" s="46"/>
      <c r="Q717" s="44"/>
      <c r="R717" s="44"/>
      <c r="S717" s="44"/>
      <c r="T717" s="44"/>
      <c r="U717" s="44"/>
      <c r="V717" s="44"/>
      <c r="W717" s="44"/>
      <c r="X717" s="44"/>
      <c r="Y717" s="44"/>
      <c r="Z717" s="44"/>
      <c r="AA717" s="44"/>
      <c r="AB717" s="44"/>
      <c r="AC717" s="44"/>
      <c r="AD717" s="44"/>
      <c r="AE717" s="44"/>
      <c r="AF717" s="44"/>
      <c r="AG717" s="44"/>
      <c r="AH717" s="44"/>
      <c r="AI717" s="44"/>
      <c r="AJ717" s="44"/>
      <c r="AK717" s="44"/>
      <c r="AL717" s="44"/>
      <c r="AM717" s="44"/>
      <c r="AN717" s="44"/>
      <c r="AO717" s="44"/>
      <c r="AP717" s="44"/>
      <c r="AQ717" s="44"/>
      <c r="AR717" s="44"/>
      <c r="AS717" s="44"/>
    </row>
    <row r="718" spans="1:45">
      <c r="A718" s="41"/>
      <c r="B718" s="41"/>
      <c r="C718" s="41"/>
      <c r="D718" s="41"/>
      <c r="E718" s="52"/>
      <c r="F718" s="52"/>
      <c r="G718" s="52"/>
      <c r="H718" s="52"/>
      <c r="I718" s="52"/>
      <c r="J718" s="52"/>
      <c r="K718" s="52"/>
      <c r="L718" s="44"/>
      <c r="M718" s="44"/>
      <c r="N718" s="44"/>
      <c r="O718" s="139"/>
      <c r="P718" s="46"/>
      <c r="Q718" s="44"/>
      <c r="R718" s="44"/>
      <c r="S718" s="44"/>
      <c r="T718" s="44"/>
      <c r="U718" s="44"/>
      <c r="V718" s="44"/>
      <c r="W718" s="44"/>
      <c r="X718" s="44"/>
      <c r="Y718" s="44"/>
      <c r="Z718" s="44"/>
      <c r="AA718" s="44"/>
      <c r="AB718" s="44"/>
      <c r="AC718" s="44"/>
      <c r="AD718" s="44"/>
      <c r="AE718" s="44"/>
      <c r="AF718" s="44"/>
      <c r="AG718" s="44"/>
      <c r="AH718" s="44"/>
      <c r="AI718" s="44"/>
      <c r="AJ718" s="44"/>
      <c r="AK718" s="44"/>
      <c r="AL718" s="44"/>
      <c r="AM718" s="44"/>
      <c r="AN718" s="44"/>
      <c r="AO718" s="44"/>
      <c r="AP718" s="44"/>
      <c r="AQ718" s="44"/>
      <c r="AR718" s="44"/>
      <c r="AS718" s="44"/>
    </row>
    <row r="719" spans="1:45">
      <c r="A719" s="41"/>
      <c r="B719" s="41"/>
      <c r="C719" s="41"/>
      <c r="D719" s="41"/>
      <c r="E719" s="52"/>
      <c r="F719" s="52"/>
      <c r="G719" s="52"/>
      <c r="H719" s="52"/>
      <c r="I719" s="52"/>
      <c r="J719" s="52"/>
      <c r="K719" s="52"/>
      <c r="L719" s="44"/>
      <c r="M719" s="44"/>
      <c r="N719" s="44"/>
      <c r="O719" s="139"/>
      <c r="P719" s="46"/>
      <c r="Q719" s="44"/>
      <c r="R719" s="44"/>
      <c r="S719" s="44"/>
      <c r="T719" s="44"/>
      <c r="U719" s="44"/>
      <c r="V719" s="44"/>
      <c r="W719" s="44"/>
      <c r="X719" s="44"/>
      <c r="Y719" s="44"/>
      <c r="Z719" s="44"/>
      <c r="AA719" s="44"/>
      <c r="AB719" s="44"/>
      <c r="AC719" s="44"/>
      <c r="AD719" s="44"/>
      <c r="AE719" s="44"/>
      <c r="AF719" s="44"/>
      <c r="AG719" s="44"/>
      <c r="AH719" s="44"/>
      <c r="AI719" s="44"/>
      <c r="AJ719" s="44"/>
      <c r="AK719" s="44"/>
      <c r="AL719" s="44"/>
      <c r="AM719" s="44"/>
      <c r="AN719" s="44"/>
      <c r="AO719" s="44"/>
      <c r="AP719" s="44"/>
      <c r="AQ719" s="44"/>
      <c r="AR719" s="44"/>
      <c r="AS719" s="44"/>
    </row>
    <row r="720" spans="1:45">
      <c r="A720" s="41"/>
      <c r="B720" s="41"/>
      <c r="C720" s="41"/>
      <c r="D720" s="41"/>
      <c r="E720" s="52"/>
      <c r="F720" s="52"/>
      <c r="G720" s="52"/>
      <c r="H720" s="52"/>
      <c r="I720" s="52"/>
      <c r="J720" s="52"/>
      <c r="K720" s="52"/>
      <c r="L720" s="44"/>
      <c r="M720" s="44"/>
      <c r="N720" s="44"/>
      <c r="O720" s="139"/>
      <c r="P720" s="46"/>
      <c r="Q720" s="44"/>
      <c r="R720" s="44"/>
      <c r="S720" s="44"/>
      <c r="T720" s="44"/>
      <c r="U720" s="44"/>
      <c r="V720" s="44"/>
      <c r="W720" s="44"/>
      <c r="X720" s="44"/>
      <c r="Y720" s="44"/>
      <c r="Z720" s="44"/>
      <c r="AA720" s="44"/>
      <c r="AB720" s="44"/>
      <c r="AC720" s="44"/>
      <c r="AD720" s="44"/>
      <c r="AE720" s="44"/>
      <c r="AF720" s="44"/>
      <c r="AG720" s="44"/>
      <c r="AH720" s="44"/>
      <c r="AI720" s="44"/>
      <c r="AJ720" s="44"/>
      <c r="AK720" s="44"/>
      <c r="AL720" s="44"/>
      <c r="AM720" s="44"/>
      <c r="AN720" s="44"/>
      <c r="AO720" s="44"/>
      <c r="AP720" s="44"/>
      <c r="AQ720" s="44"/>
      <c r="AR720" s="44"/>
      <c r="AS720" s="44"/>
    </row>
    <row r="721" spans="1:45">
      <c r="A721" s="41"/>
      <c r="B721" s="41"/>
      <c r="C721" s="41"/>
      <c r="D721" s="41"/>
      <c r="E721" s="52"/>
      <c r="F721" s="52"/>
      <c r="G721" s="52"/>
      <c r="H721" s="52"/>
      <c r="I721" s="52"/>
      <c r="J721" s="52"/>
      <c r="K721" s="52"/>
      <c r="L721" s="44"/>
      <c r="M721" s="44"/>
      <c r="N721" s="44"/>
      <c r="O721" s="139"/>
      <c r="P721" s="46"/>
      <c r="Q721" s="44"/>
      <c r="R721" s="44"/>
      <c r="S721" s="44"/>
      <c r="T721" s="44"/>
      <c r="U721" s="44"/>
      <c r="V721" s="44"/>
      <c r="W721" s="44"/>
      <c r="X721" s="44"/>
      <c r="Y721" s="44"/>
      <c r="Z721" s="44"/>
      <c r="AA721" s="44"/>
      <c r="AB721" s="44"/>
      <c r="AC721" s="44"/>
      <c r="AD721" s="44"/>
      <c r="AE721" s="44"/>
      <c r="AF721" s="44"/>
      <c r="AG721" s="44"/>
      <c r="AH721" s="44"/>
      <c r="AI721" s="44"/>
      <c r="AJ721" s="44"/>
      <c r="AK721" s="44"/>
      <c r="AL721" s="44"/>
      <c r="AM721" s="44"/>
      <c r="AN721" s="44"/>
      <c r="AO721" s="44"/>
      <c r="AP721" s="44"/>
      <c r="AQ721" s="44"/>
      <c r="AR721" s="44"/>
      <c r="AS721" s="44"/>
    </row>
    <row r="722" spans="1:45">
      <c r="A722" s="41"/>
      <c r="B722" s="41"/>
      <c r="C722" s="41"/>
      <c r="D722" s="41"/>
      <c r="E722" s="52"/>
      <c r="F722" s="52"/>
      <c r="G722" s="52"/>
      <c r="H722" s="52"/>
      <c r="I722" s="52"/>
      <c r="J722" s="52"/>
      <c r="K722" s="52"/>
      <c r="L722" s="44"/>
      <c r="M722" s="44"/>
      <c r="N722" s="44"/>
      <c r="O722" s="139"/>
      <c r="P722" s="46"/>
      <c r="Q722" s="44"/>
      <c r="R722" s="44"/>
      <c r="S722" s="44"/>
      <c r="T722" s="44"/>
      <c r="U722" s="44"/>
      <c r="V722" s="44"/>
      <c r="W722" s="44"/>
      <c r="X722" s="44"/>
      <c r="Y722" s="44"/>
      <c r="Z722" s="44"/>
      <c r="AA722" s="44"/>
      <c r="AB722" s="44"/>
      <c r="AC722" s="44"/>
      <c r="AD722" s="44"/>
      <c r="AE722" s="44"/>
      <c r="AF722" s="44"/>
      <c r="AG722" s="44"/>
      <c r="AH722" s="44"/>
      <c r="AI722" s="44"/>
      <c r="AJ722" s="44"/>
      <c r="AK722" s="44"/>
      <c r="AL722" s="44"/>
      <c r="AM722" s="44"/>
      <c r="AN722" s="44"/>
      <c r="AO722" s="44"/>
      <c r="AP722" s="44"/>
      <c r="AQ722" s="44"/>
      <c r="AR722" s="44"/>
      <c r="AS722" s="44"/>
    </row>
    <row r="723" spans="1:45">
      <c r="A723" s="41"/>
      <c r="B723" s="41"/>
      <c r="C723" s="41"/>
      <c r="D723" s="41"/>
      <c r="E723" s="52"/>
      <c r="F723" s="52"/>
      <c r="G723" s="52"/>
      <c r="H723" s="52"/>
      <c r="I723" s="52"/>
      <c r="J723" s="52"/>
      <c r="K723" s="52"/>
      <c r="L723" s="44"/>
      <c r="M723" s="44"/>
      <c r="N723" s="44"/>
      <c r="O723" s="139"/>
      <c r="P723" s="46"/>
      <c r="Q723" s="44"/>
      <c r="R723" s="44"/>
      <c r="S723" s="44"/>
      <c r="T723" s="44"/>
      <c r="U723" s="44"/>
      <c r="V723" s="44"/>
      <c r="W723" s="44"/>
      <c r="X723" s="44"/>
      <c r="Y723" s="44"/>
      <c r="Z723" s="44"/>
      <c r="AA723" s="44"/>
      <c r="AB723" s="44"/>
      <c r="AC723" s="44"/>
      <c r="AD723" s="44"/>
      <c r="AE723" s="44"/>
      <c r="AF723" s="44"/>
      <c r="AG723" s="44"/>
      <c r="AH723" s="44"/>
      <c r="AI723" s="44"/>
      <c r="AJ723" s="44"/>
      <c r="AK723" s="44"/>
      <c r="AL723" s="44"/>
      <c r="AM723" s="44"/>
      <c r="AN723" s="44"/>
      <c r="AO723" s="44"/>
      <c r="AP723" s="44"/>
      <c r="AQ723" s="44"/>
      <c r="AR723" s="44"/>
      <c r="AS723" s="44"/>
    </row>
    <row r="724" spans="1:45">
      <c r="A724" s="41"/>
      <c r="B724" s="41"/>
      <c r="C724" s="41"/>
      <c r="D724" s="41"/>
      <c r="E724" s="52"/>
      <c r="F724" s="52"/>
      <c r="G724" s="52"/>
      <c r="H724" s="52"/>
      <c r="I724" s="52"/>
      <c r="J724" s="52"/>
      <c r="K724" s="52"/>
      <c r="L724" s="44"/>
      <c r="M724" s="44"/>
      <c r="N724" s="44"/>
      <c r="O724" s="139"/>
      <c r="P724" s="46"/>
      <c r="Q724" s="44"/>
      <c r="R724" s="44"/>
      <c r="S724" s="44"/>
      <c r="T724" s="44"/>
      <c r="U724" s="44"/>
      <c r="V724" s="44"/>
      <c r="W724" s="44"/>
      <c r="X724" s="44"/>
      <c r="Y724" s="44"/>
      <c r="Z724" s="44"/>
      <c r="AA724" s="44"/>
      <c r="AB724" s="44"/>
      <c r="AC724" s="44"/>
      <c r="AD724" s="44"/>
      <c r="AE724" s="44"/>
      <c r="AF724" s="44"/>
      <c r="AG724" s="44"/>
      <c r="AH724" s="44"/>
      <c r="AI724" s="44"/>
      <c r="AJ724" s="44"/>
      <c r="AK724" s="44"/>
      <c r="AL724" s="44"/>
      <c r="AM724" s="44"/>
      <c r="AN724" s="44"/>
      <c r="AO724" s="44"/>
      <c r="AP724" s="44"/>
      <c r="AQ724" s="44"/>
      <c r="AR724" s="44"/>
      <c r="AS724" s="44"/>
    </row>
    <row r="725" spans="1:45">
      <c r="A725" s="41"/>
      <c r="B725" s="41"/>
      <c r="C725" s="41"/>
      <c r="D725" s="41"/>
      <c r="E725" s="52"/>
      <c r="F725" s="52"/>
      <c r="G725" s="52"/>
      <c r="H725" s="52"/>
      <c r="I725" s="52"/>
      <c r="J725" s="52"/>
      <c r="K725" s="52"/>
      <c r="L725" s="44"/>
      <c r="M725" s="44"/>
      <c r="N725" s="44"/>
      <c r="O725" s="139"/>
      <c r="P725" s="46"/>
      <c r="Q725" s="44"/>
      <c r="R725" s="44"/>
      <c r="S725" s="44"/>
      <c r="T725" s="44"/>
      <c r="U725" s="44"/>
      <c r="V725" s="44"/>
      <c r="W725" s="44"/>
      <c r="X725" s="44"/>
      <c r="Y725" s="44"/>
      <c r="Z725" s="44"/>
      <c r="AA725" s="44"/>
      <c r="AB725" s="44"/>
      <c r="AC725" s="44"/>
      <c r="AD725" s="44"/>
      <c r="AE725" s="44"/>
      <c r="AF725" s="44"/>
      <c r="AG725" s="44"/>
      <c r="AH725" s="44"/>
      <c r="AI725" s="44"/>
      <c r="AJ725" s="44"/>
      <c r="AK725" s="44"/>
      <c r="AL725" s="44"/>
      <c r="AM725" s="44"/>
      <c r="AN725" s="44"/>
      <c r="AO725" s="44"/>
      <c r="AP725" s="44"/>
      <c r="AQ725" s="44"/>
      <c r="AR725" s="44"/>
      <c r="AS725" s="44"/>
    </row>
    <row r="726" spans="1:45">
      <c r="A726" s="41"/>
      <c r="B726" s="41"/>
      <c r="C726" s="41"/>
      <c r="D726" s="41"/>
      <c r="E726" s="52"/>
      <c r="F726" s="52"/>
      <c r="G726" s="52"/>
      <c r="H726" s="52"/>
      <c r="I726" s="52"/>
      <c r="J726" s="52"/>
      <c r="K726" s="52"/>
      <c r="L726" s="44"/>
      <c r="M726" s="44"/>
      <c r="N726" s="44"/>
      <c r="O726" s="139"/>
      <c r="P726" s="46"/>
      <c r="Q726" s="44"/>
      <c r="R726" s="44"/>
      <c r="S726" s="44"/>
      <c r="T726" s="44"/>
      <c r="U726" s="44"/>
      <c r="V726" s="44"/>
      <c r="W726" s="44"/>
      <c r="X726" s="44"/>
      <c r="Y726" s="44"/>
      <c r="Z726" s="44"/>
      <c r="AA726" s="44"/>
      <c r="AB726" s="44"/>
      <c r="AC726" s="44"/>
      <c r="AD726" s="44"/>
      <c r="AE726" s="44"/>
      <c r="AF726" s="44"/>
      <c r="AG726" s="44"/>
      <c r="AH726" s="44"/>
      <c r="AI726" s="44"/>
      <c r="AJ726" s="44"/>
      <c r="AK726" s="44"/>
      <c r="AL726" s="44"/>
      <c r="AM726" s="44"/>
      <c r="AN726" s="44"/>
      <c r="AO726" s="44"/>
      <c r="AP726" s="44"/>
      <c r="AQ726" s="44"/>
      <c r="AR726" s="44"/>
      <c r="AS726" s="44"/>
    </row>
    <row r="727" spans="1:45">
      <c r="A727" s="41"/>
      <c r="B727" s="41"/>
      <c r="C727" s="41"/>
      <c r="D727" s="41"/>
      <c r="E727" s="52"/>
      <c r="F727" s="52"/>
      <c r="G727" s="52"/>
      <c r="H727" s="52"/>
      <c r="I727" s="52"/>
      <c r="J727" s="52"/>
      <c r="K727" s="52"/>
      <c r="L727" s="44"/>
      <c r="M727" s="44"/>
      <c r="N727" s="44"/>
      <c r="O727" s="139"/>
      <c r="P727" s="46"/>
      <c r="Q727" s="44"/>
      <c r="R727" s="44"/>
      <c r="S727" s="44"/>
      <c r="T727" s="44"/>
      <c r="U727" s="44"/>
      <c r="V727" s="44"/>
      <c r="W727" s="44"/>
      <c r="X727" s="44"/>
      <c r="Y727" s="44"/>
      <c r="Z727" s="44"/>
      <c r="AA727" s="44"/>
      <c r="AB727" s="44"/>
      <c r="AC727" s="44"/>
      <c r="AD727" s="44"/>
      <c r="AE727" s="44"/>
      <c r="AF727" s="44"/>
      <c r="AG727" s="44"/>
      <c r="AH727" s="44"/>
      <c r="AI727" s="44"/>
      <c r="AJ727" s="44"/>
      <c r="AK727" s="44"/>
      <c r="AL727" s="44"/>
      <c r="AM727" s="44"/>
      <c r="AN727" s="44"/>
      <c r="AO727" s="44"/>
      <c r="AP727" s="44"/>
      <c r="AQ727" s="44"/>
      <c r="AR727" s="44"/>
      <c r="AS727" s="44"/>
    </row>
    <row r="728" spans="1:45">
      <c r="A728" s="41"/>
      <c r="B728" s="41"/>
      <c r="C728" s="41"/>
      <c r="D728" s="41"/>
      <c r="E728" s="52"/>
      <c r="F728" s="52"/>
      <c r="G728" s="52"/>
      <c r="H728" s="52"/>
      <c r="I728" s="52"/>
      <c r="J728" s="52"/>
      <c r="K728" s="52"/>
      <c r="L728" s="44"/>
      <c r="M728" s="44"/>
      <c r="N728" s="44"/>
      <c r="O728" s="139"/>
      <c r="P728" s="46"/>
      <c r="Q728" s="44"/>
      <c r="R728" s="44"/>
      <c r="S728" s="44"/>
      <c r="T728" s="44"/>
      <c r="U728" s="44"/>
      <c r="V728" s="44"/>
      <c r="W728" s="44"/>
      <c r="X728" s="44"/>
      <c r="Y728" s="44"/>
      <c r="Z728" s="44"/>
      <c r="AA728" s="44"/>
      <c r="AB728" s="44"/>
      <c r="AC728" s="44"/>
      <c r="AD728" s="44"/>
      <c r="AE728" s="44"/>
      <c r="AF728" s="44"/>
      <c r="AG728" s="44"/>
      <c r="AH728" s="44"/>
      <c r="AI728" s="44"/>
      <c r="AJ728" s="44"/>
      <c r="AK728" s="44"/>
      <c r="AL728" s="44"/>
      <c r="AM728" s="44"/>
      <c r="AN728" s="44"/>
      <c r="AO728" s="44"/>
      <c r="AP728" s="44"/>
      <c r="AQ728" s="44"/>
      <c r="AR728" s="44"/>
      <c r="AS728" s="44"/>
    </row>
    <row r="729" spans="1:45">
      <c r="A729" s="41"/>
      <c r="B729" s="41"/>
      <c r="C729" s="41"/>
      <c r="D729" s="41"/>
      <c r="E729" s="52"/>
      <c r="F729" s="52"/>
      <c r="G729" s="52"/>
      <c r="H729" s="52"/>
      <c r="I729" s="52"/>
      <c r="J729" s="52"/>
      <c r="K729" s="52"/>
      <c r="L729" s="44"/>
      <c r="M729" s="44"/>
      <c r="N729" s="44"/>
      <c r="O729" s="139"/>
      <c r="P729" s="46"/>
      <c r="Q729" s="44"/>
      <c r="R729" s="44"/>
      <c r="S729" s="44"/>
      <c r="T729" s="44"/>
      <c r="U729" s="44"/>
      <c r="V729" s="44"/>
      <c r="W729" s="44"/>
      <c r="X729" s="44"/>
      <c r="Y729" s="44"/>
      <c r="Z729" s="44"/>
      <c r="AA729" s="44"/>
      <c r="AB729" s="44"/>
      <c r="AC729" s="44"/>
      <c r="AD729" s="44"/>
      <c r="AE729" s="44"/>
      <c r="AF729" s="44"/>
      <c r="AG729" s="44"/>
      <c r="AH729" s="44"/>
      <c r="AI729" s="44"/>
      <c r="AJ729" s="44"/>
      <c r="AK729" s="44"/>
      <c r="AL729" s="44"/>
      <c r="AM729" s="44"/>
      <c r="AN729" s="44"/>
      <c r="AO729" s="44"/>
      <c r="AP729" s="44"/>
      <c r="AQ729" s="44"/>
      <c r="AR729" s="44"/>
      <c r="AS729" s="44"/>
    </row>
    <row r="730" spans="1:45">
      <c r="A730" s="41"/>
      <c r="B730" s="41"/>
      <c r="C730" s="41"/>
      <c r="D730" s="41"/>
      <c r="E730" s="52"/>
      <c r="F730" s="52"/>
      <c r="G730" s="52"/>
      <c r="H730" s="52"/>
      <c r="I730" s="52"/>
      <c r="J730" s="52"/>
      <c r="K730" s="52"/>
      <c r="L730" s="44"/>
      <c r="M730" s="44"/>
      <c r="N730" s="44"/>
      <c r="O730" s="139"/>
      <c r="P730" s="46"/>
      <c r="Q730" s="44"/>
      <c r="R730" s="44"/>
      <c r="S730" s="44"/>
      <c r="T730" s="44"/>
      <c r="U730" s="44"/>
      <c r="V730" s="44"/>
      <c r="W730" s="44"/>
      <c r="X730" s="44"/>
      <c r="Y730" s="44"/>
      <c r="Z730" s="44"/>
      <c r="AA730" s="44"/>
      <c r="AB730" s="44"/>
      <c r="AC730" s="44"/>
      <c r="AD730" s="44"/>
      <c r="AE730" s="44"/>
      <c r="AF730" s="44"/>
      <c r="AG730" s="44"/>
      <c r="AH730" s="44"/>
      <c r="AI730" s="44"/>
      <c r="AJ730" s="44"/>
      <c r="AK730" s="44"/>
      <c r="AL730" s="44"/>
      <c r="AM730" s="44"/>
      <c r="AN730" s="44"/>
      <c r="AO730" s="44"/>
      <c r="AP730" s="44"/>
      <c r="AQ730" s="44"/>
      <c r="AR730" s="44"/>
      <c r="AS730" s="44"/>
    </row>
    <row r="731" spans="1:45">
      <c r="A731" s="41"/>
      <c r="B731" s="41"/>
      <c r="C731" s="41"/>
      <c r="D731" s="41"/>
      <c r="E731" s="52"/>
      <c r="F731" s="52"/>
      <c r="G731" s="52"/>
      <c r="H731" s="52"/>
      <c r="I731" s="52"/>
      <c r="J731" s="52"/>
      <c r="K731" s="52"/>
      <c r="L731" s="44"/>
      <c r="M731" s="44"/>
      <c r="N731" s="44"/>
      <c r="O731" s="139"/>
      <c r="P731" s="46"/>
      <c r="Q731" s="44"/>
      <c r="R731" s="44"/>
      <c r="S731" s="44"/>
      <c r="T731" s="44"/>
      <c r="U731" s="44"/>
      <c r="V731" s="44"/>
      <c r="W731" s="44"/>
      <c r="X731" s="44"/>
      <c r="Y731" s="44"/>
      <c r="Z731" s="44"/>
      <c r="AA731" s="44"/>
      <c r="AB731" s="44"/>
      <c r="AC731" s="44"/>
      <c r="AD731" s="44"/>
      <c r="AE731" s="44"/>
      <c r="AF731" s="44"/>
      <c r="AG731" s="44"/>
      <c r="AH731" s="44"/>
      <c r="AI731" s="44"/>
      <c r="AJ731" s="44"/>
      <c r="AK731" s="44"/>
      <c r="AL731" s="44"/>
      <c r="AM731" s="44"/>
      <c r="AN731" s="44"/>
      <c r="AO731" s="44"/>
      <c r="AP731" s="44"/>
      <c r="AQ731" s="44"/>
      <c r="AR731" s="44"/>
      <c r="AS731" s="44"/>
    </row>
    <row r="732" spans="1:45">
      <c r="A732" s="41"/>
      <c r="B732" s="41"/>
      <c r="C732" s="41"/>
      <c r="D732" s="41"/>
      <c r="E732" s="52"/>
      <c r="F732" s="52"/>
      <c r="G732" s="52"/>
      <c r="H732" s="52"/>
      <c r="I732" s="52"/>
      <c r="J732" s="52"/>
      <c r="K732" s="52"/>
      <c r="L732" s="44"/>
      <c r="M732" s="44"/>
      <c r="N732" s="44"/>
      <c r="O732" s="139"/>
      <c r="P732" s="46"/>
      <c r="Q732" s="44"/>
      <c r="R732" s="44"/>
      <c r="S732" s="44"/>
      <c r="T732" s="44"/>
      <c r="U732" s="44"/>
      <c r="V732" s="44"/>
      <c r="W732" s="44"/>
      <c r="X732" s="44"/>
      <c r="Y732" s="44"/>
      <c r="Z732" s="44"/>
      <c r="AA732" s="44"/>
      <c r="AB732" s="44"/>
      <c r="AC732" s="44"/>
      <c r="AD732" s="44"/>
      <c r="AE732" s="44"/>
      <c r="AF732" s="44"/>
      <c r="AG732" s="44"/>
      <c r="AH732" s="44"/>
      <c r="AI732" s="44"/>
      <c r="AJ732" s="44"/>
      <c r="AK732" s="44"/>
      <c r="AL732" s="44"/>
      <c r="AM732" s="44"/>
      <c r="AN732" s="44"/>
      <c r="AO732" s="44"/>
      <c r="AP732" s="44"/>
      <c r="AQ732" s="44"/>
      <c r="AR732" s="44"/>
      <c r="AS732" s="44"/>
    </row>
    <row r="733" spans="1:45">
      <c r="A733" s="41"/>
      <c r="B733" s="41"/>
      <c r="C733" s="41"/>
      <c r="D733" s="41"/>
      <c r="E733" s="52"/>
      <c r="F733" s="52"/>
      <c r="G733" s="52"/>
      <c r="H733" s="52"/>
      <c r="I733" s="52"/>
      <c r="J733" s="52"/>
      <c r="K733" s="52"/>
      <c r="L733" s="44"/>
      <c r="M733" s="44"/>
      <c r="N733" s="44"/>
      <c r="O733" s="139"/>
      <c r="P733" s="46"/>
      <c r="Q733" s="44"/>
      <c r="R733" s="44"/>
      <c r="S733" s="44"/>
      <c r="T733" s="44"/>
      <c r="U733" s="44"/>
      <c r="V733" s="44"/>
      <c r="W733" s="44"/>
      <c r="X733" s="44"/>
      <c r="Y733" s="44"/>
      <c r="Z733" s="44"/>
      <c r="AA733" s="44"/>
      <c r="AB733" s="44"/>
      <c r="AC733" s="44"/>
      <c r="AD733" s="44"/>
      <c r="AE733" s="44"/>
      <c r="AF733" s="44"/>
      <c r="AG733" s="44"/>
      <c r="AH733" s="44"/>
      <c r="AI733" s="44"/>
      <c r="AJ733" s="44"/>
      <c r="AK733" s="44"/>
      <c r="AL733" s="44"/>
      <c r="AM733" s="44"/>
      <c r="AN733" s="44"/>
      <c r="AO733" s="44"/>
      <c r="AP733" s="44"/>
      <c r="AQ733" s="44"/>
      <c r="AR733" s="44"/>
      <c r="AS733" s="44"/>
    </row>
    <row r="734" spans="1:45">
      <c r="A734" s="41"/>
      <c r="B734" s="41"/>
      <c r="C734" s="41"/>
      <c r="D734" s="41"/>
      <c r="E734" s="52"/>
      <c r="F734" s="52"/>
      <c r="G734" s="52"/>
      <c r="H734" s="52"/>
      <c r="I734" s="52"/>
      <c r="J734" s="52"/>
      <c r="K734" s="52"/>
      <c r="L734" s="44"/>
      <c r="M734" s="44"/>
      <c r="N734" s="44"/>
      <c r="O734" s="139"/>
      <c r="P734" s="46"/>
      <c r="Q734" s="44"/>
      <c r="R734" s="44"/>
      <c r="S734" s="44"/>
      <c r="T734" s="44"/>
      <c r="U734" s="44"/>
      <c r="V734" s="44"/>
      <c r="W734" s="44"/>
      <c r="X734" s="44"/>
      <c r="Y734" s="44"/>
      <c r="Z734" s="44"/>
      <c r="AA734" s="44"/>
      <c r="AB734" s="44"/>
      <c r="AC734" s="44"/>
      <c r="AD734" s="44"/>
      <c r="AE734" s="44"/>
      <c r="AF734" s="44"/>
      <c r="AG734" s="44"/>
      <c r="AH734" s="44"/>
      <c r="AI734" s="44"/>
      <c r="AJ734" s="44"/>
      <c r="AK734" s="44"/>
      <c r="AL734" s="44"/>
      <c r="AM734" s="44"/>
      <c r="AN734" s="44"/>
      <c r="AO734" s="44"/>
      <c r="AP734" s="44"/>
      <c r="AQ734" s="44"/>
      <c r="AR734" s="44"/>
      <c r="AS734" s="44"/>
    </row>
    <row r="735" spans="1:45">
      <c r="A735" s="41"/>
      <c r="B735" s="41"/>
      <c r="C735" s="41"/>
      <c r="D735" s="41"/>
      <c r="E735" s="52"/>
      <c r="F735" s="52"/>
      <c r="G735" s="52"/>
      <c r="H735" s="52"/>
      <c r="I735" s="52"/>
      <c r="J735" s="52"/>
      <c r="K735" s="52"/>
      <c r="L735" s="44"/>
      <c r="M735" s="44"/>
      <c r="N735" s="44"/>
      <c r="O735" s="139"/>
      <c r="P735" s="46"/>
      <c r="Q735" s="44"/>
      <c r="R735" s="44"/>
      <c r="S735" s="44"/>
      <c r="T735" s="44"/>
      <c r="U735" s="44"/>
      <c r="V735" s="44"/>
      <c r="W735" s="44"/>
      <c r="X735" s="44"/>
      <c r="Y735" s="44"/>
      <c r="Z735" s="44"/>
      <c r="AA735" s="44"/>
      <c r="AB735" s="44"/>
      <c r="AC735" s="44"/>
      <c r="AD735" s="44"/>
      <c r="AE735" s="44"/>
      <c r="AF735" s="44"/>
      <c r="AG735" s="44"/>
      <c r="AH735" s="44"/>
      <c r="AI735" s="44"/>
      <c r="AJ735" s="44"/>
      <c r="AK735" s="44"/>
      <c r="AL735" s="44"/>
      <c r="AM735" s="44"/>
      <c r="AN735" s="44"/>
      <c r="AO735" s="44"/>
      <c r="AP735" s="44"/>
      <c r="AQ735" s="44"/>
      <c r="AR735" s="44"/>
      <c r="AS735" s="44"/>
    </row>
    <row r="736" spans="1:45">
      <c r="A736" s="41"/>
      <c r="B736" s="41"/>
      <c r="C736" s="41"/>
      <c r="D736" s="41"/>
      <c r="E736" s="52"/>
      <c r="F736" s="52"/>
      <c r="G736" s="52"/>
      <c r="H736" s="52"/>
      <c r="I736" s="52"/>
      <c r="J736" s="52"/>
      <c r="K736" s="52"/>
      <c r="L736" s="44"/>
      <c r="M736" s="44"/>
      <c r="N736" s="44"/>
      <c r="O736" s="139"/>
      <c r="P736" s="46"/>
      <c r="Q736" s="44"/>
      <c r="R736" s="44"/>
      <c r="S736" s="44"/>
      <c r="T736" s="44"/>
      <c r="U736" s="44"/>
      <c r="V736" s="44"/>
      <c r="W736" s="44"/>
      <c r="X736" s="44"/>
      <c r="Y736" s="44"/>
      <c r="Z736" s="44"/>
      <c r="AA736" s="44"/>
      <c r="AB736" s="44"/>
      <c r="AC736" s="44"/>
      <c r="AD736" s="44"/>
      <c r="AE736" s="44"/>
      <c r="AF736" s="44"/>
      <c r="AG736" s="44"/>
      <c r="AH736" s="44"/>
      <c r="AI736" s="44"/>
      <c r="AJ736" s="44"/>
      <c r="AK736" s="44"/>
      <c r="AL736" s="44"/>
      <c r="AM736" s="44"/>
      <c r="AN736" s="44"/>
      <c r="AO736" s="44"/>
      <c r="AP736" s="44"/>
      <c r="AQ736" s="44"/>
      <c r="AR736" s="44"/>
      <c r="AS736" s="44"/>
    </row>
    <row r="737" spans="1:45">
      <c r="A737" s="41"/>
      <c r="B737" s="41"/>
      <c r="C737" s="41"/>
      <c r="D737" s="41"/>
      <c r="E737" s="52"/>
      <c r="F737" s="52"/>
      <c r="G737" s="52"/>
      <c r="H737" s="52"/>
      <c r="I737" s="52"/>
      <c r="J737" s="52"/>
      <c r="K737" s="52"/>
      <c r="L737" s="44"/>
      <c r="M737" s="44"/>
      <c r="N737" s="44"/>
      <c r="O737" s="139"/>
      <c r="P737" s="46"/>
      <c r="Q737" s="44"/>
      <c r="R737" s="44"/>
      <c r="S737" s="44"/>
      <c r="T737" s="44"/>
      <c r="U737" s="44"/>
      <c r="V737" s="44"/>
      <c r="W737" s="44"/>
      <c r="X737" s="44"/>
      <c r="Y737" s="44"/>
      <c r="Z737" s="44"/>
      <c r="AA737" s="44"/>
      <c r="AB737" s="44"/>
      <c r="AC737" s="44"/>
      <c r="AD737" s="44"/>
      <c r="AE737" s="44"/>
      <c r="AF737" s="44"/>
      <c r="AG737" s="44"/>
      <c r="AH737" s="44"/>
      <c r="AI737" s="44"/>
      <c r="AJ737" s="44"/>
      <c r="AK737" s="44"/>
      <c r="AL737" s="44"/>
      <c r="AM737" s="44"/>
      <c r="AN737" s="44"/>
      <c r="AO737" s="44"/>
      <c r="AP737" s="44"/>
      <c r="AQ737" s="44"/>
      <c r="AR737" s="44"/>
      <c r="AS737" s="44"/>
    </row>
    <row r="738" spans="1:45">
      <c r="A738" s="41"/>
      <c r="B738" s="41"/>
      <c r="C738" s="41"/>
      <c r="D738" s="41"/>
      <c r="E738" s="52"/>
      <c r="F738" s="52"/>
      <c r="G738" s="52"/>
      <c r="H738" s="52"/>
      <c r="I738" s="52"/>
      <c r="J738" s="52"/>
      <c r="K738" s="52"/>
      <c r="L738" s="44"/>
      <c r="M738" s="44"/>
      <c r="N738" s="44"/>
      <c r="O738" s="139"/>
      <c r="P738" s="46"/>
      <c r="Q738" s="44"/>
      <c r="R738" s="44"/>
      <c r="S738" s="44"/>
      <c r="T738" s="44"/>
      <c r="U738" s="44"/>
      <c r="V738" s="44"/>
      <c r="W738" s="44"/>
      <c r="X738" s="44"/>
      <c r="Y738" s="44"/>
      <c r="Z738" s="44"/>
      <c r="AA738" s="44"/>
      <c r="AB738" s="44"/>
      <c r="AC738" s="44"/>
      <c r="AD738" s="44"/>
      <c r="AE738" s="44"/>
      <c r="AF738" s="44"/>
      <c r="AG738" s="44"/>
      <c r="AH738" s="44"/>
      <c r="AI738" s="44"/>
      <c r="AJ738" s="44"/>
      <c r="AK738" s="44"/>
      <c r="AL738" s="44"/>
      <c r="AM738" s="44"/>
      <c r="AN738" s="44"/>
      <c r="AO738" s="44"/>
      <c r="AP738" s="44"/>
      <c r="AQ738" s="44"/>
      <c r="AR738" s="44"/>
      <c r="AS738" s="44"/>
    </row>
    <row r="739" spans="1:45">
      <c r="A739" s="41"/>
      <c r="B739" s="41"/>
      <c r="C739" s="41"/>
      <c r="D739" s="41"/>
      <c r="E739" s="52"/>
      <c r="F739" s="52"/>
      <c r="G739" s="52"/>
      <c r="H739" s="52"/>
      <c r="I739" s="52"/>
      <c r="J739" s="52"/>
      <c r="K739" s="52"/>
      <c r="L739" s="44"/>
      <c r="M739" s="44"/>
      <c r="N739" s="44"/>
      <c r="O739" s="139"/>
      <c r="P739" s="46"/>
      <c r="Q739" s="44"/>
      <c r="R739" s="44"/>
      <c r="S739" s="44"/>
      <c r="T739" s="44"/>
      <c r="U739" s="44"/>
      <c r="V739" s="44"/>
      <c r="W739" s="44"/>
      <c r="X739" s="44"/>
      <c r="Y739" s="44"/>
      <c r="Z739" s="44"/>
      <c r="AA739" s="44"/>
      <c r="AB739" s="44"/>
      <c r="AC739" s="44"/>
      <c r="AD739" s="44"/>
      <c r="AE739" s="44"/>
      <c r="AF739" s="44"/>
      <c r="AG739" s="44"/>
      <c r="AH739" s="44"/>
      <c r="AI739" s="44"/>
      <c r="AJ739" s="44"/>
      <c r="AK739" s="44"/>
      <c r="AL739" s="44"/>
      <c r="AM739" s="44"/>
      <c r="AN739" s="44"/>
      <c r="AO739" s="44"/>
      <c r="AP739" s="44"/>
      <c r="AQ739" s="44"/>
      <c r="AR739" s="44"/>
      <c r="AS739" s="44"/>
    </row>
    <row r="740" spans="1:45">
      <c r="A740" s="41"/>
      <c r="B740" s="41"/>
      <c r="C740" s="41"/>
      <c r="D740" s="41"/>
      <c r="E740" s="52"/>
      <c r="F740" s="52"/>
      <c r="G740" s="52"/>
      <c r="H740" s="52"/>
      <c r="I740" s="52"/>
      <c r="J740" s="52"/>
      <c r="K740" s="52"/>
      <c r="L740" s="44"/>
      <c r="M740" s="44"/>
      <c r="N740" s="44"/>
      <c r="O740" s="139"/>
      <c r="P740" s="46"/>
      <c r="Q740" s="44"/>
      <c r="R740" s="44"/>
      <c r="S740" s="44"/>
      <c r="T740" s="44"/>
      <c r="U740" s="44"/>
      <c r="V740" s="44"/>
      <c r="W740" s="44"/>
      <c r="X740" s="44"/>
      <c r="Y740" s="44"/>
      <c r="Z740" s="44"/>
      <c r="AA740" s="44"/>
      <c r="AB740" s="44"/>
      <c r="AC740" s="44"/>
      <c r="AD740" s="44"/>
      <c r="AE740" s="44"/>
      <c r="AF740" s="44"/>
      <c r="AG740" s="44"/>
      <c r="AH740" s="44"/>
      <c r="AI740" s="44"/>
      <c r="AJ740" s="44"/>
      <c r="AK740" s="44"/>
      <c r="AL740" s="44"/>
      <c r="AM740" s="44"/>
      <c r="AN740" s="44"/>
      <c r="AO740" s="44"/>
      <c r="AP740" s="44"/>
      <c r="AQ740" s="44"/>
      <c r="AR740" s="44"/>
      <c r="AS740" s="44"/>
    </row>
    <row r="741" spans="1:45">
      <c r="A741" s="41"/>
      <c r="B741" s="41"/>
      <c r="C741" s="41"/>
      <c r="D741" s="41"/>
      <c r="E741" s="52"/>
      <c r="F741" s="52"/>
      <c r="G741" s="52"/>
      <c r="H741" s="52"/>
      <c r="I741" s="52"/>
      <c r="J741" s="52"/>
      <c r="K741" s="52"/>
      <c r="L741" s="44"/>
      <c r="M741" s="44"/>
      <c r="N741" s="44"/>
      <c r="O741" s="139"/>
      <c r="P741" s="46"/>
      <c r="Q741" s="44"/>
      <c r="R741" s="44"/>
      <c r="S741" s="44"/>
      <c r="T741" s="44"/>
      <c r="U741" s="44"/>
      <c r="V741" s="44"/>
      <c r="W741" s="44"/>
      <c r="X741" s="44"/>
      <c r="Y741" s="44"/>
      <c r="Z741" s="44"/>
      <c r="AA741" s="44"/>
      <c r="AB741" s="44"/>
      <c r="AC741" s="44"/>
      <c r="AD741" s="44"/>
      <c r="AE741" s="44"/>
      <c r="AF741" s="44"/>
      <c r="AG741" s="44"/>
      <c r="AH741" s="44"/>
      <c r="AI741" s="44"/>
      <c r="AJ741" s="44"/>
      <c r="AK741" s="44"/>
      <c r="AL741" s="44"/>
      <c r="AM741" s="44"/>
      <c r="AN741" s="44"/>
      <c r="AO741" s="44"/>
      <c r="AP741" s="44"/>
      <c r="AQ741" s="44"/>
      <c r="AR741" s="44"/>
      <c r="AS741" s="44"/>
    </row>
    <row r="742" spans="1:45">
      <c r="A742" s="41"/>
      <c r="B742" s="41"/>
      <c r="C742" s="41"/>
      <c r="D742" s="41"/>
      <c r="E742" s="52"/>
      <c r="F742" s="52"/>
      <c r="G742" s="52"/>
      <c r="H742" s="52"/>
      <c r="I742" s="52"/>
      <c r="J742" s="52"/>
      <c r="K742" s="52"/>
      <c r="L742" s="44"/>
      <c r="M742" s="44"/>
      <c r="N742" s="44"/>
      <c r="O742" s="139"/>
      <c r="P742" s="46"/>
      <c r="Q742" s="44"/>
      <c r="R742" s="44"/>
      <c r="S742" s="44"/>
      <c r="T742" s="44"/>
      <c r="U742" s="44"/>
      <c r="V742" s="44"/>
      <c r="W742" s="44"/>
      <c r="X742" s="44"/>
      <c r="Y742" s="44"/>
      <c r="Z742" s="44"/>
      <c r="AA742" s="44"/>
      <c r="AB742" s="44"/>
      <c r="AC742" s="44"/>
      <c r="AD742" s="44"/>
      <c r="AE742" s="44"/>
      <c r="AF742" s="44"/>
      <c r="AG742" s="44"/>
      <c r="AH742" s="44"/>
      <c r="AI742" s="44"/>
      <c r="AJ742" s="44"/>
      <c r="AK742" s="44"/>
      <c r="AL742" s="44"/>
      <c r="AM742" s="44"/>
      <c r="AN742" s="44"/>
      <c r="AO742" s="44"/>
      <c r="AP742" s="44"/>
      <c r="AQ742" s="44"/>
      <c r="AR742" s="44"/>
      <c r="AS742" s="44"/>
    </row>
    <row r="743" spans="1:45">
      <c r="A743" s="41"/>
      <c r="B743" s="41"/>
      <c r="C743" s="41"/>
      <c r="D743" s="41"/>
      <c r="E743" s="52"/>
      <c r="F743" s="52"/>
      <c r="G743" s="52"/>
      <c r="H743" s="52"/>
      <c r="I743" s="52"/>
      <c r="J743" s="52"/>
      <c r="K743" s="52"/>
      <c r="L743" s="44"/>
      <c r="M743" s="44"/>
      <c r="N743" s="44"/>
      <c r="O743" s="139"/>
      <c r="P743" s="46"/>
      <c r="Q743" s="44"/>
      <c r="R743" s="44"/>
      <c r="S743" s="44"/>
      <c r="T743" s="44"/>
      <c r="U743" s="44"/>
      <c r="V743" s="44"/>
      <c r="W743" s="44"/>
      <c r="X743" s="44"/>
      <c r="Y743" s="44"/>
      <c r="Z743" s="44"/>
      <c r="AA743" s="44"/>
      <c r="AB743" s="44"/>
      <c r="AC743" s="44"/>
      <c r="AD743" s="44"/>
      <c r="AE743" s="44"/>
      <c r="AF743" s="44"/>
      <c r="AG743" s="44"/>
      <c r="AH743" s="44"/>
      <c r="AI743" s="44"/>
      <c r="AJ743" s="44"/>
      <c r="AK743" s="44"/>
      <c r="AL743" s="44"/>
      <c r="AM743" s="44"/>
      <c r="AN743" s="44"/>
      <c r="AO743" s="44"/>
      <c r="AP743" s="44"/>
      <c r="AQ743" s="44"/>
      <c r="AR743" s="44"/>
      <c r="AS743" s="44"/>
    </row>
    <row r="744" spans="1:45">
      <c r="A744" s="41"/>
      <c r="B744" s="41"/>
      <c r="C744" s="41"/>
      <c r="D744" s="41"/>
      <c r="E744" s="52"/>
      <c r="F744" s="52"/>
      <c r="G744" s="52"/>
      <c r="H744" s="52"/>
      <c r="I744" s="52"/>
      <c r="J744" s="52"/>
      <c r="K744" s="52"/>
      <c r="L744" s="44"/>
      <c r="M744" s="44"/>
      <c r="N744" s="44"/>
      <c r="O744" s="139"/>
      <c r="P744" s="46"/>
      <c r="Q744" s="44"/>
      <c r="R744" s="44"/>
      <c r="S744" s="44"/>
      <c r="T744" s="44"/>
      <c r="U744" s="44"/>
      <c r="V744" s="44"/>
      <c r="W744" s="44"/>
      <c r="X744" s="44"/>
      <c r="Y744" s="44"/>
      <c r="Z744" s="44"/>
      <c r="AA744" s="44"/>
      <c r="AB744" s="44"/>
      <c r="AC744" s="44"/>
      <c r="AD744" s="44"/>
      <c r="AE744" s="44"/>
      <c r="AF744" s="44"/>
      <c r="AG744" s="44"/>
      <c r="AH744" s="44"/>
      <c r="AI744" s="44"/>
      <c r="AJ744" s="44"/>
      <c r="AK744" s="44"/>
      <c r="AL744" s="44"/>
      <c r="AM744" s="44"/>
      <c r="AN744" s="44"/>
      <c r="AO744" s="44"/>
      <c r="AP744" s="44"/>
      <c r="AQ744" s="44"/>
      <c r="AR744" s="44"/>
      <c r="AS744" s="44"/>
    </row>
    <row r="745" spans="1:45">
      <c r="A745" s="41"/>
      <c r="B745" s="41"/>
      <c r="C745" s="41"/>
      <c r="D745" s="41"/>
      <c r="E745" s="52"/>
      <c r="F745" s="52"/>
      <c r="G745" s="52"/>
      <c r="H745" s="52"/>
      <c r="I745" s="52"/>
      <c r="J745" s="52"/>
      <c r="K745" s="52"/>
      <c r="L745" s="44"/>
      <c r="M745" s="44"/>
      <c r="N745" s="44"/>
      <c r="O745" s="139"/>
      <c r="P745" s="46"/>
      <c r="Q745" s="44"/>
      <c r="R745" s="44"/>
      <c r="S745" s="44"/>
      <c r="T745" s="44"/>
      <c r="U745" s="44"/>
      <c r="V745" s="44"/>
      <c r="W745" s="44"/>
      <c r="X745" s="44"/>
      <c r="Y745" s="44"/>
      <c r="Z745" s="44"/>
      <c r="AA745" s="44"/>
      <c r="AB745" s="44"/>
      <c r="AC745" s="44"/>
      <c r="AD745" s="44"/>
      <c r="AE745" s="44"/>
      <c r="AF745" s="44"/>
      <c r="AG745" s="44"/>
      <c r="AH745" s="44"/>
      <c r="AI745" s="44"/>
      <c r="AJ745" s="44"/>
      <c r="AK745" s="44"/>
      <c r="AL745" s="44"/>
      <c r="AM745" s="44"/>
      <c r="AN745" s="44"/>
      <c r="AO745" s="44"/>
      <c r="AP745" s="44"/>
      <c r="AQ745" s="44"/>
      <c r="AR745" s="44"/>
      <c r="AS745" s="44"/>
    </row>
    <row r="746" spans="1:45">
      <c r="A746" s="41"/>
      <c r="B746" s="41"/>
      <c r="C746" s="41"/>
      <c r="D746" s="41"/>
      <c r="E746" s="52"/>
      <c r="F746" s="52"/>
      <c r="G746" s="52"/>
      <c r="H746" s="52"/>
      <c r="I746" s="52"/>
      <c r="J746" s="52"/>
      <c r="K746" s="52"/>
      <c r="L746" s="44"/>
      <c r="M746" s="44"/>
      <c r="N746" s="44"/>
      <c r="O746" s="139"/>
      <c r="P746" s="46"/>
      <c r="Q746" s="44"/>
      <c r="R746" s="44"/>
      <c r="S746" s="44"/>
      <c r="T746" s="44"/>
      <c r="U746" s="44"/>
      <c r="V746" s="44"/>
      <c r="W746" s="44"/>
      <c r="X746" s="44"/>
      <c r="Y746" s="44"/>
      <c r="Z746" s="44"/>
      <c r="AA746" s="44"/>
      <c r="AB746" s="44"/>
      <c r="AC746" s="44"/>
      <c r="AD746" s="44"/>
      <c r="AE746" s="44"/>
      <c r="AF746" s="44"/>
      <c r="AG746" s="44"/>
      <c r="AH746" s="44"/>
      <c r="AI746" s="44"/>
      <c r="AJ746" s="44"/>
      <c r="AK746" s="44"/>
      <c r="AL746" s="44"/>
      <c r="AM746" s="44"/>
      <c r="AN746" s="44"/>
      <c r="AO746" s="44"/>
      <c r="AP746" s="44"/>
      <c r="AQ746" s="44"/>
      <c r="AR746" s="44"/>
      <c r="AS746" s="44"/>
    </row>
    <row r="747" spans="1:45">
      <c r="A747" s="41"/>
      <c r="B747" s="41"/>
      <c r="C747" s="41"/>
      <c r="D747" s="41"/>
      <c r="E747" s="52"/>
      <c r="F747" s="52"/>
      <c r="G747" s="52"/>
      <c r="H747" s="52"/>
      <c r="I747" s="52"/>
      <c r="J747" s="52"/>
      <c r="K747" s="52"/>
      <c r="L747" s="44"/>
      <c r="M747" s="44"/>
      <c r="N747" s="44"/>
      <c r="O747" s="139"/>
      <c r="P747" s="46"/>
      <c r="Q747" s="44"/>
      <c r="R747" s="44"/>
      <c r="S747" s="44"/>
      <c r="T747" s="44"/>
      <c r="U747" s="44"/>
      <c r="V747" s="44"/>
      <c r="W747" s="44"/>
      <c r="X747" s="44"/>
      <c r="Y747" s="44"/>
      <c r="Z747" s="44"/>
      <c r="AA747" s="44"/>
      <c r="AB747" s="44"/>
      <c r="AC747" s="44"/>
      <c r="AD747" s="44"/>
      <c r="AE747" s="44"/>
      <c r="AF747" s="44"/>
      <c r="AG747" s="44"/>
      <c r="AH747" s="44"/>
      <c r="AI747" s="44"/>
      <c r="AJ747" s="44"/>
      <c r="AK747" s="44"/>
      <c r="AL747" s="44"/>
      <c r="AM747" s="44"/>
      <c r="AN747" s="44"/>
      <c r="AO747" s="44"/>
      <c r="AP747" s="44"/>
      <c r="AQ747" s="44"/>
      <c r="AR747" s="44"/>
      <c r="AS747" s="44"/>
    </row>
    <row r="748" spans="1:45">
      <c r="A748" s="41"/>
      <c r="B748" s="41"/>
      <c r="C748" s="41"/>
      <c r="D748" s="41"/>
      <c r="E748" s="52"/>
      <c r="F748" s="52"/>
      <c r="G748" s="52"/>
      <c r="H748" s="52"/>
      <c r="I748" s="52"/>
      <c r="J748" s="52"/>
      <c r="K748" s="52"/>
      <c r="L748" s="44"/>
      <c r="M748" s="44"/>
      <c r="N748" s="44"/>
      <c r="O748" s="139"/>
      <c r="P748" s="46"/>
      <c r="Q748" s="44"/>
      <c r="R748" s="44"/>
      <c r="S748" s="44"/>
      <c r="T748" s="44"/>
      <c r="U748" s="44"/>
      <c r="V748" s="44"/>
      <c r="W748" s="44"/>
      <c r="X748" s="44"/>
      <c r="Y748" s="44"/>
      <c r="Z748" s="44"/>
      <c r="AA748" s="44"/>
      <c r="AB748" s="44"/>
      <c r="AC748" s="44"/>
      <c r="AD748" s="44"/>
      <c r="AE748" s="44"/>
      <c r="AF748" s="44"/>
      <c r="AG748" s="44"/>
      <c r="AH748" s="44"/>
      <c r="AI748" s="44"/>
      <c r="AJ748" s="44"/>
      <c r="AK748" s="44"/>
      <c r="AL748" s="44"/>
      <c r="AM748" s="44"/>
      <c r="AN748" s="44"/>
      <c r="AO748" s="44"/>
      <c r="AP748" s="44"/>
      <c r="AQ748" s="44"/>
      <c r="AR748" s="44"/>
      <c r="AS748" s="44"/>
    </row>
    <row r="749" spans="1:45">
      <c r="A749" s="41"/>
      <c r="B749" s="41"/>
      <c r="C749" s="41"/>
      <c r="D749" s="41"/>
      <c r="E749" s="52"/>
      <c r="F749" s="52"/>
      <c r="G749" s="52"/>
      <c r="H749" s="52"/>
      <c r="I749" s="52"/>
      <c r="J749" s="52"/>
      <c r="K749" s="52"/>
      <c r="L749" s="44"/>
      <c r="M749" s="44"/>
      <c r="N749" s="44"/>
      <c r="O749" s="139"/>
      <c r="P749" s="46"/>
      <c r="Q749" s="44"/>
      <c r="R749" s="44"/>
      <c r="S749" s="44"/>
      <c r="T749" s="44"/>
      <c r="U749" s="44"/>
      <c r="V749" s="44"/>
      <c r="W749" s="44"/>
      <c r="X749" s="44"/>
      <c r="Y749" s="44"/>
      <c r="Z749" s="44"/>
      <c r="AA749" s="44"/>
      <c r="AB749" s="44"/>
      <c r="AC749" s="44"/>
      <c r="AD749" s="44"/>
      <c r="AE749" s="44"/>
      <c r="AF749" s="44"/>
      <c r="AG749" s="44"/>
      <c r="AH749" s="44"/>
      <c r="AI749" s="44"/>
      <c r="AJ749" s="44"/>
      <c r="AK749" s="44"/>
      <c r="AL749" s="44"/>
      <c r="AM749" s="44"/>
      <c r="AN749" s="44"/>
      <c r="AO749" s="44"/>
      <c r="AP749" s="44"/>
      <c r="AQ749" s="44"/>
      <c r="AR749" s="44"/>
      <c r="AS749" s="44"/>
    </row>
    <row r="750" spans="1:45">
      <c r="A750" s="41"/>
      <c r="B750" s="41"/>
      <c r="C750" s="41"/>
      <c r="D750" s="41"/>
      <c r="E750" s="52"/>
      <c r="F750" s="52"/>
      <c r="G750" s="52"/>
      <c r="H750" s="52"/>
      <c r="I750" s="52"/>
      <c r="J750" s="52"/>
      <c r="K750" s="52"/>
      <c r="L750" s="44"/>
      <c r="M750" s="44"/>
      <c r="N750" s="44"/>
      <c r="O750" s="139"/>
      <c r="P750" s="46"/>
      <c r="Q750" s="44"/>
      <c r="R750" s="44"/>
      <c r="S750" s="44"/>
      <c r="T750" s="44"/>
      <c r="U750" s="44"/>
      <c r="V750" s="44"/>
      <c r="W750" s="44"/>
      <c r="X750" s="44"/>
      <c r="Y750" s="44"/>
      <c r="Z750" s="44"/>
      <c r="AA750" s="44"/>
      <c r="AB750" s="44"/>
      <c r="AC750" s="44"/>
      <c r="AD750" s="44"/>
      <c r="AE750" s="44"/>
      <c r="AF750" s="44"/>
      <c r="AG750" s="44"/>
      <c r="AH750" s="44"/>
      <c r="AI750" s="44"/>
      <c r="AJ750" s="44"/>
      <c r="AK750" s="44"/>
      <c r="AL750" s="44"/>
      <c r="AM750" s="44"/>
      <c r="AN750" s="44"/>
      <c r="AO750" s="44"/>
      <c r="AP750" s="44"/>
      <c r="AQ750" s="44"/>
      <c r="AR750" s="44"/>
      <c r="AS750" s="44"/>
    </row>
    <row r="751" spans="1:45">
      <c r="A751" s="41"/>
      <c r="B751" s="41"/>
      <c r="C751" s="41"/>
      <c r="D751" s="41"/>
      <c r="E751" s="52"/>
      <c r="F751" s="52"/>
      <c r="G751" s="52"/>
      <c r="H751" s="52"/>
      <c r="I751" s="52"/>
      <c r="J751" s="52"/>
      <c r="K751" s="52"/>
      <c r="L751" s="44"/>
      <c r="M751" s="44"/>
      <c r="N751" s="44"/>
      <c r="O751" s="139"/>
      <c r="P751" s="46"/>
      <c r="Q751" s="44"/>
      <c r="R751" s="44"/>
      <c r="S751" s="44"/>
      <c r="T751" s="44"/>
      <c r="U751" s="44"/>
      <c r="V751" s="44"/>
      <c r="W751" s="44"/>
      <c r="X751" s="44"/>
      <c r="Y751" s="44"/>
      <c r="Z751" s="44"/>
      <c r="AA751" s="44"/>
      <c r="AB751" s="44"/>
      <c r="AC751" s="44"/>
      <c r="AD751" s="44"/>
      <c r="AE751" s="44"/>
      <c r="AF751" s="44"/>
      <c r="AG751" s="44"/>
      <c r="AH751" s="44"/>
      <c r="AI751" s="44"/>
      <c r="AJ751" s="44"/>
      <c r="AK751" s="44"/>
      <c r="AL751" s="44"/>
      <c r="AM751" s="44"/>
      <c r="AN751" s="44"/>
      <c r="AO751" s="44"/>
      <c r="AP751" s="44"/>
      <c r="AQ751" s="44"/>
      <c r="AR751" s="44"/>
      <c r="AS751" s="44"/>
    </row>
    <row r="752" spans="1:45">
      <c r="A752" s="41"/>
      <c r="B752" s="41"/>
      <c r="C752" s="41"/>
      <c r="D752" s="41"/>
      <c r="E752" s="52"/>
      <c r="F752" s="52"/>
      <c r="G752" s="52"/>
      <c r="H752" s="52"/>
      <c r="I752" s="52"/>
      <c r="J752" s="52"/>
      <c r="K752" s="52"/>
      <c r="L752" s="44"/>
      <c r="M752" s="44"/>
      <c r="N752" s="44"/>
      <c r="O752" s="139"/>
      <c r="P752" s="46"/>
      <c r="Q752" s="44"/>
      <c r="R752" s="44"/>
      <c r="S752" s="44"/>
      <c r="T752" s="44"/>
      <c r="U752" s="44"/>
      <c r="V752" s="44"/>
      <c r="W752" s="44"/>
      <c r="X752" s="44"/>
      <c r="Y752" s="44"/>
      <c r="Z752" s="44"/>
      <c r="AA752" s="44"/>
      <c r="AB752" s="44"/>
      <c r="AC752" s="44"/>
      <c r="AD752" s="44"/>
      <c r="AE752" s="44"/>
      <c r="AF752" s="44"/>
      <c r="AG752" s="44"/>
      <c r="AH752" s="44"/>
      <c r="AI752" s="44"/>
      <c r="AJ752" s="44"/>
      <c r="AK752" s="44"/>
      <c r="AL752" s="44"/>
      <c r="AM752" s="44"/>
      <c r="AN752" s="44"/>
      <c r="AO752" s="44"/>
      <c r="AP752" s="44"/>
      <c r="AQ752" s="44"/>
      <c r="AR752" s="44"/>
      <c r="AS752" s="44"/>
    </row>
    <row r="753" spans="1:45">
      <c r="A753" s="41"/>
      <c r="B753" s="41"/>
      <c r="C753" s="41"/>
      <c r="D753" s="41"/>
      <c r="E753" s="52"/>
      <c r="F753" s="52"/>
      <c r="G753" s="52"/>
      <c r="H753" s="52"/>
      <c r="I753" s="52"/>
      <c r="J753" s="52"/>
      <c r="K753" s="52"/>
      <c r="L753" s="44"/>
      <c r="M753" s="44"/>
      <c r="N753" s="44"/>
      <c r="O753" s="139"/>
      <c r="P753" s="46"/>
      <c r="Q753" s="44"/>
      <c r="R753" s="44"/>
      <c r="S753" s="44"/>
      <c r="T753" s="44"/>
      <c r="U753" s="44"/>
      <c r="V753" s="44"/>
      <c r="W753" s="44"/>
      <c r="X753" s="44"/>
      <c r="Y753" s="44"/>
      <c r="Z753" s="44"/>
      <c r="AA753" s="44"/>
      <c r="AB753" s="44"/>
      <c r="AC753" s="44"/>
      <c r="AD753" s="44"/>
      <c r="AE753" s="44"/>
      <c r="AF753" s="44"/>
      <c r="AG753" s="44"/>
      <c r="AH753" s="44"/>
      <c r="AI753" s="44"/>
      <c r="AJ753" s="44"/>
      <c r="AK753" s="44"/>
      <c r="AL753" s="44"/>
      <c r="AM753" s="44"/>
      <c r="AN753" s="44"/>
      <c r="AO753" s="44"/>
      <c r="AP753" s="44"/>
      <c r="AQ753" s="44"/>
      <c r="AR753" s="44"/>
      <c r="AS753" s="44"/>
    </row>
    <row r="754" spans="1:45">
      <c r="A754" s="41"/>
      <c r="B754" s="41"/>
      <c r="C754" s="41"/>
      <c r="D754" s="41"/>
      <c r="E754" s="52"/>
      <c r="F754" s="52"/>
      <c r="G754" s="52"/>
      <c r="H754" s="52"/>
      <c r="I754" s="52"/>
      <c r="J754" s="52"/>
      <c r="K754" s="52"/>
      <c r="L754" s="44"/>
      <c r="M754" s="44"/>
      <c r="N754" s="44"/>
      <c r="O754" s="139"/>
      <c r="P754" s="46"/>
      <c r="Q754" s="44"/>
      <c r="R754" s="44"/>
      <c r="S754" s="44"/>
      <c r="T754" s="44"/>
      <c r="U754" s="44"/>
      <c r="V754" s="44"/>
      <c r="W754" s="44"/>
      <c r="X754" s="44"/>
      <c r="Y754" s="44"/>
      <c r="Z754" s="44"/>
      <c r="AA754" s="44"/>
      <c r="AB754" s="44"/>
      <c r="AC754" s="44"/>
      <c r="AD754" s="44"/>
      <c r="AE754" s="44"/>
      <c r="AF754" s="44"/>
      <c r="AG754" s="44"/>
      <c r="AH754" s="44"/>
      <c r="AI754" s="44"/>
      <c r="AJ754" s="44"/>
      <c r="AK754" s="44"/>
      <c r="AL754" s="44"/>
      <c r="AM754" s="44"/>
      <c r="AN754" s="44"/>
      <c r="AO754" s="44"/>
      <c r="AP754" s="44"/>
      <c r="AQ754" s="44"/>
      <c r="AR754" s="44"/>
      <c r="AS754" s="44"/>
    </row>
    <row r="755" spans="1:45">
      <c r="A755" s="41"/>
      <c r="B755" s="41"/>
      <c r="C755" s="41"/>
      <c r="D755" s="41"/>
      <c r="E755" s="52"/>
      <c r="F755" s="52"/>
      <c r="G755" s="52"/>
      <c r="H755" s="52"/>
      <c r="I755" s="52"/>
      <c r="J755" s="52"/>
      <c r="K755" s="52"/>
      <c r="L755" s="44"/>
      <c r="M755" s="44"/>
      <c r="N755" s="44"/>
      <c r="O755" s="139"/>
      <c r="P755" s="46"/>
      <c r="Q755" s="44"/>
      <c r="R755" s="44"/>
      <c r="S755" s="44"/>
      <c r="T755" s="44"/>
      <c r="U755" s="44"/>
      <c r="V755" s="44"/>
      <c r="W755" s="44"/>
      <c r="X755" s="44"/>
      <c r="Y755" s="44"/>
      <c r="Z755" s="44"/>
      <c r="AA755" s="44"/>
      <c r="AB755" s="44"/>
      <c r="AC755" s="44"/>
      <c r="AD755" s="44"/>
      <c r="AE755" s="44"/>
      <c r="AF755" s="44"/>
      <c r="AG755" s="44"/>
      <c r="AH755" s="44"/>
      <c r="AI755" s="44"/>
      <c r="AJ755" s="44"/>
      <c r="AK755" s="44"/>
      <c r="AL755" s="44"/>
      <c r="AM755" s="44"/>
      <c r="AN755" s="44"/>
      <c r="AO755" s="44"/>
      <c r="AP755" s="44"/>
      <c r="AQ755" s="44"/>
      <c r="AR755" s="44"/>
      <c r="AS755" s="44"/>
    </row>
    <row r="756" spans="1:45">
      <c r="A756" s="41"/>
      <c r="B756" s="41"/>
      <c r="C756" s="41"/>
      <c r="D756" s="41"/>
      <c r="E756" s="52"/>
      <c r="F756" s="52"/>
      <c r="G756" s="52"/>
      <c r="H756" s="52"/>
      <c r="I756" s="52"/>
      <c r="J756" s="52"/>
      <c r="K756" s="52"/>
      <c r="L756" s="44"/>
      <c r="M756" s="44"/>
      <c r="N756" s="44"/>
      <c r="O756" s="139"/>
      <c r="P756" s="46"/>
      <c r="Q756" s="44"/>
      <c r="R756" s="44"/>
      <c r="S756" s="44"/>
      <c r="T756" s="44"/>
      <c r="U756" s="44"/>
      <c r="V756" s="44"/>
      <c r="W756" s="44"/>
      <c r="X756" s="44"/>
      <c r="Y756" s="44"/>
      <c r="Z756" s="44"/>
      <c r="AA756" s="44"/>
      <c r="AB756" s="44"/>
      <c r="AC756" s="44"/>
      <c r="AD756" s="44"/>
      <c r="AE756" s="44"/>
      <c r="AF756" s="44"/>
      <c r="AG756" s="44"/>
      <c r="AH756" s="44"/>
      <c r="AI756" s="44"/>
      <c r="AJ756" s="44"/>
      <c r="AK756" s="44"/>
      <c r="AL756" s="44"/>
      <c r="AM756" s="44"/>
      <c r="AN756" s="44"/>
      <c r="AO756" s="44"/>
      <c r="AP756" s="44"/>
      <c r="AQ756" s="44"/>
      <c r="AR756" s="44"/>
      <c r="AS756" s="44"/>
    </row>
    <row r="757" spans="1:45">
      <c r="A757" s="41"/>
      <c r="B757" s="41"/>
      <c r="C757" s="41"/>
      <c r="D757" s="41"/>
      <c r="E757" s="52"/>
      <c r="F757" s="52"/>
      <c r="G757" s="52"/>
      <c r="H757" s="52"/>
      <c r="I757" s="52"/>
      <c r="J757" s="52"/>
      <c r="K757" s="52"/>
      <c r="L757" s="44"/>
      <c r="M757" s="44"/>
      <c r="N757" s="44"/>
      <c r="O757" s="139"/>
      <c r="P757" s="46"/>
      <c r="Q757" s="44"/>
      <c r="R757" s="44"/>
      <c r="S757" s="44"/>
      <c r="T757" s="44"/>
      <c r="U757" s="44"/>
      <c r="V757" s="44"/>
      <c r="W757" s="44"/>
      <c r="X757" s="44"/>
      <c r="Y757" s="44"/>
      <c r="Z757" s="44"/>
      <c r="AA757" s="44"/>
      <c r="AB757" s="44"/>
      <c r="AC757" s="44"/>
      <c r="AD757" s="44"/>
      <c r="AE757" s="44"/>
      <c r="AF757" s="44"/>
      <c r="AG757" s="44"/>
      <c r="AH757" s="44"/>
      <c r="AI757" s="44"/>
      <c r="AJ757" s="44"/>
      <c r="AK757" s="44"/>
      <c r="AL757" s="44"/>
      <c r="AM757" s="44"/>
      <c r="AN757" s="44"/>
      <c r="AO757" s="44"/>
      <c r="AP757" s="44"/>
      <c r="AQ757" s="44"/>
      <c r="AR757" s="44"/>
      <c r="AS757" s="44"/>
    </row>
    <row r="758" spans="1:45">
      <c r="A758" s="41"/>
      <c r="B758" s="41"/>
      <c r="C758" s="41"/>
      <c r="D758" s="41"/>
      <c r="E758" s="52"/>
      <c r="F758" s="52"/>
      <c r="G758" s="52"/>
      <c r="H758" s="52"/>
      <c r="I758" s="52"/>
      <c r="J758" s="52"/>
      <c r="K758" s="52"/>
      <c r="L758" s="44"/>
      <c r="M758" s="44"/>
      <c r="N758" s="44"/>
      <c r="O758" s="139"/>
      <c r="P758" s="46"/>
      <c r="Q758" s="44"/>
      <c r="R758" s="44"/>
      <c r="S758" s="44"/>
      <c r="T758" s="44"/>
      <c r="U758" s="44"/>
      <c r="V758" s="44"/>
      <c r="W758" s="44"/>
      <c r="X758" s="44"/>
      <c r="Y758" s="44"/>
      <c r="Z758" s="44"/>
      <c r="AA758" s="44"/>
      <c r="AB758" s="44"/>
      <c r="AC758" s="44"/>
      <c r="AD758" s="44"/>
      <c r="AE758" s="44"/>
      <c r="AF758" s="44"/>
      <c r="AG758" s="44"/>
      <c r="AH758" s="44"/>
      <c r="AI758" s="44"/>
      <c r="AJ758" s="44"/>
      <c r="AK758" s="44"/>
      <c r="AL758" s="44"/>
      <c r="AM758" s="44"/>
      <c r="AN758" s="44"/>
      <c r="AO758" s="44"/>
      <c r="AP758" s="44"/>
      <c r="AQ758" s="44"/>
      <c r="AR758" s="44"/>
      <c r="AS758" s="44"/>
    </row>
    <row r="759" spans="1:45">
      <c r="A759" s="41"/>
      <c r="B759" s="41"/>
      <c r="C759" s="41"/>
      <c r="D759" s="41"/>
      <c r="E759" s="52"/>
      <c r="F759" s="52"/>
      <c r="G759" s="52"/>
      <c r="H759" s="52"/>
      <c r="I759" s="52"/>
      <c r="J759" s="52"/>
      <c r="K759" s="52"/>
      <c r="L759" s="44"/>
      <c r="M759" s="44"/>
      <c r="N759" s="44"/>
      <c r="O759" s="139"/>
      <c r="P759" s="46"/>
      <c r="Q759" s="44"/>
      <c r="R759" s="44"/>
      <c r="S759" s="44"/>
      <c r="T759" s="44"/>
      <c r="U759" s="44"/>
      <c r="V759" s="44"/>
      <c r="W759" s="44"/>
      <c r="X759" s="44"/>
      <c r="Y759" s="44"/>
      <c r="Z759" s="44"/>
      <c r="AA759" s="44"/>
      <c r="AB759" s="44"/>
      <c r="AC759" s="44"/>
      <c r="AD759" s="44"/>
      <c r="AE759" s="44"/>
      <c r="AF759" s="44"/>
      <c r="AG759" s="44"/>
      <c r="AH759" s="44"/>
      <c r="AI759" s="44"/>
      <c r="AJ759" s="44"/>
      <c r="AK759" s="44"/>
      <c r="AL759" s="44"/>
      <c r="AM759" s="44"/>
      <c r="AN759" s="44"/>
      <c r="AO759" s="44"/>
      <c r="AP759" s="44"/>
      <c r="AQ759" s="44"/>
      <c r="AR759" s="44"/>
      <c r="AS759" s="44"/>
    </row>
    <row r="760" spans="1:45">
      <c r="A760" s="41"/>
      <c r="B760" s="41"/>
      <c r="C760" s="41"/>
      <c r="D760" s="41"/>
      <c r="E760" s="52"/>
      <c r="F760" s="52"/>
      <c r="G760" s="52"/>
      <c r="H760" s="52"/>
      <c r="I760" s="52"/>
      <c r="J760" s="52"/>
      <c r="K760" s="52"/>
      <c r="L760" s="44"/>
      <c r="M760" s="44"/>
      <c r="N760" s="44"/>
      <c r="O760" s="139"/>
      <c r="P760" s="46"/>
      <c r="Q760" s="44"/>
      <c r="R760" s="44"/>
      <c r="S760" s="44"/>
      <c r="T760" s="44"/>
      <c r="U760" s="44"/>
      <c r="V760" s="44"/>
      <c r="W760" s="44"/>
      <c r="X760" s="44"/>
      <c r="Y760" s="44"/>
      <c r="Z760" s="44"/>
      <c r="AA760" s="44"/>
      <c r="AB760" s="44"/>
      <c r="AC760" s="44"/>
      <c r="AD760" s="44"/>
      <c r="AE760" s="44"/>
      <c r="AF760" s="44"/>
      <c r="AG760" s="44"/>
      <c r="AH760" s="44"/>
      <c r="AI760" s="44"/>
      <c r="AJ760" s="44"/>
      <c r="AK760" s="44"/>
      <c r="AL760" s="44"/>
      <c r="AM760" s="44"/>
      <c r="AN760" s="44"/>
      <c r="AO760" s="44"/>
      <c r="AP760" s="44"/>
      <c r="AQ760" s="44"/>
      <c r="AR760" s="44"/>
      <c r="AS760" s="44"/>
    </row>
    <row r="761" spans="1:45">
      <c r="A761" s="41"/>
      <c r="B761" s="41"/>
      <c r="C761" s="41"/>
      <c r="D761" s="41"/>
      <c r="E761" s="52"/>
      <c r="F761" s="52"/>
      <c r="G761" s="52"/>
      <c r="H761" s="52"/>
      <c r="I761" s="52"/>
      <c r="J761" s="52"/>
      <c r="K761" s="52"/>
      <c r="L761" s="44"/>
      <c r="M761" s="44"/>
      <c r="N761" s="44"/>
      <c r="O761" s="139"/>
      <c r="P761" s="46"/>
      <c r="Q761" s="44"/>
      <c r="R761" s="44"/>
      <c r="S761" s="44"/>
      <c r="T761" s="44"/>
      <c r="U761" s="44"/>
      <c r="V761" s="44"/>
      <c r="W761" s="44"/>
      <c r="X761" s="44"/>
      <c r="Y761" s="44"/>
      <c r="Z761" s="44"/>
      <c r="AA761" s="44"/>
      <c r="AB761" s="44"/>
      <c r="AC761" s="44"/>
      <c r="AD761" s="44"/>
      <c r="AE761" s="44"/>
      <c r="AF761" s="44"/>
      <c r="AG761" s="44"/>
      <c r="AH761" s="44"/>
      <c r="AI761" s="44"/>
      <c r="AJ761" s="44"/>
      <c r="AK761" s="44"/>
      <c r="AL761" s="44"/>
      <c r="AM761" s="44"/>
      <c r="AN761" s="44"/>
      <c r="AO761" s="44"/>
      <c r="AP761" s="44"/>
      <c r="AQ761" s="44"/>
      <c r="AR761" s="44"/>
      <c r="AS761" s="44"/>
    </row>
    <row r="762" spans="1:45">
      <c r="A762" s="41"/>
      <c r="B762" s="41"/>
      <c r="C762" s="41"/>
      <c r="D762" s="41"/>
      <c r="E762" s="52"/>
      <c r="F762" s="52"/>
      <c r="G762" s="52"/>
      <c r="H762" s="52"/>
      <c r="I762" s="52"/>
      <c r="J762" s="52"/>
      <c r="K762" s="52"/>
      <c r="L762" s="44"/>
      <c r="M762" s="44"/>
      <c r="N762" s="44"/>
      <c r="O762" s="139"/>
      <c r="P762" s="46"/>
      <c r="Q762" s="44"/>
      <c r="R762" s="44"/>
      <c r="S762" s="44"/>
      <c r="T762" s="44"/>
      <c r="U762" s="44"/>
      <c r="V762" s="44"/>
      <c r="W762" s="44"/>
      <c r="X762" s="44"/>
      <c r="Y762" s="44"/>
      <c r="Z762" s="44"/>
      <c r="AA762" s="44"/>
      <c r="AB762" s="44"/>
      <c r="AC762" s="44"/>
      <c r="AD762" s="44"/>
      <c r="AE762" s="44"/>
      <c r="AF762" s="44"/>
      <c r="AG762" s="44"/>
      <c r="AH762" s="44"/>
      <c r="AI762" s="44"/>
      <c r="AJ762" s="44"/>
      <c r="AK762" s="44"/>
      <c r="AL762" s="44"/>
      <c r="AM762" s="44"/>
      <c r="AN762" s="44"/>
      <c r="AO762" s="44"/>
      <c r="AP762" s="44"/>
      <c r="AQ762" s="44"/>
      <c r="AR762" s="44"/>
      <c r="AS762" s="44"/>
    </row>
    <row r="763" spans="1:45">
      <c r="A763" s="41"/>
      <c r="B763" s="41"/>
      <c r="C763" s="41"/>
      <c r="D763" s="41"/>
      <c r="E763" s="52"/>
      <c r="F763" s="52"/>
      <c r="G763" s="52"/>
      <c r="H763" s="52"/>
      <c r="I763" s="52"/>
      <c r="J763" s="52"/>
      <c r="K763" s="52"/>
      <c r="L763" s="44"/>
      <c r="M763" s="44"/>
      <c r="N763" s="44"/>
      <c r="O763" s="139"/>
      <c r="P763" s="46"/>
      <c r="Q763" s="44"/>
      <c r="R763" s="44"/>
      <c r="S763" s="44"/>
      <c r="T763" s="44"/>
      <c r="U763" s="44"/>
      <c r="V763" s="44"/>
      <c r="W763" s="44"/>
      <c r="X763" s="44"/>
      <c r="Y763" s="44"/>
      <c r="Z763" s="44"/>
      <c r="AA763" s="44"/>
      <c r="AB763" s="44"/>
      <c r="AC763" s="44"/>
      <c r="AD763" s="44"/>
      <c r="AE763" s="44"/>
      <c r="AF763" s="44"/>
      <c r="AG763" s="44"/>
      <c r="AH763" s="44"/>
      <c r="AI763" s="44"/>
      <c r="AJ763" s="44"/>
      <c r="AK763" s="44"/>
      <c r="AL763" s="44"/>
      <c r="AM763" s="44"/>
      <c r="AN763" s="44"/>
      <c r="AO763" s="44"/>
      <c r="AP763" s="44"/>
      <c r="AQ763" s="44"/>
      <c r="AR763" s="44"/>
      <c r="AS763" s="44"/>
    </row>
    <row r="764" spans="1:45">
      <c r="A764" s="41"/>
      <c r="B764" s="41"/>
      <c r="C764" s="41"/>
      <c r="D764" s="41"/>
      <c r="E764" s="52"/>
      <c r="F764" s="52"/>
      <c r="G764" s="52"/>
      <c r="H764" s="52"/>
      <c r="I764" s="52"/>
      <c r="J764" s="52"/>
      <c r="K764" s="52"/>
      <c r="L764" s="44"/>
      <c r="M764" s="44"/>
      <c r="N764" s="44"/>
      <c r="O764" s="139"/>
      <c r="P764" s="46"/>
      <c r="Q764" s="44"/>
      <c r="R764" s="44"/>
      <c r="S764" s="44"/>
      <c r="T764" s="44"/>
      <c r="U764" s="44"/>
      <c r="V764" s="44"/>
      <c r="W764" s="44"/>
      <c r="X764" s="44"/>
      <c r="Y764" s="44"/>
      <c r="Z764" s="44"/>
      <c r="AA764" s="44"/>
      <c r="AB764" s="44"/>
      <c r="AC764" s="44"/>
      <c r="AD764" s="44"/>
      <c r="AE764" s="44"/>
      <c r="AF764" s="44"/>
      <c r="AG764" s="44"/>
      <c r="AH764" s="44"/>
      <c r="AI764" s="44"/>
      <c r="AJ764" s="44"/>
      <c r="AK764" s="44"/>
      <c r="AL764" s="44"/>
      <c r="AM764" s="44"/>
      <c r="AN764" s="44"/>
      <c r="AO764" s="44"/>
      <c r="AP764" s="44"/>
      <c r="AQ764" s="44"/>
      <c r="AR764" s="44"/>
      <c r="AS764" s="44"/>
    </row>
    <row r="765" spans="1:45">
      <c r="A765" s="41"/>
      <c r="B765" s="41"/>
      <c r="C765" s="41"/>
      <c r="D765" s="41"/>
      <c r="E765" s="52"/>
      <c r="F765" s="52"/>
      <c r="G765" s="52"/>
      <c r="H765" s="52"/>
      <c r="I765" s="52"/>
      <c r="J765" s="52"/>
      <c r="K765" s="52"/>
      <c r="L765" s="44"/>
      <c r="M765" s="44"/>
      <c r="N765" s="44"/>
      <c r="O765" s="139"/>
      <c r="P765" s="46"/>
      <c r="Q765" s="44"/>
      <c r="R765" s="44"/>
      <c r="S765" s="44"/>
      <c r="T765" s="44"/>
      <c r="U765" s="44"/>
      <c r="V765" s="44"/>
      <c r="W765" s="44"/>
      <c r="X765" s="44"/>
      <c r="Y765" s="44"/>
      <c r="Z765" s="44"/>
      <c r="AA765" s="44"/>
      <c r="AB765" s="44"/>
      <c r="AC765" s="44"/>
      <c r="AD765" s="44"/>
      <c r="AE765" s="44"/>
      <c r="AF765" s="44"/>
      <c r="AG765" s="44"/>
      <c r="AH765" s="44"/>
      <c r="AI765" s="44"/>
      <c r="AJ765" s="44"/>
      <c r="AK765" s="44"/>
      <c r="AL765" s="44"/>
      <c r="AM765" s="44"/>
      <c r="AN765" s="44"/>
      <c r="AO765" s="44"/>
      <c r="AP765" s="44"/>
      <c r="AQ765" s="44"/>
      <c r="AR765" s="44"/>
      <c r="AS765" s="44"/>
    </row>
    <row r="766" spans="1:45">
      <c r="A766" s="41"/>
      <c r="B766" s="41"/>
      <c r="C766" s="41"/>
      <c r="D766" s="41"/>
      <c r="E766" s="52"/>
      <c r="F766" s="52"/>
      <c r="G766" s="52"/>
      <c r="H766" s="52"/>
      <c r="I766" s="52"/>
      <c r="J766" s="52"/>
      <c r="K766" s="52"/>
      <c r="L766" s="44"/>
      <c r="M766" s="44"/>
      <c r="N766" s="44"/>
      <c r="O766" s="139"/>
      <c r="P766" s="46"/>
      <c r="Q766" s="44"/>
      <c r="R766" s="44"/>
      <c r="S766" s="44"/>
      <c r="T766" s="44"/>
      <c r="U766" s="44"/>
      <c r="V766" s="44"/>
      <c r="W766" s="44"/>
      <c r="X766" s="44"/>
      <c r="Y766" s="44"/>
      <c r="Z766" s="44"/>
      <c r="AA766" s="44"/>
      <c r="AB766" s="44"/>
      <c r="AC766" s="44"/>
      <c r="AD766" s="44"/>
      <c r="AE766" s="44"/>
      <c r="AF766" s="44"/>
      <c r="AG766" s="44"/>
      <c r="AH766" s="44"/>
      <c r="AI766" s="44"/>
      <c r="AJ766" s="44"/>
      <c r="AK766" s="44"/>
      <c r="AL766" s="44"/>
      <c r="AM766" s="44"/>
      <c r="AN766" s="44"/>
      <c r="AO766" s="44"/>
      <c r="AP766" s="44"/>
      <c r="AQ766" s="44"/>
      <c r="AR766" s="44"/>
      <c r="AS766" s="44"/>
    </row>
    <row r="767" spans="1:45">
      <c r="A767" s="41"/>
      <c r="B767" s="41"/>
      <c r="C767" s="41"/>
      <c r="D767" s="41"/>
      <c r="E767" s="52"/>
      <c r="F767" s="52"/>
      <c r="G767" s="52"/>
      <c r="H767" s="52"/>
      <c r="I767" s="52"/>
      <c r="J767" s="52"/>
      <c r="K767" s="52"/>
      <c r="L767" s="44"/>
      <c r="M767" s="44"/>
      <c r="N767" s="44"/>
      <c r="O767" s="139"/>
      <c r="P767" s="46"/>
      <c r="Q767" s="44"/>
      <c r="R767" s="44"/>
      <c r="S767" s="44"/>
      <c r="T767" s="44"/>
      <c r="U767" s="44"/>
      <c r="V767" s="44"/>
      <c r="W767" s="44"/>
      <c r="X767" s="44"/>
      <c r="Y767" s="44"/>
      <c r="Z767" s="44"/>
      <c r="AA767" s="44"/>
      <c r="AB767" s="44"/>
      <c r="AC767" s="44"/>
      <c r="AD767" s="44"/>
      <c r="AE767" s="44"/>
      <c r="AF767" s="44"/>
      <c r="AG767" s="44"/>
      <c r="AH767" s="44"/>
      <c r="AI767" s="44"/>
      <c r="AJ767" s="44"/>
      <c r="AK767" s="44"/>
      <c r="AL767" s="44"/>
      <c r="AM767" s="44"/>
      <c r="AN767" s="44"/>
      <c r="AO767" s="44"/>
      <c r="AP767" s="44"/>
      <c r="AQ767" s="44"/>
      <c r="AR767" s="44"/>
      <c r="AS767" s="44"/>
    </row>
    <row r="768" spans="1:45">
      <c r="A768" s="41"/>
      <c r="B768" s="41"/>
      <c r="C768" s="41"/>
      <c r="D768" s="41"/>
      <c r="E768" s="52"/>
      <c r="F768" s="52"/>
      <c r="G768" s="52"/>
      <c r="H768" s="52"/>
      <c r="I768" s="52"/>
      <c r="J768" s="52"/>
      <c r="K768" s="52"/>
      <c r="L768" s="44"/>
      <c r="M768" s="44"/>
      <c r="N768" s="44"/>
      <c r="O768" s="139"/>
      <c r="P768" s="46"/>
      <c r="Q768" s="44"/>
      <c r="R768" s="44"/>
      <c r="S768" s="44"/>
      <c r="T768" s="44"/>
      <c r="U768" s="44"/>
      <c r="V768" s="44"/>
      <c r="W768" s="44"/>
      <c r="X768" s="44"/>
      <c r="Y768" s="44"/>
      <c r="Z768" s="44"/>
      <c r="AA768" s="44"/>
      <c r="AB768" s="44"/>
      <c r="AC768" s="44"/>
      <c r="AD768" s="44"/>
      <c r="AE768" s="44"/>
      <c r="AF768" s="44"/>
      <c r="AG768" s="44"/>
      <c r="AH768" s="44"/>
      <c r="AI768" s="44"/>
      <c r="AJ768" s="44"/>
      <c r="AK768" s="44"/>
      <c r="AL768" s="44"/>
      <c r="AM768" s="44"/>
      <c r="AN768" s="44"/>
      <c r="AO768" s="44"/>
      <c r="AP768" s="44"/>
      <c r="AQ768" s="44"/>
      <c r="AR768" s="44"/>
      <c r="AS768" s="44"/>
    </row>
    <row r="769" spans="1:45">
      <c r="A769" s="41"/>
      <c r="B769" s="41"/>
      <c r="C769" s="41"/>
      <c r="D769" s="41"/>
      <c r="E769" s="52"/>
      <c r="F769" s="52"/>
      <c r="G769" s="52"/>
      <c r="H769" s="52"/>
      <c r="I769" s="52"/>
      <c r="J769" s="52"/>
      <c r="K769" s="52"/>
      <c r="L769" s="44"/>
      <c r="M769" s="44"/>
      <c r="N769" s="44"/>
      <c r="O769" s="139"/>
      <c r="P769" s="46"/>
      <c r="Q769" s="44"/>
      <c r="R769" s="44"/>
      <c r="S769" s="44"/>
      <c r="T769" s="44"/>
      <c r="U769" s="44"/>
      <c r="V769" s="44"/>
      <c r="W769" s="44"/>
      <c r="X769" s="44"/>
      <c r="Y769" s="44"/>
      <c r="Z769" s="44"/>
      <c r="AA769" s="44"/>
      <c r="AB769" s="44"/>
      <c r="AC769" s="44"/>
      <c r="AD769" s="44"/>
      <c r="AE769" s="44"/>
      <c r="AF769" s="44"/>
      <c r="AG769" s="44"/>
      <c r="AH769" s="44"/>
      <c r="AI769" s="44"/>
      <c r="AJ769" s="44"/>
      <c r="AK769" s="44"/>
      <c r="AL769" s="44"/>
      <c r="AM769" s="44"/>
      <c r="AN769" s="44"/>
      <c r="AO769" s="44"/>
      <c r="AP769" s="44"/>
      <c r="AQ769" s="44"/>
      <c r="AR769" s="44"/>
      <c r="AS769" s="44"/>
    </row>
    <row r="770" spans="1:45">
      <c r="A770" s="41"/>
      <c r="B770" s="41"/>
      <c r="C770" s="41"/>
      <c r="D770" s="41"/>
      <c r="E770" s="52"/>
      <c r="F770" s="52"/>
      <c r="G770" s="52"/>
      <c r="H770" s="52"/>
      <c r="I770" s="52"/>
      <c r="J770" s="52"/>
      <c r="K770" s="52"/>
      <c r="L770" s="44"/>
      <c r="M770" s="44"/>
      <c r="N770" s="44"/>
      <c r="O770" s="139"/>
      <c r="P770" s="46"/>
      <c r="Q770" s="44"/>
      <c r="R770" s="44"/>
      <c r="S770" s="44"/>
      <c r="T770" s="44"/>
      <c r="U770" s="44"/>
      <c r="V770" s="44"/>
      <c r="W770" s="44"/>
      <c r="X770" s="44"/>
      <c r="Y770" s="44"/>
      <c r="Z770" s="44"/>
      <c r="AA770" s="44"/>
      <c r="AB770" s="44"/>
      <c r="AC770" s="44"/>
      <c r="AD770" s="44"/>
      <c r="AE770" s="44"/>
      <c r="AF770" s="44"/>
      <c r="AG770" s="44"/>
      <c r="AH770" s="44"/>
      <c r="AI770" s="44"/>
      <c r="AJ770" s="44"/>
      <c r="AK770" s="44"/>
      <c r="AL770" s="44"/>
      <c r="AM770" s="44"/>
      <c r="AN770" s="44"/>
      <c r="AO770" s="44"/>
      <c r="AP770" s="44"/>
      <c r="AQ770" s="44"/>
      <c r="AR770" s="44"/>
      <c r="AS770" s="44"/>
    </row>
    <row r="771" spans="1:45">
      <c r="A771" s="41"/>
      <c r="B771" s="41"/>
      <c r="C771" s="41"/>
      <c r="D771" s="41"/>
      <c r="E771" s="52"/>
      <c r="F771" s="52"/>
      <c r="G771" s="52"/>
      <c r="H771" s="52"/>
      <c r="I771" s="52"/>
      <c r="J771" s="52"/>
      <c r="K771" s="52"/>
      <c r="L771" s="44"/>
      <c r="M771" s="44"/>
      <c r="N771" s="44"/>
      <c r="O771" s="139"/>
      <c r="P771" s="46"/>
      <c r="Q771" s="44"/>
      <c r="R771" s="44"/>
      <c r="S771" s="44"/>
      <c r="T771" s="44"/>
      <c r="U771" s="44"/>
      <c r="V771" s="44"/>
      <c r="W771" s="44"/>
      <c r="X771" s="44"/>
      <c r="Y771" s="44"/>
      <c r="Z771" s="44"/>
      <c r="AA771" s="44"/>
      <c r="AB771" s="44"/>
      <c r="AC771" s="44"/>
      <c r="AD771" s="44"/>
      <c r="AE771" s="44"/>
      <c r="AF771" s="44"/>
      <c r="AG771" s="44"/>
      <c r="AH771" s="44"/>
      <c r="AI771" s="44"/>
      <c r="AJ771" s="44"/>
      <c r="AK771" s="44"/>
      <c r="AL771" s="44"/>
      <c r="AM771" s="44"/>
      <c r="AN771" s="44"/>
      <c r="AO771" s="44"/>
      <c r="AP771" s="44"/>
      <c r="AQ771" s="44"/>
      <c r="AR771" s="44"/>
      <c r="AS771" s="44"/>
    </row>
    <row r="772" spans="1:45">
      <c r="A772" s="41"/>
      <c r="B772" s="41"/>
      <c r="C772" s="41"/>
      <c r="D772" s="41"/>
      <c r="E772" s="52"/>
      <c r="F772" s="52"/>
      <c r="G772" s="52"/>
      <c r="H772" s="52"/>
      <c r="I772" s="52"/>
      <c r="J772" s="52"/>
      <c r="K772" s="52"/>
      <c r="L772" s="44"/>
      <c r="M772" s="44"/>
      <c r="N772" s="44"/>
      <c r="O772" s="139"/>
      <c r="P772" s="46"/>
      <c r="Q772" s="44"/>
      <c r="R772" s="44"/>
      <c r="S772" s="44"/>
      <c r="T772" s="44"/>
      <c r="U772" s="44"/>
      <c r="V772" s="44"/>
      <c r="W772" s="44"/>
      <c r="X772" s="44"/>
      <c r="Y772" s="44"/>
      <c r="Z772" s="44"/>
      <c r="AA772" s="44"/>
      <c r="AB772" s="44"/>
      <c r="AC772" s="44"/>
      <c r="AD772" s="44"/>
      <c r="AE772" s="44"/>
      <c r="AF772" s="44"/>
      <c r="AG772" s="44"/>
      <c r="AH772" s="44"/>
      <c r="AI772" s="44"/>
      <c r="AJ772" s="44"/>
      <c r="AK772" s="44"/>
      <c r="AL772" s="44"/>
      <c r="AM772" s="44"/>
      <c r="AN772" s="44"/>
      <c r="AO772" s="44"/>
      <c r="AP772" s="44"/>
      <c r="AQ772" s="44"/>
      <c r="AR772" s="44"/>
      <c r="AS772" s="44"/>
    </row>
    <row r="773" spans="1:45">
      <c r="A773" s="41"/>
      <c r="B773" s="41"/>
      <c r="C773" s="41"/>
      <c r="D773" s="41"/>
      <c r="E773" s="52"/>
      <c r="F773" s="52"/>
      <c r="G773" s="52"/>
      <c r="H773" s="52"/>
      <c r="I773" s="52"/>
      <c r="J773" s="52"/>
      <c r="K773" s="52"/>
      <c r="L773" s="44"/>
      <c r="M773" s="44"/>
      <c r="N773" s="44"/>
      <c r="O773" s="139"/>
      <c r="P773" s="46"/>
      <c r="Q773" s="44"/>
      <c r="R773" s="44"/>
      <c r="S773" s="44"/>
      <c r="T773" s="44"/>
      <c r="U773" s="44"/>
      <c r="V773" s="44"/>
      <c r="W773" s="44"/>
      <c r="X773" s="44"/>
      <c r="Y773" s="44"/>
      <c r="Z773" s="44"/>
      <c r="AA773" s="44"/>
      <c r="AB773" s="44"/>
      <c r="AC773" s="44"/>
      <c r="AD773" s="44"/>
      <c r="AE773" s="44"/>
      <c r="AF773" s="44"/>
      <c r="AG773" s="44"/>
      <c r="AH773" s="44"/>
      <c r="AI773" s="44"/>
      <c r="AJ773" s="44"/>
      <c r="AK773" s="44"/>
      <c r="AL773" s="44"/>
      <c r="AM773" s="44"/>
      <c r="AN773" s="44"/>
      <c r="AO773" s="44"/>
      <c r="AP773" s="44"/>
      <c r="AQ773" s="44"/>
      <c r="AR773" s="44"/>
      <c r="AS773" s="44"/>
    </row>
    <row r="774" spans="1:45">
      <c r="A774" s="41"/>
      <c r="B774" s="41"/>
      <c r="C774" s="41"/>
      <c r="D774" s="41"/>
      <c r="E774" s="52"/>
      <c r="F774" s="52"/>
      <c r="G774" s="52"/>
      <c r="H774" s="52"/>
      <c r="I774" s="52"/>
      <c r="J774" s="52"/>
      <c r="K774" s="52"/>
      <c r="L774" s="44"/>
      <c r="M774" s="44"/>
      <c r="N774" s="44"/>
      <c r="O774" s="139"/>
      <c r="P774" s="46"/>
      <c r="Q774" s="44"/>
      <c r="R774" s="44"/>
      <c r="S774" s="44"/>
      <c r="T774" s="44"/>
      <c r="U774" s="44"/>
      <c r="V774" s="44"/>
      <c r="W774" s="44"/>
      <c r="X774" s="44"/>
      <c r="Y774" s="44"/>
      <c r="Z774" s="44"/>
      <c r="AA774" s="44"/>
      <c r="AB774" s="44"/>
      <c r="AC774" s="44"/>
      <c r="AD774" s="44"/>
      <c r="AE774" s="44"/>
      <c r="AF774" s="44"/>
      <c r="AG774" s="44"/>
      <c r="AH774" s="44"/>
      <c r="AI774" s="44"/>
      <c r="AJ774" s="44"/>
      <c r="AK774" s="44"/>
      <c r="AL774" s="44"/>
      <c r="AM774" s="44"/>
      <c r="AN774" s="44"/>
      <c r="AO774" s="44"/>
      <c r="AP774" s="44"/>
      <c r="AQ774" s="44"/>
      <c r="AR774" s="44"/>
      <c r="AS774" s="44"/>
    </row>
    <row r="775" spans="1:45">
      <c r="A775" s="41"/>
      <c r="B775" s="41"/>
      <c r="C775" s="41"/>
      <c r="D775" s="41"/>
      <c r="E775" s="52"/>
      <c r="F775" s="52"/>
      <c r="G775" s="52"/>
      <c r="H775" s="52"/>
      <c r="I775" s="52"/>
      <c r="J775" s="52"/>
      <c r="K775" s="52"/>
      <c r="L775" s="44"/>
      <c r="M775" s="44"/>
      <c r="N775" s="44"/>
      <c r="O775" s="139"/>
      <c r="P775" s="46"/>
      <c r="Q775" s="44"/>
      <c r="R775" s="44"/>
      <c r="S775" s="44"/>
      <c r="T775" s="44"/>
      <c r="U775" s="44"/>
      <c r="V775" s="44"/>
      <c r="W775" s="44"/>
      <c r="X775" s="44"/>
      <c r="Y775" s="44"/>
      <c r="Z775" s="44"/>
      <c r="AA775" s="44"/>
      <c r="AB775" s="44"/>
      <c r="AC775" s="44"/>
      <c r="AD775" s="44"/>
      <c r="AE775" s="44"/>
      <c r="AF775" s="44"/>
      <c r="AG775" s="44"/>
      <c r="AH775" s="44"/>
      <c r="AI775" s="44"/>
      <c r="AJ775" s="44"/>
      <c r="AK775" s="44"/>
      <c r="AL775" s="44"/>
      <c r="AM775" s="44"/>
      <c r="AN775" s="44"/>
      <c r="AO775" s="44"/>
      <c r="AP775" s="44"/>
      <c r="AQ775" s="44"/>
      <c r="AR775" s="44"/>
      <c r="AS775" s="44"/>
    </row>
    <row r="776" spans="1:45">
      <c r="A776" s="41"/>
      <c r="B776" s="41"/>
      <c r="C776" s="41"/>
      <c r="D776" s="41"/>
      <c r="E776" s="52"/>
      <c r="F776" s="52"/>
      <c r="G776" s="52"/>
      <c r="H776" s="52"/>
      <c r="I776" s="52"/>
      <c r="J776" s="52"/>
      <c r="K776" s="52"/>
      <c r="L776" s="44"/>
      <c r="M776" s="44"/>
      <c r="N776" s="44"/>
      <c r="O776" s="139"/>
      <c r="P776" s="46"/>
      <c r="Q776" s="44"/>
      <c r="R776" s="44"/>
      <c r="S776" s="44"/>
      <c r="T776" s="44"/>
      <c r="U776" s="44"/>
      <c r="V776" s="44"/>
      <c r="W776" s="44"/>
      <c r="X776" s="44"/>
      <c r="Y776" s="44"/>
      <c r="Z776" s="44"/>
      <c r="AA776" s="44"/>
      <c r="AB776" s="44"/>
      <c r="AC776" s="44"/>
      <c r="AD776" s="44"/>
      <c r="AE776" s="44"/>
      <c r="AF776" s="44"/>
      <c r="AG776" s="44"/>
      <c r="AH776" s="44"/>
      <c r="AI776" s="44"/>
      <c r="AJ776" s="44"/>
      <c r="AK776" s="44"/>
      <c r="AL776" s="44"/>
      <c r="AM776" s="44"/>
      <c r="AN776" s="44"/>
      <c r="AO776" s="44"/>
      <c r="AP776" s="44"/>
      <c r="AQ776" s="44"/>
      <c r="AR776" s="44"/>
      <c r="AS776" s="44"/>
    </row>
    <row r="777" spans="1:45">
      <c r="A777" s="41"/>
      <c r="B777" s="41"/>
      <c r="C777" s="41"/>
      <c r="D777" s="41"/>
      <c r="E777" s="52"/>
      <c r="F777" s="52"/>
      <c r="G777" s="52"/>
      <c r="H777" s="52"/>
      <c r="I777" s="52"/>
      <c r="J777" s="52"/>
      <c r="K777" s="52"/>
      <c r="L777" s="44"/>
      <c r="M777" s="44"/>
      <c r="N777" s="44"/>
      <c r="O777" s="139"/>
      <c r="P777" s="46"/>
      <c r="Q777" s="44"/>
      <c r="R777" s="44"/>
      <c r="S777" s="44"/>
      <c r="T777" s="44"/>
      <c r="U777" s="44"/>
      <c r="V777" s="44"/>
      <c r="W777" s="44"/>
      <c r="X777" s="44"/>
      <c r="Y777" s="44"/>
      <c r="Z777" s="44"/>
      <c r="AA777" s="44"/>
      <c r="AB777" s="44"/>
      <c r="AC777" s="44"/>
      <c r="AD777" s="44"/>
      <c r="AE777" s="44"/>
      <c r="AF777" s="44"/>
      <c r="AG777" s="44"/>
      <c r="AH777" s="44"/>
      <c r="AI777" s="44"/>
      <c r="AJ777" s="44"/>
      <c r="AK777" s="44"/>
      <c r="AL777" s="44"/>
      <c r="AM777" s="44"/>
      <c r="AN777" s="44"/>
      <c r="AO777" s="44"/>
      <c r="AP777" s="44"/>
      <c r="AQ777" s="44"/>
      <c r="AR777" s="44"/>
      <c r="AS777" s="44"/>
    </row>
    <row r="778" spans="1:45">
      <c r="A778" s="41"/>
      <c r="B778" s="41"/>
      <c r="C778" s="41"/>
      <c r="D778" s="41"/>
      <c r="E778" s="52"/>
      <c r="F778" s="52"/>
      <c r="G778" s="52"/>
      <c r="H778" s="52"/>
      <c r="I778" s="52"/>
      <c r="J778" s="52"/>
      <c r="K778" s="52"/>
      <c r="L778" s="44"/>
      <c r="M778" s="44"/>
      <c r="N778" s="44"/>
      <c r="O778" s="139"/>
      <c r="P778" s="46"/>
      <c r="Q778" s="44"/>
      <c r="R778" s="44"/>
      <c r="S778" s="44"/>
      <c r="T778" s="44"/>
      <c r="U778" s="44"/>
      <c r="V778" s="44"/>
      <c r="W778" s="44"/>
      <c r="X778" s="44"/>
      <c r="Y778" s="44"/>
      <c r="Z778" s="44"/>
      <c r="AA778" s="44"/>
      <c r="AB778" s="44"/>
      <c r="AC778" s="44"/>
      <c r="AD778" s="44"/>
      <c r="AE778" s="44"/>
      <c r="AF778" s="44"/>
      <c r="AG778" s="44"/>
      <c r="AH778" s="44"/>
      <c r="AI778" s="44"/>
      <c r="AJ778" s="44"/>
      <c r="AK778" s="44"/>
      <c r="AL778" s="44"/>
      <c r="AM778" s="44"/>
      <c r="AN778" s="44"/>
      <c r="AO778" s="44"/>
      <c r="AP778" s="44"/>
      <c r="AQ778" s="44"/>
      <c r="AR778" s="44"/>
      <c r="AS778" s="44"/>
    </row>
    <row r="779" spans="1:45">
      <c r="A779" s="41"/>
      <c r="B779" s="41"/>
      <c r="C779" s="41"/>
      <c r="D779" s="41"/>
      <c r="E779" s="52"/>
      <c r="F779" s="52"/>
      <c r="G779" s="52"/>
      <c r="H779" s="52"/>
      <c r="I779" s="52"/>
      <c r="J779" s="52"/>
      <c r="K779" s="52"/>
      <c r="L779" s="44"/>
      <c r="M779" s="44"/>
      <c r="N779" s="44"/>
      <c r="O779" s="139"/>
      <c r="P779" s="46"/>
      <c r="Q779" s="44"/>
      <c r="R779" s="44"/>
      <c r="S779" s="44"/>
      <c r="T779" s="44"/>
      <c r="U779" s="44"/>
      <c r="V779" s="44"/>
      <c r="W779" s="44"/>
      <c r="X779" s="44"/>
      <c r="Y779" s="44"/>
      <c r="Z779" s="44"/>
      <c r="AA779" s="44"/>
      <c r="AB779" s="44"/>
      <c r="AC779" s="44"/>
      <c r="AD779" s="44"/>
      <c r="AE779" s="44"/>
      <c r="AF779" s="44"/>
      <c r="AG779" s="44"/>
      <c r="AH779" s="44"/>
      <c r="AI779" s="44"/>
      <c r="AJ779" s="44"/>
      <c r="AK779" s="44"/>
      <c r="AL779" s="44"/>
      <c r="AM779" s="44"/>
      <c r="AN779" s="44"/>
      <c r="AO779" s="44"/>
      <c r="AP779" s="44"/>
      <c r="AQ779" s="44"/>
      <c r="AR779" s="44"/>
      <c r="AS779" s="44"/>
    </row>
    <row r="780" spans="1:45">
      <c r="A780" s="41"/>
      <c r="B780" s="41"/>
      <c r="C780" s="41"/>
      <c r="D780" s="41"/>
      <c r="E780" s="52"/>
      <c r="F780" s="52"/>
      <c r="G780" s="52"/>
      <c r="H780" s="52"/>
      <c r="I780" s="52"/>
      <c r="J780" s="52"/>
      <c r="K780" s="52"/>
      <c r="L780" s="44"/>
      <c r="M780" s="44"/>
      <c r="N780" s="44"/>
      <c r="O780" s="139"/>
      <c r="P780" s="46"/>
      <c r="Q780" s="44"/>
      <c r="R780" s="44"/>
      <c r="S780" s="44"/>
      <c r="T780" s="44"/>
      <c r="U780" s="44"/>
      <c r="V780" s="44"/>
      <c r="W780" s="44"/>
      <c r="X780" s="44"/>
      <c r="Y780" s="44"/>
      <c r="Z780" s="44"/>
      <c r="AA780" s="44"/>
      <c r="AB780" s="44"/>
      <c r="AC780" s="44"/>
      <c r="AD780" s="44"/>
      <c r="AE780" s="44"/>
      <c r="AF780" s="44"/>
      <c r="AG780" s="44"/>
      <c r="AH780" s="44"/>
      <c r="AI780" s="44"/>
      <c r="AJ780" s="44"/>
      <c r="AK780" s="44"/>
      <c r="AL780" s="44"/>
      <c r="AM780" s="44"/>
      <c r="AN780" s="44"/>
      <c r="AO780" s="44"/>
      <c r="AP780" s="44"/>
      <c r="AQ780" s="44"/>
      <c r="AR780" s="44"/>
      <c r="AS780" s="44"/>
    </row>
    <row r="781" spans="1:45">
      <c r="A781" s="41"/>
      <c r="B781" s="41"/>
      <c r="C781" s="41"/>
      <c r="D781" s="41"/>
      <c r="E781" s="52"/>
      <c r="F781" s="52"/>
      <c r="G781" s="52"/>
      <c r="H781" s="52"/>
      <c r="I781" s="52"/>
      <c r="J781" s="52"/>
      <c r="K781" s="52"/>
      <c r="L781" s="44"/>
      <c r="M781" s="44"/>
      <c r="N781" s="44"/>
      <c r="O781" s="139"/>
      <c r="P781" s="46"/>
      <c r="Q781" s="44"/>
      <c r="R781" s="44"/>
      <c r="S781" s="44"/>
      <c r="T781" s="44"/>
      <c r="U781" s="44"/>
      <c r="V781" s="44"/>
      <c r="W781" s="44"/>
      <c r="X781" s="44"/>
      <c r="Y781" s="44"/>
      <c r="Z781" s="44"/>
      <c r="AA781" s="44"/>
      <c r="AB781" s="44"/>
      <c r="AC781" s="44"/>
      <c r="AD781" s="44"/>
      <c r="AE781" s="44"/>
      <c r="AF781" s="44"/>
      <c r="AG781" s="44"/>
      <c r="AH781" s="44"/>
      <c r="AI781" s="44"/>
      <c r="AJ781" s="44"/>
      <c r="AK781" s="44"/>
      <c r="AL781" s="44"/>
      <c r="AM781" s="44"/>
      <c r="AN781" s="44"/>
      <c r="AO781" s="44"/>
      <c r="AP781" s="44"/>
      <c r="AQ781" s="44"/>
      <c r="AR781" s="44"/>
      <c r="AS781" s="44"/>
    </row>
    <row r="782" spans="1:45">
      <c r="A782" s="41"/>
      <c r="B782" s="41"/>
      <c r="C782" s="41"/>
      <c r="D782" s="41"/>
      <c r="E782" s="52"/>
      <c r="F782" s="52"/>
      <c r="G782" s="52"/>
      <c r="H782" s="52"/>
      <c r="I782" s="52"/>
      <c r="J782" s="52"/>
      <c r="K782" s="52"/>
      <c r="L782" s="44"/>
      <c r="M782" s="44"/>
      <c r="N782" s="44"/>
      <c r="O782" s="139"/>
      <c r="P782" s="46"/>
      <c r="Q782" s="44"/>
      <c r="R782" s="44"/>
      <c r="S782" s="44"/>
      <c r="T782" s="44"/>
      <c r="U782" s="44"/>
      <c r="V782" s="44"/>
      <c r="W782" s="44"/>
      <c r="X782" s="44"/>
      <c r="Y782" s="44"/>
      <c r="Z782" s="44"/>
      <c r="AA782" s="44"/>
      <c r="AB782" s="44"/>
      <c r="AC782" s="44"/>
      <c r="AD782" s="44"/>
      <c r="AE782" s="44"/>
      <c r="AF782" s="44"/>
      <c r="AG782" s="44"/>
      <c r="AH782" s="44"/>
      <c r="AI782" s="44"/>
      <c r="AJ782" s="44"/>
      <c r="AK782" s="44"/>
      <c r="AL782" s="44"/>
      <c r="AM782" s="44"/>
      <c r="AN782" s="44"/>
      <c r="AO782" s="44"/>
      <c r="AP782" s="44"/>
      <c r="AQ782" s="44"/>
      <c r="AR782" s="44"/>
      <c r="AS782" s="44"/>
    </row>
    <row r="783" spans="1:45">
      <c r="A783" s="41"/>
      <c r="B783" s="41"/>
      <c r="C783" s="41"/>
      <c r="D783" s="41"/>
      <c r="E783" s="52"/>
      <c r="F783" s="52"/>
      <c r="G783" s="52"/>
      <c r="H783" s="52"/>
      <c r="I783" s="52"/>
      <c r="J783" s="52"/>
      <c r="K783" s="52"/>
      <c r="L783" s="44"/>
      <c r="M783" s="44"/>
      <c r="N783" s="44"/>
      <c r="O783" s="139"/>
      <c r="P783" s="46"/>
      <c r="Q783" s="44"/>
      <c r="R783" s="44"/>
      <c r="S783" s="44"/>
      <c r="T783" s="44"/>
      <c r="U783" s="44"/>
      <c r="V783" s="44"/>
      <c r="W783" s="44"/>
      <c r="X783" s="44"/>
      <c r="Y783" s="44"/>
      <c r="Z783" s="44"/>
      <c r="AA783" s="44"/>
      <c r="AB783" s="44"/>
      <c r="AC783" s="44"/>
      <c r="AD783" s="44"/>
      <c r="AE783" s="44"/>
      <c r="AF783" s="44"/>
      <c r="AG783" s="44"/>
      <c r="AH783" s="44"/>
      <c r="AI783" s="44"/>
      <c r="AJ783" s="44"/>
      <c r="AK783" s="44"/>
      <c r="AL783" s="44"/>
      <c r="AM783" s="44"/>
      <c r="AN783" s="44"/>
      <c r="AO783" s="44"/>
      <c r="AP783" s="44"/>
      <c r="AQ783" s="44"/>
      <c r="AR783" s="44"/>
      <c r="AS783" s="44"/>
    </row>
    <row r="784" spans="1:45">
      <c r="A784" s="41"/>
      <c r="B784" s="41"/>
      <c r="C784" s="41"/>
      <c r="D784" s="41"/>
      <c r="E784" s="52"/>
      <c r="F784" s="52"/>
      <c r="G784" s="52"/>
      <c r="H784" s="52"/>
      <c r="I784" s="52"/>
      <c r="J784" s="52"/>
      <c r="K784" s="52"/>
      <c r="L784" s="44"/>
      <c r="M784" s="44"/>
      <c r="N784" s="44"/>
      <c r="O784" s="139"/>
      <c r="P784" s="46"/>
      <c r="Q784" s="44"/>
      <c r="R784" s="44"/>
      <c r="S784" s="44"/>
      <c r="T784" s="44"/>
      <c r="U784" s="44"/>
      <c r="V784" s="44"/>
      <c r="W784" s="44"/>
      <c r="X784" s="44"/>
      <c r="Y784" s="44"/>
      <c r="Z784" s="44"/>
      <c r="AA784" s="44"/>
      <c r="AB784" s="44"/>
      <c r="AC784" s="44"/>
      <c r="AD784" s="44"/>
      <c r="AE784" s="44"/>
      <c r="AF784" s="44"/>
      <c r="AG784" s="44"/>
      <c r="AH784" s="44"/>
      <c r="AI784" s="44"/>
      <c r="AJ784" s="44"/>
      <c r="AK784" s="44"/>
      <c r="AL784" s="44"/>
      <c r="AM784" s="44"/>
      <c r="AN784" s="44"/>
      <c r="AO784" s="44"/>
      <c r="AP784" s="44"/>
      <c r="AQ784" s="44"/>
      <c r="AR784" s="44"/>
      <c r="AS784" s="44"/>
    </row>
    <row r="785" spans="1:45">
      <c r="A785" s="41"/>
      <c r="B785" s="41"/>
      <c r="C785" s="41"/>
      <c r="D785" s="41"/>
      <c r="E785" s="52"/>
      <c r="F785" s="52"/>
      <c r="G785" s="52"/>
      <c r="H785" s="52"/>
      <c r="I785" s="52"/>
      <c r="J785" s="52"/>
      <c r="K785" s="52"/>
      <c r="L785" s="44"/>
      <c r="M785" s="44"/>
      <c r="N785" s="44"/>
      <c r="O785" s="139"/>
      <c r="P785" s="46"/>
      <c r="Q785" s="44"/>
      <c r="R785" s="44"/>
      <c r="S785" s="44"/>
      <c r="T785" s="44"/>
      <c r="U785" s="44"/>
      <c r="V785" s="44"/>
      <c r="W785" s="44"/>
      <c r="X785" s="44"/>
      <c r="Y785" s="44"/>
      <c r="Z785" s="44"/>
      <c r="AA785" s="44"/>
      <c r="AB785" s="44"/>
      <c r="AC785" s="44"/>
      <c r="AD785" s="44"/>
      <c r="AE785" s="44"/>
      <c r="AF785" s="44"/>
      <c r="AG785" s="44"/>
      <c r="AH785" s="44"/>
      <c r="AI785" s="44"/>
      <c r="AJ785" s="44"/>
      <c r="AK785" s="44"/>
      <c r="AL785" s="44"/>
      <c r="AM785" s="44"/>
      <c r="AN785" s="44"/>
      <c r="AO785" s="44"/>
      <c r="AP785" s="44"/>
      <c r="AQ785" s="44"/>
      <c r="AR785" s="44"/>
      <c r="AS785" s="44"/>
    </row>
    <row r="786" spans="1:45">
      <c r="A786" s="41"/>
      <c r="B786" s="41"/>
      <c r="C786" s="41"/>
      <c r="D786" s="41"/>
      <c r="E786" s="52"/>
      <c r="F786" s="52"/>
      <c r="G786" s="52"/>
      <c r="H786" s="52"/>
      <c r="I786" s="52"/>
      <c r="J786" s="52"/>
      <c r="K786" s="52"/>
      <c r="L786" s="44"/>
      <c r="M786" s="44"/>
      <c r="N786" s="44"/>
      <c r="O786" s="139"/>
      <c r="P786" s="46"/>
      <c r="Q786" s="44"/>
      <c r="R786" s="44"/>
      <c r="S786" s="44"/>
      <c r="T786" s="44"/>
      <c r="U786" s="44"/>
      <c r="V786" s="44"/>
      <c r="W786" s="44"/>
      <c r="X786" s="44"/>
      <c r="Y786" s="44"/>
      <c r="Z786" s="44"/>
      <c r="AA786" s="44"/>
      <c r="AB786" s="44"/>
      <c r="AC786" s="44"/>
      <c r="AD786" s="44"/>
      <c r="AE786" s="44"/>
      <c r="AF786" s="44"/>
      <c r="AG786" s="44"/>
      <c r="AH786" s="44"/>
      <c r="AI786" s="44"/>
      <c r="AJ786" s="44"/>
      <c r="AK786" s="44"/>
      <c r="AL786" s="44"/>
      <c r="AM786" s="44"/>
      <c r="AN786" s="44"/>
      <c r="AO786" s="44"/>
      <c r="AP786" s="44"/>
      <c r="AQ786" s="44"/>
      <c r="AR786" s="44"/>
      <c r="AS786" s="44"/>
    </row>
    <row r="787" spans="1:45">
      <c r="A787" s="41"/>
      <c r="B787" s="41"/>
      <c r="C787" s="41"/>
      <c r="D787" s="41"/>
      <c r="E787" s="52"/>
      <c r="F787" s="52"/>
      <c r="G787" s="52"/>
      <c r="H787" s="52"/>
      <c r="I787" s="52"/>
      <c r="J787" s="52"/>
      <c r="K787" s="52"/>
      <c r="L787" s="44"/>
      <c r="M787" s="44"/>
      <c r="N787" s="44"/>
      <c r="O787" s="139"/>
      <c r="P787" s="46"/>
      <c r="Q787" s="44"/>
      <c r="R787" s="44"/>
      <c r="S787" s="44"/>
      <c r="T787" s="44"/>
      <c r="U787" s="44"/>
      <c r="V787" s="44"/>
      <c r="W787" s="44"/>
      <c r="X787" s="44"/>
      <c r="Y787" s="44"/>
      <c r="Z787" s="44"/>
      <c r="AA787" s="44"/>
      <c r="AB787" s="44"/>
      <c r="AC787" s="44"/>
      <c r="AD787" s="44"/>
      <c r="AE787" s="44"/>
      <c r="AF787" s="44"/>
      <c r="AG787" s="44"/>
      <c r="AH787" s="44"/>
      <c r="AI787" s="44"/>
      <c r="AJ787" s="44"/>
      <c r="AK787" s="44"/>
      <c r="AL787" s="44"/>
      <c r="AM787" s="44"/>
      <c r="AN787" s="44"/>
      <c r="AO787" s="44"/>
      <c r="AP787" s="44"/>
      <c r="AQ787" s="44"/>
      <c r="AR787" s="44"/>
      <c r="AS787" s="44"/>
    </row>
    <row r="788" spans="1:45">
      <c r="A788" s="41"/>
      <c r="B788" s="41"/>
      <c r="C788" s="41"/>
      <c r="D788" s="41"/>
      <c r="E788" s="52"/>
      <c r="F788" s="52"/>
      <c r="G788" s="52"/>
      <c r="H788" s="52"/>
      <c r="I788" s="52"/>
      <c r="J788" s="52"/>
      <c r="K788" s="52"/>
      <c r="L788" s="44"/>
      <c r="M788" s="44"/>
      <c r="N788" s="44"/>
      <c r="O788" s="139"/>
      <c r="P788" s="46"/>
      <c r="Q788" s="44"/>
      <c r="R788" s="44"/>
      <c r="S788" s="44"/>
      <c r="T788" s="44"/>
      <c r="U788" s="44"/>
      <c r="V788" s="44"/>
      <c r="W788" s="44"/>
      <c r="X788" s="44"/>
      <c r="Y788" s="44"/>
      <c r="Z788" s="44"/>
      <c r="AA788" s="44"/>
      <c r="AB788" s="44"/>
      <c r="AC788" s="44"/>
      <c r="AD788" s="44"/>
      <c r="AE788" s="44"/>
      <c r="AF788" s="44"/>
      <c r="AG788" s="44"/>
      <c r="AH788" s="44"/>
      <c r="AI788" s="44"/>
      <c r="AJ788" s="44"/>
      <c r="AK788" s="44"/>
      <c r="AL788" s="44"/>
      <c r="AM788" s="44"/>
      <c r="AN788" s="44"/>
      <c r="AO788" s="44"/>
      <c r="AP788" s="44"/>
      <c r="AQ788" s="44"/>
      <c r="AR788" s="44"/>
      <c r="AS788" s="44"/>
    </row>
    <row r="789" spans="1:45">
      <c r="A789" s="41"/>
      <c r="B789" s="41"/>
      <c r="C789" s="41"/>
      <c r="D789" s="41"/>
      <c r="E789" s="52"/>
      <c r="F789" s="52"/>
      <c r="G789" s="52"/>
      <c r="H789" s="52"/>
      <c r="I789" s="52"/>
      <c r="J789" s="52"/>
      <c r="K789" s="52"/>
      <c r="L789" s="44"/>
      <c r="M789" s="44"/>
      <c r="N789" s="44"/>
      <c r="O789" s="139"/>
      <c r="P789" s="46"/>
      <c r="Q789" s="44"/>
      <c r="R789" s="44"/>
      <c r="S789" s="44"/>
      <c r="T789" s="44"/>
      <c r="U789" s="44"/>
      <c r="V789" s="44"/>
      <c r="W789" s="44"/>
      <c r="X789" s="44"/>
      <c r="Y789" s="44"/>
      <c r="Z789" s="44"/>
      <c r="AA789" s="44"/>
      <c r="AB789" s="44"/>
      <c r="AC789" s="44"/>
      <c r="AD789" s="44"/>
      <c r="AE789" s="44"/>
      <c r="AF789" s="44"/>
      <c r="AG789" s="44"/>
      <c r="AH789" s="44"/>
      <c r="AI789" s="44"/>
      <c r="AJ789" s="44"/>
      <c r="AK789" s="44"/>
      <c r="AL789" s="44"/>
      <c r="AM789" s="44"/>
      <c r="AN789" s="44"/>
      <c r="AO789" s="44"/>
      <c r="AP789" s="44"/>
      <c r="AQ789" s="44"/>
      <c r="AR789" s="44"/>
      <c r="AS789" s="44"/>
    </row>
    <row r="790" spans="1:45">
      <c r="A790" s="41"/>
      <c r="B790" s="41"/>
      <c r="C790" s="41"/>
      <c r="D790" s="41"/>
      <c r="E790" s="52"/>
      <c r="F790" s="52"/>
      <c r="G790" s="52"/>
      <c r="H790" s="52"/>
      <c r="I790" s="52"/>
      <c r="J790" s="52"/>
      <c r="K790" s="52"/>
      <c r="L790" s="44"/>
      <c r="M790" s="44"/>
      <c r="N790" s="44"/>
      <c r="O790" s="139"/>
      <c r="P790" s="46"/>
      <c r="Q790" s="44"/>
      <c r="R790" s="44"/>
      <c r="S790" s="44"/>
      <c r="T790" s="44"/>
      <c r="U790" s="44"/>
      <c r="V790" s="44"/>
      <c r="W790" s="44"/>
      <c r="X790" s="44"/>
      <c r="Y790" s="44"/>
      <c r="Z790" s="44"/>
      <c r="AA790" s="44"/>
      <c r="AB790" s="44"/>
      <c r="AC790" s="44"/>
      <c r="AD790" s="44"/>
      <c r="AE790" s="44"/>
      <c r="AF790" s="44"/>
      <c r="AG790" s="44"/>
      <c r="AH790" s="44"/>
      <c r="AI790" s="44"/>
      <c r="AJ790" s="44"/>
      <c r="AK790" s="44"/>
      <c r="AL790" s="44"/>
      <c r="AM790" s="44"/>
      <c r="AN790" s="44"/>
      <c r="AO790" s="44"/>
      <c r="AP790" s="44"/>
      <c r="AQ790" s="44"/>
      <c r="AR790" s="44"/>
      <c r="AS790" s="44"/>
    </row>
    <row r="791" spans="1:45">
      <c r="A791" s="41"/>
      <c r="B791" s="41"/>
      <c r="C791" s="41"/>
      <c r="D791" s="41"/>
      <c r="E791" s="52"/>
      <c r="F791" s="52"/>
      <c r="G791" s="52"/>
      <c r="H791" s="52"/>
      <c r="I791" s="52"/>
      <c r="J791" s="52"/>
      <c r="K791" s="52"/>
      <c r="L791" s="44"/>
      <c r="M791" s="44"/>
      <c r="N791" s="44"/>
      <c r="O791" s="139"/>
      <c r="P791" s="46"/>
      <c r="Q791" s="44"/>
      <c r="R791" s="44"/>
      <c r="S791" s="44"/>
      <c r="T791" s="44"/>
      <c r="U791" s="44"/>
      <c r="V791" s="44"/>
      <c r="W791" s="44"/>
      <c r="X791" s="44"/>
      <c r="Y791" s="44"/>
      <c r="Z791" s="44"/>
      <c r="AA791" s="44"/>
      <c r="AB791" s="44"/>
      <c r="AC791" s="44"/>
      <c r="AD791" s="44"/>
      <c r="AE791" s="44"/>
      <c r="AF791" s="44"/>
      <c r="AG791" s="44"/>
      <c r="AH791" s="44"/>
      <c r="AI791" s="44"/>
      <c r="AJ791" s="44"/>
      <c r="AK791" s="44"/>
      <c r="AL791" s="44"/>
      <c r="AM791" s="44"/>
      <c r="AN791" s="44"/>
      <c r="AO791" s="44"/>
      <c r="AP791" s="44"/>
      <c r="AQ791" s="44"/>
      <c r="AR791" s="44"/>
      <c r="AS791" s="44"/>
    </row>
    <row r="792" spans="1:45">
      <c r="A792" s="41"/>
      <c r="B792" s="41"/>
      <c r="C792" s="41"/>
      <c r="D792" s="41"/>
      <c r="E792" s="52"/>
      <c r="F792" s="52"/>
      <c r="G792" s="52"/>
      <c r="H792" s="52"/>
      <c r="I792" s="52"/>
      <c r="J792" s="52"/>
      <c r="K792" s="52"/>
      <c r="L792" s="44"/>
      <c r="M792" s="44"/>
      <c r="N792" s="44"/>
      <c r="O792" s="139"/>
      <c r="P792" s="46"/>
      <c r="Q792" s="44"/>
      <c r="R792" s="44"/>
      <c r="S792" s="44"/>
      <c r="T792" s="44"/>
      <c r="U792" s="44"/>
      <c r="V792" s="44"/>
      <c r="W792" s="44"/>
      <c r="X792" s="44"/>
      <c r="Y792" s="44"/>
      <c r="Z792" s="44"/>
      <c r="AA792" s="44"/>
      <c r="AB792" s="44"/>
      <c r="AC792" s="44"/>
      <c r="AD792" s="44"/>
      <c r="AE792" s="44"/>
      <c r="AF792" s="44"/>
      <c r="AG792" s="44"/>
      <c r="AH792" s="44"/>
      <c r="AI792" s="44"/>
      <c r="AJ792" s="44"/>
      <c r="AK792" s="44"/>
      <c r="AL792" s="44"/>
      <c r="AM792" s="44"/>
      <c r="AN792" s="44"/>
      <c r="AO792" s="44"/>
      <c r="AP792" s="44"/>
      <c r="AQ792" s="44"/>
      <c r="AR792" s="44"/>
      <c r="AS792" s="44"/>
    </row>
    <row r="793" spans="1:45">
      <c r="A793" s="41"/>
      <c r="B793" s="41"/>
      <c r="C793" s="41"/>
      <c r="D793" s="41"/>
      <c r="E793" s="52"/>
      <c r="F793" s="52"/>
      <c r="G793" s="52"/>
      <c r="H793" s="52"/>
      <c r="I793" s="52"/>
      <c r="J793" s="52"/>
      <c r="K793" s="52"/>
      <c r="L793" s="44"/>
      <c r="M793" s="44"/>
      <c r="N793" s="44"/>
      <c r="O793" s="139"/>
      <c r="P793" s="46"/>
      <c r="Q793" s="44"/>
      <c r="R793" s="44"/>
      <c r="S793" s="44"/>
      <c r="T793" s="44"/>
      <c r="U793" s="44"/>
      <c r="V793" s="44"/>
      <c r="W793" s="44"/>
      <c r="X793" s="44"/>
      <c r="Y793" s="44"/>
      <c r="Z793" s="44"/>
      <c r="AA793" s="44"/>
      <c r="AB793" s="44"/>
      <c r="AC793" s="44"/>
      <c r="AD793" s="44"/>
      <c r="AE793" s="44"/>
      <c r="AF793" s="44"/>
      <c r="AG793" s="44"/>
      <c r="AH793" s="44"/>
      <c r="AI793" s="44"/>
      <c r="AJ793" s="44"/>
      <c r="AK793" s="44"/>
      <c r="AL793" s="44"/>
      <c r="AM793" s="44"/>
      <c r="AN793" s="44"/>
      <c r="AO793" s="44"/>
      <c r="AP793" s="44"/>
      <c r="AQ793" s="44"/>
      <c r="AR793" s="44"/>
      <c r="AS793" s="44"/>
    </row>
    <row r="794" spans="1:45">
      <c r="A794" s="41"/>
      <c r="B794" s="41"/>
      <c r="C794" s="41"/>
      <c r="D794" s="41"/>
      <c r="E794" s="52"/>
      <c r="F794" s="52"/>
      <c r="G794" s="52"/>
      <c r="H794" s="52"/>
      <c r="I794" s="52"/>
      <c r="J794" s="52"/>
      <c r="K794" s="52"/>
      <c r="L794" s="44"/>
      <c r="M794" s="44"/>
      <c r="N794" s="44"/>
      <c r="O794" s="139"/>
      <c r="P794" s="46"/>
      <c r="Q794" s="44"/>
      <c r="R794" s="44"/>
      <c r="S794" s="44"/>
      <c r="T794" s="44"/>
      <c r="U794" s="44"/>
      <c r="V794" s="44"/>
      <c r="W794" s="44"/>
      <c r="X794" s="44"/>
      <c r="Y794" s="44"/>
      <c r="Z794" s="44"/>
      <c r="AA794" s="44"/>
      <c r="AB794" s="44"/>
      <c r="AC794" s="44"/>
      <c r="AD794" s="44"/>
      <c r="AE794" s="44"/>
      <c r="AF794" s="44"/>
      <c r="AG794" s="44"/>
      <c r="AH794" s="44"/>
      <c r="AI794" s="44"/>
      <c r="AJ794" s="44"/>
      <c r="AK794" s="44"/>
      <c r="AL794" s="44"/>
      <c r="AM794" s="44"/>
      <c r="AN794" s="44"/>
      <c r="AO794" s="44"/>
      <c r="AP794" s="44"/>
      <c r="AQ794" s="44"/>
      <c r="AR794" s="44"/>
      <c r="AS794" s="44"/>
    </row>
    <row r="795" spans="1:45">
      <c r="A795" s="41"/>
      <c r="B795" s="41"/>
      <c r="C795" s="41"/>
      <c r="D795" s="41"/>
      <c r="E795" s="52"/>
      <c r="F795" s="52"/>
      <c r="G795" s="52"/>
      <c r="H795" s="52"/>
      <c r="I795" s="52"/>
      <c r="J795" s="52"/>
      <c r="K795" s="52"/>
      <c r="L795" s="44"/>
      <c r="M795" s="44"/>
      <c r="N795" s="44"/>
      <c r="O795" s="139"/>
      <c r="P795" s="46"/>
      <c r="Q795" s="44"/>
      <c r="R795" s="44"/>
      <c r="S795" s="44"/>
      <c r="T795" s="44"/>
      <c r="U795" s="44"/>
      <c r="V795" s="44"/>
      <c r="W795" s="44"/>
      <c r="X795" s="44"/>
      <c r="Y795" s="44"/>
      <c r="Z795" s="44"/>
      <c r="AA795" s="44"/>
      <c r="AB795" s="44"/>
      <c r="AC795" s="44"/>
      <c r="AD795" s="44"/>
      <c r="AE795" s="44"/>
      <c r="AF795" s="44"/>
      <c r="AG795" s="44"/>
      <c r="AH795" s="44"/>
      <c r="AI795" s="44"/>
      <c r="AJ795" s="44"/>
      <c r="AK795" s="44"/>
      <c r="AL795" s="44"/>
      <c r="AM795" s="44"/>
      <c r="AN795" s="44"/>
      <c r="AO795" s="44"/>
      <c r="AP795" s="44"/>
      <c r="AQ795" s="44"/>
      <c r="AR795" s="44"/>
      <c r="AS795" s="44"/>
    </row>
    <row r="796" spans="1:45">
      <c r="A796" s="41"/>
      <c r="B796" s="41"/>
      <c r="C796" s="41"/>
      <c r="D796" s="41"/>
      <c r="E796" s="52"/>
      <c r="F796" s="52"/>
      <c r="G796" s="52"/>
      <c r="H796" s="52"/>
      <c r="I796" s="52"/>
      <c r="J796" s="52"/>
      <c r="K796" s="52"/>
      <c r="L796" s="44"/>
      <c r="M796" s="44"/>
      <c r="N796" s="44"/>
      <c r="O796" s="139"/>
      <c r="P796" s="46"/>
      <c r="Q796" s="44"/>
      <c r="R796" s="44"/>
      <c r="S796" s="44"/>
      <c r="T796" s="44"/>
      <c r="U796" s="44"/>
      <c r="V796" s="44"/>
      <c r="W796" s="44"/>
      <c r="X796" s="44"/>
      <c r="Y796" s="44"/>
      <c r="Z796" s="44"/>
      <c r="AA796" s="44"/>
      <c r="AB796" s="44"/>
      <c r="AC796" s="44"/>
      <c r="AD796" s="44"/>
      <c r="AE796" s="44"/>
      <c r="AF796" s="44"/>
      <c r="AG796" s="44"/>
      <c r="AH796" s="44"/>
      <c r="AI796" s="44"/>
      <c r="AJ796" s="44"/>
      <c r="AK796" s="44"/>
      <c r="AL796" s="44"/>
      <c r="AM796" s="44"/>
      <c r="AN796" s="44"/>
      <c r="AO796" s="44"/>
      <c r="AP796" s="44"/>
      <c r="AQ796" s="44"/>
      <c r="AR796" s="44"/>
      <c r="AS796" s="44"/>
    </row>
    <row r="797" spans="1:45">
      <c r="A797" s="41"/>
      <c r="B797" s="41"/>
      <c r="C797" s="41"/>
      <c r="D797" s="41"/>
      <c r="E797" s="52"/>
      <c r="F797" s="52"/>
      <c r="G797" s="52"/>
      <c r="H797" s="52"/>
      <c r="I797" s="52"/>
      <c r="J797" s="52"/>
      <c r="K797" s="52"/>
      <c r="L797" s="44"/>
      <c r="M797" s="44"/>
      <c r="N797" s="44"/>
      <c r="O797" s="139"/>
      <c r="P797" s="46"/>
      <c r="Q797" s="44"/>
      <c r="R797" s="44"/>
      <c r="S797" s="44"/>
      <c r="T797" s="44"/>
      <c r="U797" s="44"/>
      <c r="V797" s="44"/>
      <c r="W797" s="44"/>
      <c r="X797" s="44"/>
      <c r="Y797" s="44"/>
      <c r="Z797" s="44"/>
      <c r="AA797" s="44"/>
      <c r="AB797" s="44"/>
      <c r="AC797" s="44"/>
      <c r="AD797" s="44"/>
      <c r="AE797" s="44"/>
      <c r="AF797" s="44"/>
      <c r="AG797" s="44"/>
      <c r="AH797" s="44"/>
      <c r="AI797" s="44"/>
      <c r="AJ797" s="44"/>
      <c r="AK797" s="44"/>
      <c r="AL797" s="44"/>
      <c r="AM797" s="44"/>
      <c r="AN797" s="44"/>
      <c r="AO797" s="44"/>
      <c r="AP797" s="44"/>
      <c r="AQ797" s="44"/>
      <c r="AR797" s="44"/>
      <c r="AS797" s="44"/>
    </row>
    <row r="798" spans="1:45">
      <c r="A798" s="41"/>
      <c r="B798" s="41"/>
      <c r="C798" s="41"/>
      <c r="D798" s="41"/>
      <c r="E798" s="52"/>
      <c r="F798" s="52"/>
      <c r="G798" s="52"/>
      <c r="H798" s="52"/>
      <c r="I798" s="52"/>
      <c r="J798" s="52"/>
      <c r="K798" s="52"/>
      <c r="L798" s="44"/>
      <c r="M798" s="44"/>
      <c r="N798" s="44"/>
      <c r="O798" s="139"/>
      <c r="P798" s="46"/>
      <c r="Q798" s="44"/>
      <c r="R798" s="44"/>
      <c r="S798" s="44"/>
      <c r="T798" s="44"/>
      <c r="U798" s="44"/>
      <c r="V798" s="44"/>
      <c r="W798" s="44"/>
      <c r="X798" s="44"/>
      <c r="Y798" s="44"/>
      <c r="Z798" s="44"/>
      <c r="AA798" s="44"/>
      <c r="AB798" s="44"/>
      <c r="AC798" s="44"/>
      <c r="AD798" s="44"/>
      <c r="AE798" s="44"/>
      <c r="AF798" s="44"/>
      <c r="AG798" s="44"/>
      <c r="AH798" s="44"/>
      <c r="AI798" s="44"/>
      <c r="AJ798" s="44"/>
      <c r="AK798" s="44"/>
      <c r="AL798" s="44"/>
      <c r="AM798" s="44"/>
      <c r="AN798" s="44"/>
      <c r="AO798" s="44"/>
      <c r="AP798" s="44"/>
      <c r="AQ798" s="44"/>
      <c r="AR798" s="44"/>
      <c r="AS798" s="44"/>
    </row>
    <row r="799" spans="1:45">
      <c r="A799" s="41"/>
      <c r="B799" s="41"/>
      <c r="C799" s="41"/>
      <c r="D799" s="41"/>
      <c r="E799" s="52"/>
      <c r="F799" s="52"/>
      <c r="G799" s="52"/>
      <c r="H799" s="52"/>
      <c r="I799" s="52"/>
      <c r="J799" s="52"/>
      <c r="K799" s="52"/>
      <c r="L799" s="44"/>
      <c r="M799" s="44"/>
      <c r="N799" s="44"/>
      <c r="O799" s="139"/>
      <c r="P799" s="46"/>
      <c r="Q799" s="44"/>
      <c r="R799" s="44"/>
      <c r="S799" s="44"/>
      <c r="T799" s="44"/>
      <c r="U799" s="44"/>
      <c r="V799" s="44"/>
      <c r="W799" s="44"/>
      <c r="X799" s="44"/>
      <c r="Y799" s="44"/>
      <c r="Z799" s="44"/>
      <c r="AA799" s="44"/>
      <c r="AB799" s="44"/>
      <c r="AC799" s="44"/>
      <c r="AD799" s="44"/>
      <c r="AE799" s="44"/>
      <c r="AF799" s="44"/>
      <c r="AG799" s="44"/>
      <c r="AH799" s="44"/>
      <c r="AI799" s="44"/>
      <c r="AJ799" s="44"/>
      <c r="AK799" s="44"/>
      <c r="AL799" s="44"/>
      <c r="AM799" s="44"/>
      <c r="AN799" s="44"/>
      <c r="AO799" s="44"/>
      <c r="AP799" s="44"/>
      <c r="AQ799" s="44"/>
      <c r="AR799" s="44"/>
      <c r="AS799" s="44"/>
    </row>
    <row r="800" spans="1:45">
      <c r="A800" s="41"/>
      <c r="B800" s="41"/>
      <c r="C800" s="41"/>
      <c r="D800" s="41"/>
      <c r="E800" s="52"/>
      <c r="F800" s="52"/>
      <c r="G800" s="52"/>
      <c r="H800" s="52"/>
      <c r="I800" s="52"/>
      <c r="J800" s="52"/>
      <c r="K800" s="52"/>
      <c r="L800" s="44"/>
      <c r="M800" s="44"/>
      <c r="N800" s="44"/>
      <c r="O800" s="139"/>
      <c r="P800" s="46"/>
      <c r="Q800" s="44"/>
      <c r="R800" s="44"/>
      <c r="S800" s="44"/>
      <c r="T800" s="44"/>
      <c r="U800" s="44"/>
      <c r="V800" s="44"/>
      <c r="W800" s="44"/>
      <c r="X800" s="44"/>
      <c r="Y800" s="44"/>
      <c r="Z800" s="44"/>
      <c r="AA800" s="44"/>
      <c r="AB800" s="44"/>
      <c r="AC800" s="44"/>
      <c r="AD800" s="44"/>
      <c r="AE800" s="44"/>
      <c r="AF800" s="44"/>
      <c r="AG800" s="44"/>
      <c r="AH800" s="44"/>
      <c r="AI800" s="44"/>
      <c r="AJ800" s="44"/>
      <c r="AK800" s="44"/>
      <c r="AL800" s="44"/>
      <c r="AM800" s="44"/>
      <c r="AN800" s="44"/>
      <c r="AO800" s="44"/>
      <c r="AP800" s="44"/>
      <c r="AQ800" s="44"/>
      <c r="AR800" s="44"/>
      <c r="AS800" s="44"/>
    </row>
    <row r="801" spans="1:45">
      <c r="A801" s="41"/>
      <c r="B801" s="41"/>
      <c r="C801" s="41"/>
      <c r="D801" s="41"/>
      <c r="E801" s="52"/>
      <c r="F801" s="52"/>
      <c r="G801" s="52"/>
      <c r="H801" s="52"/>
      <c r="I801" s="52"/>
      <c r="J801" s="52"/>
      <c r="K801" s="52"/>
      <c r="L801" s="44"/>
      <c r="M801" s="44"/>
      <c r="N801" s="44"/>
      <c r="O801" s="139"/>
      <c r="P801" s="46"/>
      <c r="Q801" s="44"/>
      <c r="R801" s="44"/>
      <c r="S801" s="44"/>
      <c r="T801" s="44"/>
      <c r="U801" s="44"/>
      <c r="V801" s="44"/>
      <c r="W801" s="44"/>
      <c r="X801" s="44"/>
      <c r="Y801" s="44"/>
      <c r="Z801" s="44"/>
      <c r="AA801" s="44"/>
      <c r="AB801" s="44"/>
      <c r="AC801" s="44"/>
      <c r="AD801" s="44"/>
      <c r="AE801" s="44"/>
      <c r="AF801" s="44"/>
      <c r="AG801" s="44"/>
      <c r="AH801" s="44"/>
      <c r="AI801" s="44"/>
      <c r="AJ801" s="44"/>
      <c r="AK801" s="44"/>
      <c r="AL801" s="44"/>
      <c r="AM801" s="44"/>
      <c r="AN801" s="44"/>
      <c r="AO801" s="44"/>
      <c r="AP801" s="44"/>
      <c r="AQ801" s="44"/>
      <c r="AR801" s="44"/>
      <c r="AS801" s="44"/>
    </row>
    <row r="802" spans="1:45">
      <c r="A802" s="41"/>
      <c r="B802" s="41"/>
      <c r="C802" s="41"/>
      <c r="D802" s="41"/>
      <c r="E802" s="52"/>
      <c r="F802" s="52"/>
      <c r="G802" s="52"/>
      <c r="H802" s="52"/>
      <c r="I802" s="52"/>
      <c r="J802" s="52"/>
      <c r="K802" s="52"/>
      <c r="L802" s="44"/>
      <c r="M802" s="44"/>
      <c r="N802" s="44"/>
      <c r="O802" s="139"/>
      <c r="P802" s="46"/>
      <c r="Q802" s="44"/>
      <c r="R802" s="44"/>
      <c r="S802" s="44"/>
      <c r="T802" s="44"/>
      <c r="U802" s="44"/>
      <c r="V802" s="44"/>
      <c r="W802" s="44"/>
      <c r="X802" s="44"/>
      <c r="Y802" s="44"/>
      <c r="Z802" s="44"/>
      <c r="AA802" s="44"/>
      <c r="AB802" s="44"/>
      <c r="AC802" s="44"/>
      <c r="AD802" s="44"/>
      <c r="AE802" s="44"/>
      <c r="AF802" s="44"/>
      <c r="AG802" s="44"/>
      <c r="AH802" s="44"/>
      <c r="AI802" s="44"/>
      <c r="AJ802" s="44"/>
      <c r="AK802" s="44"/>
      <c r="AL802" s="44"/>
      <c r="AM802" s="44"/>
      <c r="AN802" s="44"/>
      <c r="AO802" s="44"/>
      <c r="AP802" s="44"/>
      <c r="AQ802" s="44"/>
      <c r="AR802" s="44"/>
      <c r="AS802" s="44"/>
    </row>
    <row r="803" spans="1:45">
      <c r="A803" s="41"/>
      <c r="B803" s="41"/>
      <c r="C803" s="41"/>
      <c r="D803" s="41"/>
      <c r="E803" s="52"/>
      <c r="F803" s="52"/>
      <c r="G803" s="52"/>
      <c r="H803" s="52"/>
      <c r="I803" s="52"/>
      <c r="J803" s="52"/>
      <c r="K803" s="52"/>
      <c r="L803" s="44"/>
      <c r="M803" s="44"/>
      <c r="N803" s="44"/>
      <c r="O803" s="139"/>
      <c r="P803" s="46"/>
      <c r="Q803" s="44"/>
      <c r="R803" s="44"/>
      <c r="S803" s="44"/>
      <c r="T803" s="44"/>
      <c r="U803" s="44"/>
      <c r="V803" s="44"/>
      <c r="W803" s="44"/>
      <c r="X803" s="44"/>
      <c r="Y803" s="44"/>
      <c r="Z803" s="44"/>
      <c r="AA803" s="44"/>
      <c r="AB803" s="44"/>
      <c r="AC803" s="44"/>
      <c r="AD803" s="44"/>
      <c r="AE803" s="44"/>
      <c r="AF803" s="44"/>
      <c r="AG803" s="44"/>
      <c r="AH803" s="44"/>
      <c r="AI803" s="44"/>
      <c r="AJ803" s="44"/>
      <c r="AK803" s="44"/>
      <c r="AL803" s="44"/>
      <c r="AM803" s="44"/>
      <c r="AN803" s="44"/>
      <c r="AO803" s="44"/>
      <c r="AP803" s="44"/>
      <c r="AQ803" s="44"/>
      <c r="AR803" s="44"/>
      <c r="AS803" s="44"/>
    </row>
    <row r="804" spans="1:45">
      <c r="A804" s="41"/>
      <c r="B804" s="41"/>
      <c r="C804" s="41"/>
      <c r="D804" s="41"/>
      <c r="E804" s="52"/>
      <c r="F804" s="52"/>
      <c r="G804" s="52"/>
      <c r="H804" s="52"/>
      <c r="I804" s="52"/>
      <c r="J804" s="52"/>
      <c r="K804" s="52"/>
      <c r="L804" s="44"/>
      <c r="M804" s="44"/>
      <c r="N804" s="44"/>
      <c r="O804" s="139"/>
      <c r="P804" s="46"/>
      <c r="Q804" s="44"/>
      <c r="R804" s="44"/>
      <c r="S804" s="44"/>
      <c r="T804" s="44"/>
      <c r="U804" s="44"/>
      <c r="V804" s="44"/>
      <c r="W804" s="44"/>
      <c r="X804" s="44"/>
      <c r="Y804" s="44"/>
      <c r="Z804" s="44"/>
      <c r="AA804" s="44"/>
      <c r="AB804" s="44"/>
      <c r="AC804" s="44"/>
      <c r="AD804" s="44"/>
      <c r="AE804" s="44"/>
      <c r="AF804" s="44"/>
      <c r="AG804" s="44"/>
      <c r="AH804" s="44"/>
      <c r="AI804" s="44"/>
      <c r="AJ804" s="44"/>
      <c r="AK804" s="44"/>
      <c r="AL804" s="44"/>
      <c r="AM804" s="44"/>
      <c r="AN804" s="44"/>
      <c r="AO804" s="44"/>
      <c r="AP804" s="44"/>
      <c r="AQ804" s="44"/>
      <c r="AR804" s="44"/>
      <c r="AS804" s="44"/>
    </row>
    <row r="805" spans="1:45">
      <c r="A805" s="41"/>
      <c r="B805" s="41"/>
      <c r="C805" s="41"/>
      <c r="D805" s="41"/>
      <c r="E805" s="52"/>
      <c r="F805" s="52"/>
      <c r="G805" s="52"/>
      <c r="H805" s="52"/>
      <c r="I805" s="52"/>
      <c r="J805" s="52"/>
      <c r="K805" s="52"/>
      <c r="L805" s="44"/>
      <c r="M805" s="44"/>
      <c r="N805" s="44"/>
      <c r="O805" s="139"/>
      <c r="P805" s="46"/>
      <c r="Q805" s="44"/>
      <c r="R805" s="44"/>
      <c r="S805" s="44"/>
      <c r="T805" s="44"/>
      <c r="U805" s="44"/>
      <c r="V805" s="44"/>
      <c r="W805" s="44"/>
      <c r="X805" s="44"/>
      <c r="Y805" s="44"/>
      <c r="Z805" s="44"/>
      <c r="AA805" s="44"/>
      <c r="AB805" s="44"/>
      <c r="AC805" s="44"/>
      <c r="AD805" s="44"/>
      <c r="AE805" s="44"/>
      <c r="AF805" s="44"/>
      <c r="AG805" s="44"/>
      <c r="AH805" s="44"/>
      <c r="AI805" s="44"/>
      <c r="AJ805" s="44"/>
      <c r="AK805" s="44"/>
      <c r="AL805" s="44"/>
      <c r="AM805" s="44"/>
      <c r="AN805" s="44"/>
      <c r="AO805" s="44"/>
      <c r="AP805" s="44"/>
      <c r="AQ805" s="44"/>
      <c r="AR805" s="44"/>
      <c r="AS805" s="44"/>
    </row>
    <row r="806" spans="1:45">
      <c r="A806" s="41"/>
      <c r="B806" s="41"/>
      <c r="C806" s="41"/>
      <c r="D806" s="41"/>
      <c r="E806" s="52"/>
      <c r="F806" s="52"/>
      <c r="G806" s="52"/>
      <c r="H806" s="52"/>
      <c r="I806" s="52"/>
      <c r="J806" s="52"/>
      <c r="K806" s="52"/>
      <c r="L806" s="44"/>
      <c r="M806" s="44"/>
      <c r="N806" s="44"/>
      <c r="O806" s="139"/>
      <c r="P806" s="46"/>
      <c r="Q806" s="44"/>
      <c r="R806" s="44"/>
      <c r="S806" s="44"/>
      <c r="T806" s="44"/>
      <c r="U806" s="44"/>
      <c r="V806" s="44"/>
      <c r="W806" s="44"/>
      <c r="X806" s="44"/>
      <c r="Y806" s="44"/>
      <c r="Z806" s="44"/>
      <c r="AA806" s="44"/>
      <c r="AB806" s="44"/>
      <c r="AC806" s="44"/>
      <c r="AD806" s="44"/>
      <c r="AE806" s="44"/>
      <c r="AF806" s="44"/>
      <c r="AG806" s="44"/>
      <c r="AH806" s="44"/>
      <c r="AI806" s="44"/>
      <c r="AJ806" s="44"/>
      <c r="AK806" s="44"/>
      <c r="AL806" s="44"/>
      <c r="AM806" s="44"/>
      <c r="AN806" s="44"/>
      <c r="AO806" s="44"/>
      <c r="AP806" s="44"/>
      <c r="AQ806" s="44"/>
      <c r="AR806" s="44"/>
      <c r="AS806" s="44"/>
    </row>
    <row r="807" spans="1:45">
      <c r="A807" s="41"/>
      <c r="B807" s="41"/>
      <c r="C807" s="41"/>
      <c r="D807" s="41"/>
      <c r="E807" s="52"/>
      <c r="F807" s="52"/>
      <c r="G807" s="52"/>
      <c r="H807" s="52"/>
      <c r="I807" s="52"/>
      <c r="J807" s="52"/>
      <c r="K807" s="52"/>
      <c r="L807" s="44"/>
      <c r="M807" s="44"/>
      <c r="N807" s="44"/>
      <c r="O807" s="139"/>
      <c r="P807" s="46"/>
      <c r="Q807" s="44"/>
      <c r="R807" s="44"/>
      <c r="S807" s="44"/>
      <c r="T807" s="44"/>
      <c r="U807" s="44"/>
      <c r="V807" s="44"/>
      <c r="W807" s="44"/>
      <c r="X807" s="44"/>
      <c r="Y807" s="44"/>
      <c r="Z807" s="44"/>
      <c r="AA807" s="44"/>
      <c r="AB807" s="44"/>
      <c r="AC807" s="44"/>
      <c r="AD807" s="44"/>
      <c r="AE807" s="44"/>
      <c r="AF807" s="44"/>
      <c r="AG807" s="44"/>
      <c r="AH807" s="44"/>
      <c r="AI807" s="44"/>
      <c r="AJ807" s="44"/>
      <c r="AK807" s="44"/>
      <c r="AL807" s="44"/>
      <c r="AM807" s="44"/>
      <c r="AN807" s="44"/>
      <c r="AO807" s="44"/>
      <c r="AP807" s="44"/>
      <c r="AQ807" s="44"/>
      <c r="AR807" s="44"/>
      <c r="AS807" s="44"/>
    </row>
    <row r="808" spans="1:45">
      <c r="A808" s="41"/>
      <c r="B808" s="41"/>
      <c r="C808" s="41"/>
      <c r="D808" s="41"/>
      <c r="E808" s="52"/>
      <c r="F808" s="52"/>
      <c r="G808" s="52"/>
      <c r="H808" s="52"/>
      <c r="I808" s="52"/>
      <c r="J808" s="52"/>
      <c r="K808" s="52"/>
      <c r="L808" s="44"/>
      <c r="M808" s="44"/>
      <c r="N808" s="44"/>
      <c r="O808" s="139"/>
      <c r="P808" s="46"/>
      <c r="Q808" s="44"/>
      <c r="R808" s="44"/>
      <c r="S808" s="44"/>
      <c r="T808" s="44"/>
      <c r="U808" s="44"/>
      <c r="V808" s="44"/>
      <c r="W808" s="44"/>
      <c r="X808" s="44"/>
      <c r="Y808" s="44"/>
      <c r="Z808" s="44"/>
      <c r="AA808" s="44"/>
      <c r="AB808" s="44"/>
      <c r="AC808" s="44"/>
      <c r="AD808" s="44"/>
      <c r="AE808" s="44"/>
      <c r="AF808" s="44"/>
      <c r="AG808" s="44"/>
      <c r="AH808" s="44"/>
      <c r="AI808" s="44"/>
      <c r="AJ808" s="44"/>
      <c r="AK808" s="44"/>
      <c r="AL808" s="44"/>
      <c r="AM808" s="44"/>
      <c r="AN808" s="44"/>
      <c r="AO808" s="44"/>
      <c r="AP808" s="44"/>
      <c r="AQ808" s="44"/>
      <c r="AR808" s="44"/>
      <c r="AS808" s="44"/>
    </row>
    <row r="809" spans="1:45">
      <c r="A809" s="41"/>
      <c r="B809" s="41"/>
      <c r="C809" s="41"/>
      <c r="D809" s="41"/>
      <c r="E809" s="52"/>
      <c r="F809" s="52"/>
      <c r="G809" s="52"/>
      <c r="H809" s="52"/>
      <c r="I809" s="52"/>
      <c r="J809" s="52"/>
      <c r="K809" s="52"/>
      <c r="L809" s="44"/>
      <c r="M809" s="44"/>
      <c r="N809" s="44"/>
      <c r="O809" s="139"/>
      <c r="P809" s="46"/>
      <c r="Q809" s="44"/>
      <c r="R809" s="44"/>
      <c r="S809" s="44"/>
      <c r="T809" s="44"/>
      <c r="U809" s="44"/>
      <c r="V809" s="44"/>
      <c r="W809" s="44"/>
      <c r="X809" s="44"/>
      <c r="Y809" s="44"/>
      <c r="Z809" s="44"/>
      <c r="AA809" s="44"/>
      <c r="AB809" s="44"/>
      <c r="AC809" s="44"/>
      <c r="AD809" s="44"/>
      <c r="AE809" s="44"/>
      <c r="AF809" s="44"/>
      <c r="AG809" s="44"/>
      <c r="AH809" s="44"/>
      <c r="AI809" s="44"/>
      <c r="AJ809" s="44"/>
      <c r="AK809" s="44"/>
      <c r="AL809" s="44"/>
      <c r="AM809" s="44"/>
      <c r="AN809" s="44"/>
      <c r="AO809" s="44"/>
      <c r="AP809" s="44"/>
      <c r="AQ809" s="44"/>
      <c r="AR809" s="44"/>
      <c r="AS809" s="44"/>
    </row>
    <row r="810" spans="1:45">
      <c r="A810" s="41"/>
      <c r="B810" s="41"/>
      <c r="C810" s="41"/>
      <c r="D810" s="41"/>
      <c r="E810" s="52"/>
      <c r="F810" s="52"/>
      <c r="G810" s="52"/>
      <c r="H810" s="52"/>
      <c r="I810" s="52"/>
      <c r="J810" s="52"/>
      <c r="K810" s="52"/>
      <c r="L810" s="44"/>
      <c r="M810" s="44"/>
      <c r="N810" s="44"/>
      <c r="O810" s="139"/>
      <c r="P810" s="46"/>
      <c r="Q810" s="44"/>
      <c r="R810" s="44"/>
      <c r="S810" s="44"/>
      <c r="T810" s="44"/>
      <c r="U810" s="44"/>
      <c r="V810" s="44"/>
      <c r="W810" s="44"/>
      <c r="X810" s="44"/>
      <c r="Y810" s="44"/>
      <c r="Z810" s="44"/>
      <c r="AA810" s="44"/>
      <c r="AB810" s="44"/>
      <c r="AC810" s="44"/>
      <c r="AD810" s="44"/>
      <c r="AE810" s="44"/>
      <c r="AF810" s="44"/>
      <c r="AG810" s="44"/>
      <c r="AH810" s="44"/>
      <c r="AI810" s="44"/>
      <c r="AJ810" s="44"/>
      <c r="AK810" s="44"/>
      <c r="AL810" s="44"/>
      <c r="AM810" s="44"/>
      <c r="AN810" s="44"/>
      <c r="AO810" s="44"/>
      <c r="AP810" s="44"/>
      <c r="AQ810" s="44"/>
      <c r="AR810" s="44"/>
      <c r="AS810" s="44"/>
    </row>
    <row r="811" spans="1:45">
      <c r="A811" s="41"/>
      <c r="B811" s="41"/>
      <c r="C811" s="41"/>
      <c r="D811" s="41"/>
      <c r="E811" s="52"/>
      <c r="F811" s="52"/>
      <c r="G811" s="52"/>
      <c r="H811" s="52"/>
      <c r="I811" s="52"/>
      <c r="J811" s="52"/>
      <c r="K811" s="52"/>
      <c r="L811" s="44"/>
      <c r="M811" s="44"/>
      <c r="N811" s="44"/>
      <c r="O811" s="139"/>
      <c r="P811" s="46"/>
      <c r="Q811" s="44"/>
      <c r="R811" s="44"/>
      <c r="S811" s="44"/>
      <c r="T811" s="44"/>
      <c r="U811" s="44"/>
      <c r="V811" s="44"/>
      <c r="W811" s="44"/>
      <c r="X811" s="44"/>
      <c r="Y811" s="44"/>
      <c r="Z811" s="44"/>
      <c r="AA811" s="44"/>
      <c r="AB811" s="44"/>
      <c r="AC811" s="44"/>
      <c r="AD811" s="44"/>
      <c r="AE811" s="44"/>
      <c r="AF811" s="44"/>
      <c r="AG811" s="44"/>
      <c r="AH811" s="44"/>
      <c r="AI811" s="44"/>
      <c r="AJ811" s="44"/>
      <c r="AK811" s="44"/>
      <c r="AL811" s="44"/>
      <c r="AM811" s="44"/>
      <c r="AN811" s="44"/>
      <c r="AO811" s="44"/>
      <c r="AP811" s="44"/>
      <c r="AQ811" s="44"/>
      <c r="AR811" s="44"/>
      <c r="AS811" s="44"/>
    </row>
    <row r="812" spans="1:45">
      <c r="A812" s="41"/>
      <c r="B812" s="41"/>
      <c r="C812" s="41"/>
      <c r="D812" s="41"/>
      <c r="E812" s="52"/>
      <c r="F812" s="52"/>
      <c r="G812" s="52"/>
      <c r="H812" s="52"/>
      <c r="I812" s="52"/>
      <c r="J812" s="52"/>
      <c r="K812" s="52"/>
      <c r="L812" s="44"/>
      <c r="M812" s="44"/>
      <c r="N812" s="44"/>
      <c r="O812" s="139"/>
      <c r="P812" s="46"/>
      <c r="Q812" s="44"/>
      <c r="R812" s="44"/>
      <c r="S812" s="44"/>
      <c r="T812" s="44"/>
      <c r="U812" s="44"/>
      <c r="V812" s="44"/>
      <c r="W812" s="44"/>
      <c r="X812" s="44"/>
      <c r="Y812" s="44"/>
      <c r="Z812" s="44"/>
      <c r="AA812" s="44"/>
      <c r="AB812" s="44"/>
      <c r="AC812" s="44"/>
      <c r="AD812" s="44"/>
      <c r="AE812" s="44"/>
      <c r="AF812" s="44"/>
      <c r="AG812" s="44"/>
      <c r="AH812" s="44"/>
      <c r="AI812" s="44"/>
      <c r="AJ812" s="44"/>
      <c r="AK812" s="44"/>
      <c r="AL812" s="44"/>
      <c r="AM812" s="44"/>
      <c r="AN812" s="44"/>
      <c r="AO812" s="44"/>
      <c r="AP812" s="44"/>
      <c r="AQ812" s="44"/>
      <c r="AR812" s="44"/>
      <c r="AS812" s="44"/>
    </row>
    <row r="813" spans="1:45">
      <c r="A813" s="41"/>
      <c r="B813" s="41"/>
      <c r="C813" s="41"/>
      <c r="D813" s="41"/>
      <c r="E813" s="52"/>
      <c r="F813" s="52"/>
      <c r="G813" s="52"/>
      <c r="H813" s="52"/>
      <c r="I813" s="52"/>
      <c r="J813" s="52"/>
      <c r="K813" s="52"/>
      <c r="L813" s="44"/>
      <c r="M813" s="44"/>
      <c r="N813" s="44"/>
      <c r="O813" s="139"/>
      <c r="P813" s="46"/>
      <c r="Q813" s="44"/>
      <c r="R813" s="44"/>
      <c r="S813" s="44"/>
      <c r="T813" s="44"/>
      <c r="U813" s="44"/>
      <c r="V813" s="44"/>
      <c r="W813" s="44"/>
      <c r="X813" s="44"/>
      <c r="Y813" s="44"/>
      <c r="Z813" s="44"/>
      <c r="AA813" s="44"/>
      <c r="AB813" s="44"/>
      <c r="AC813" s="44"/>
      <c r="AD813" s="44"/>
      <c r="AE813" s="44"/>
      <c r="AF813" s="44"/>
      <c r="AG813" s="44"/>
      <c r="AH813" s="44"/>
      <c r="AI813" s="44"/>
      <c r="AJ813" s="44"/>
      <c r="AK813" s="44"/>
      <c r="AL813" s="44"/>
      <c r="AM813" s="44"/>
      <c r="AN813" s="44"/>
      <c r="AO813" s="44"/>
      <c r="AP813" s="44"/>
      <c r="AQ813" s="44"/>
      <c r="AR813" s="44"/>
      <c r="AS813" s="44"/>
    </row>
    <row r="814" spans="1:45">
      <c r="A814" s="41"/>
      <c r="B814" s="41"/>
      <c r="C814" s="41"/>
      <c r="D814" s="41"/>
      <c r="E814" s="52"/>
      <c r="F814" s="52"/>
      <c r="G814" s="52"/>
      <c r="H814" s="52"/>
      <c r="I814" s="52"/>
      <c r="J814" s="52"/>
      <c r="K814" s="52"/>
      <c r="L814" s="44"/>
      <c r="M814" s="44"/>
      <c r="N814" s="44"/>
      <c r="O814" s="139"/>
      <c r="P814" s="46"/>
      <c r="Q814" s="44"/>
      <c r="R814" s="44"/>
      <c r="S814" s="44"/>
      <c r="T814" s="44"/>
      <c r="U814" s="44"/>
      <c r="V814" s="44"/>
      <c r="W814" s="44"/>
      <c r="X814" s="44"/>
      <c r="Y814" s="44"/>
      <c r="Z814" s="44"/>
      <c r="AA814" s="44"/>
      <c r="AB814" s="44"/>
      <c r="AC814" s="44"/>
      <c r="AD814" s="44"/>
      <c r="AE814" s="44"/>
      <c r="AF814" s="44"/>
      <c r="AG814" s="44"/>
      <c r="AH814" s="44"/>
      <c r="AI814" s="44"/>
      <c r="AJ814" s="44"/>
      <c r="AK814" s="44"/>
      <c r="AL814" s="44"/>
      <c r="AM814" s="44"/>
      <c r="AN814" s="44"/>
      <c r="AO814" s="44"/>
      <c r="AP814" s="44"/>
      <c r="AQ814" s="44"/>
      <c r="AR814" s="44"/>
      <c r="AS814" s="44"/>
    </row>
    <row r="815" spans="1:45">
      <c r="A815" s="41"/>
      <c r="B815" s="41"/>
      <c r="C815" s="41"/>
      <c r="D815" s="41"/>
      <c r="E815" s="52"/>
      <c r="F815" s="52"/>
      <c r="G815" s="52"/>
      <c r="H815" s="52"/>
      <c r="I815" s="52"/>
      <c r="J815" s="52"/>
      <c r="K815" s="52"/>
      <c r="L815" s="44"/>
      <c r="M815" s="44"/>
      <c r="N815" s="44"/>
      <c r="O815" s="139"/>
      <c r="P815" s="46"/>
      <c r="Q815" s="44"/>
      <c r="R815" s="44"/>
      <c r="S815" s="44"/>
      <c r="T815" s="44"/>
      <c r="U815" s="44"/>
      <c r="V815" s="44"/>
      <c r="W815" s="44"/>
      <c r="X815" s="44"/>
      <c r="Y815" s="44"/>
      <c r="Z815" s="44"/>
      <c r="AA815" s="44"/>
      <c r="AB815" s="44"/>
      <c r="AC815" s="44"/>
      <c r="AD815" s="44"/>
      <c r="AE815" s="44"/>
      <c r="AF815" s="44"/>
      <c r="AG815" s="44"/>
      <c r="AH815" s="44"/>
      <c r="AI815" s="44"/>
      <c r="AJ815" s="44"/>
      <c r="AK815" s="44"/>
      <c r="AL815" s="44"/>
      <c r="AM815" s="44"/>
      <c r="AN815" s="44"/>
      <c r="AO815" s="44"/>
      <c r="AP815" s="44"/>
      <c r="AQ815" s="44"/>
      <c r="AR815" s="44"/>
      <c r="AS815" s="44"/>
    </row>
    <row r="816" spans="1:45">
      <c r="A816" s="41"/>
      <c r="B816" s="41"/>
      <c r="C816" s="41"/>
      <c r="D816" s="41"/>
      <c r="E816" s="52"/>
      <c r="F816" s="52"/>
      <c r="G816" s="52"/>
      <c r="H816" s="52"/>
      <c r="I816" s="52"/>
      <c r="J816" s="52"/>
      <c r="K816" s="52"/>
      <c r="L816" s="44"/>
      <c r="M816" s="44"/>
      <c r="N816" s="44"/>
      <c r="O816" s="139"/>
      <c r="P816" s="46"/>
      <c r="Q816" s="44"/>
      <c r="R816" s="44"/>
      <c r="S816" s="44"/>
      <c r="T816" s="44"/>
      <c r="U816" s="44"/>
      <c r="V816" s="44"/>
      <c r="W816" s="44"/>
      <c r="X816" s="44"/>
      <c r="Y816" s="44"/>
      <c r="Z816" s="44"/>
      <c r="AA816" s="44"/>
      <c r="AB816" s="44"/>
      <c r="AC816" s="44"/>
      <c r="AD816" s="44"/>
      <c r="AE816" s="44"/>
      <c r="AF816" s="44"/>
      <c r="AG816" s="44"/>
      <c r="AH816" s="44"/>
      <c r="AI816" s="44"/>
      <c r="AJ816" s="44"/>
      <c r="AK816" s="44"/>
      <c r="AL816" s="44"/>
      <c r="AM816" s="44"/>
      <c r="AN816" s="44"/>
      <c r="AO816" s="44"/>
      <c r="AP816" s="44"/>
      <c r="AQ816" s="44"/>
      <c r="AR816" s="44"/>
      <c r="AS816" s="44"/>
    </row>
    <row r="817" spans="1:45">
      <c r="A817" s="41"/>
      <c r="B817" s="41"/>
      <c r="C817" s="41"/>
      <c r="D817" s="41"/>
      <c r="E817" s="52"/>
      <c r="F817" s="52"/>
      <c r="G817" s="52"/>
      <c r="H817" s="52"/>
      <c r="I817" s="52"/>
      <c r="J817" s="52"/>
      <c r="K817" s="52"/>
      <c r="L817" s="44"/>
      <c r="M817" s="44"/>
      <c r="N817" s="44"/>
      <c r="O817" s="139"/>
      <c r="P817" s="46"/>
      <c r="Q817" s="44"/>
      <c r="R817" s="44"/>
      <c r="S817" s="44"/>
      <c r="T817" s="44"/>
      <c r="U817" s="44"/>
      <c r="V817" s="44"/>
      <c r="W817" s="44"/>
      <c r="X817" s="44"/>
      <c r="Y817" s="44"/>
      <c r="Z817" s="44"/>
      <c r="AA817" s="44"/>
      <c r="AB817" s="44"/>
      <c r="AC817" s="44"/>
      <c r="AD817" s="44"/>
      <c r="AE817" s="44"/>
      <c r="AF817" s="44"/>
      <c r="AG817" s="44"/>
      <c r="AH817" s="44"/>
      <c r="AI817" s="44"/>
      <c r="AJ817" s="44"/>
      <c r="AK817" s="44"/>
      <c r="AL817" s="44"/>
      <c r="AM817" s="44"/>
      <c r="AN817" s="44"/>
      <c r="AO817" s="44"/>
      <c r="AP817" s="44"/>
      <c r="AQ817" s="44"/>
      <c r="AR817" s="44"/>
      <c r="AS817" s="44"/>
    </row>
    <row r="818" spans="1:45">
      <c r="A818" s="41"/>
      <c r="B818" s="41"/>
      <c r="C818" s="41"/>
      <c r="D818" s="41"/>
      <c r="E818" s="52"/>
      <c r="F818" s="52"/>
      <c r="G818" s="52"/>
      <c r="H818" s="52"/>
      <c r="I818" s="52"/>
      <c r="J818" s="52"/>
      <c r="K818" s="52"/>
      <c r="L818" s="44"/>
      <c r="M818" s="44"/>
      <c r="N818" s="44"/>
      <c r="O818" s="139"/>
      <c r="P818" s="46"/>
      <c r="Q818" s="44"/>
      <c r="R818" s="44"/>
      <c r="S818" s="44"/>
      <c r="T818" s="44"/>
      <c r="U818" s="44"/>
      <c r="V818" s="44"/>
      <c r="W818" s="44"/>
      <c r="X818" s="44"/>
      <c r="Y818" s="44"/>
      <c r="Z818" s="44"/>
      <c r="AA818" s="44"/>
      <c r="AB818" s="44"/>
      <c r="AC818" s="44"/>
      <c r="AD818" s="44"/>
      <c r="AE818" s="44"/>
      <c r="AF818" s="44"/>
      <c r="AG818" s="44"/>
      <c r="AH818" s="44"/>
      <c r="AI818" s="44"/>
      <c r="AJ818" s="44"/>
      <c r="AK818" s="44"/>
      <c r="AL818" s="44"/>
      <c r="AM818" s="44"/>
      <c r="AN818" s="44"/>
      <c r="AO818" s="44"/>
      <c r="AP818" s="44"/>
      <c r="AQ818" s="44"/>
      <c r="AR818" s="44"/>
      <c r="AS818" s="44"/>
    </row>
    <row r="819" spans="1:45">
      <c r="A819" s="41"/>
      <c r="B819" s="41"/>
      <c r="C819" s="41"/>
      <c r="D819" s="41"/>
      <c r="E819" s="52"/>
      <c r="F819" s="52"/>
      <c r="G819" s="52"/>
      <c r="H819" s="52"/>
      <c r="I819" s="52"/>
      <c r="J819" s="52"/>
      <c r="K819" s="52"/>
      <c r="L819" s="44"/>
      <c r="M819" s="44"/>
      <c r="N819" s="44"/>
      <c r="O819" s="139"/>
      <c r="P819" s="46"/>
      <c r="Q819" s="44"/>
      <c r="R819" s="44"/>
      <c r="S819" s="44"/>
      <c r="T819" s="44"/>
      <c r="U819" s="44"/>
      <c r="V819" s="44"/>
      <c r="W819" s="44"/>
      <c r="X819" s="44"/>
      <c r="Y819" s="44"/>
      <c r="Z819" s="44"/>
      <c r="AA819" s="44"/>
      <c r="AB819" s="44"/>
      <c r="AC819" s="44"/>
      <c r="AD819" s="44"/>
      <c r="AE819" s="44"/>
      <c r="AF819" s="44"/>
      <c r="AG819" s="44"/>
      <c r="AH819" s="44"/>
      <c r="AI819" s="44"/>
      <c r="AJ819" s="44"/>
      <c r="AK819" s="44"/>
      <c r="AL819" s="44"/>
      <c r="AM819" s="44"/>
      <c r="AN819" s="44"/>
      <c r="AO819" s="44"/>
      <c r="AP819" s="44"/>
      <c r="AQ819" s="44"/>
      <c r="AR819" s="44"/>
      <c r="AS819" s="44"/>
    </row>
    <row r="820" spans="1:45">
      <c r="A820" s="41"/>
      <c r="B820" s="41"/>
      <c r="C820" s="41"/>
      <c r="D820" s="41"/>
      <c r="E820" s="52"/>
      <c r="F820" s="52"/>
      <c r="G820" s="52"/>
      <c r="H820" s="52"/>
      <c r="I820" s="52"/>
      <c r="J820" s="52"/>
      <c r="K820" s="52"/>
      <c r="L820" s="44"/>
      <c r="M820" s="44"/>
      <c r="N820" s="44"/>
      <c r="O820" s="139"/>
      <c r="P820" s="46"/>
      <c r="Q820" s="44"/>
      <c r="R820" s="44"/>
      <c r="S820" s="44"/>
      <c r="T820" s="44"/>
      <c r="U820" s="44"/>
      <c r="V820" s="44"/>
      <c r="W820" s="44"/>
      <c r="X820" s="44"/>
      <c r="Y820" s="44"/>
      <c r="Z820" s="44"/>
      <c r="AA820" s="44"/>
      <c r="AB820" s="44"/>
      <c r="AC820" s="44"/>
      <c r="AD820" s="44"/>
      <c r="AE820" s="44"/>
      <c r="AF820" s="44"/>
      <c r="AG820" s="44"/>
      <c r="AH820" s="44"/>
      <c r="AI820" s="44"/>
      <c r="AJ820" s="44"/>
      <c r="AK820" s="44"/>
      <c r="AL820" s="44"/>
      <c r="AM820" s="44"/>
      <c r="AN820" s="44"/>
      <c r="AO820" s="44"/>
      <c r="AP820" s="44"/>
      <c r="AQ820" s="44"/>
      <c r="AR820" s="44"/>
      <c r="AS820" s="44"/>
    </row>
    <row r="821" spans="1:45">
      <c r="A821" s="41"/>
      <c r="B821" s="41"/>
      <c r="C821" s="41"/>
      <c r="D821" s="41"/>
      <c r="E821" s="52"/>
      <c r="F821" s="52"/>
      <c r="G821" s="52"/>
      <c r="H821" s="52"/>
      <c r="I821" s="52"/>
      <c r="J821" s="52"/>
      <c r="K821" s="52"/>
      <c r="L821" s="44"/>
      <c r="M821" s="44"/>
      <c r="N821" s="44"/>
      <c r="O821" s="139"/>
      <c r="P821" s="46"/>
      <c r="Q821" s="44"/>
      <c r="R821" s="44"/>
      <c r="S821" s="44"/>
      <c r="T821" s="44"/>
      <c r="U821" s="44"/>
      <c r="V821" s="44"/>
      <c r="W821" s="44"/>
      <c r="X821" s="44"/>
      <c r="Y821" s="44"/>
      <c r="Z821" s="44"/>
      <c r="AA821" s="44"/>
      <c r="AB821" s="44"/>
      <c r="AC821" s="44"/>
      <c r="AD821" s="44"/>
      <c r="AE821" s="44"/>
      <c r="AF821" s="44"/>
      <c r="AG821" s="44"/>
      <c r="AH821" s="44"/>
      <c r="AI821" s="44"/>
      <c r="AJ821" s="44"/>
      <c r="AK821" s="44"/>
      <c r="AL821" s="44"/>
      <c r="AM821" s="44"/>
      <c r="AN821" s="44"/>
      <c r="AO821" s="44"/>
      <c r="AP821" s="44"/>
      <c r="AQ821" s="44"/>
      <c r="AR821" s="44"/>
      <c r="AS821" s="44"/>
    </row>
    <row r="822" spans="1:45">
      <c r="A822" s="41"/>
      <c r="B822" s="41"/>
      <c r="C822" s="41"/>
      <c r="D822" s="41"/>
      <c r="E822" s="52"/>
      <c r="F822" s="52"/>
      <c r="G822" s="52"/>
      <c r="H822" s="52"/>
      <c r="I822" s="52"/>
      <c r="J822" s="52"/>
      <c r="K822" s="52"/>
      <c r="L822" s="44"/>
      <c r="M822" s="44"/>
      <c r="N822" s="44"/>
      <c r="O822" s="139"/>
      <c r="P822" s="46"/>
      <c r="Q822" s="44"/>
      <c r="R822" s="44"/>
      <c r="S822" s="44"/>
      <c r="T822" s="44"/>
      <c r="U822" s="44"/>
      <c r="V822" s="44"/>
      <c r="W822" s="44"/>
      <c r="X822" s="44"/>
      <c r="Y822" s="44"/>
      <c r="Z822" s="44"/>
      <c r="AA822" s="44"/>
      <c r="AB822" s="44"/>
      <c r="AC822" s="44"/>
      <c r="AD822" s="44"/>
      <c r="AE822" s="44"/>
      <c r="AF822" s="44"/>
      <c r="AG822" s="44"/>
      <c r="AH822" s="44"/>
      <c r="AI822" s="44"/>
      <c r="AJ822" s="44"/>
      <c r="AK822" s="44"/>
      <c r="AL822" s="44"/>
      <c r="AM822" s="44"/>
      <c r="AN822" s="44"/>
      <c r="AO822" s="44"/>
      <c r="AP822" s="44"/>
      <c r="AQ822" s="44"/>
      <c r="AR822" s="44"/>
      <c r="AS822" s="44"/>
    </row>
    <row r="823" spans="1:45">
      <c r="A823" s="41"/>
      <c r="B823" s="41"/>
      <c r="C823" s="41"/>
      <c r="D823" s="41"/>
      <c r="E823" s="52"/>
      <c r="F823" s="52"/>
      <c r="G823" s="52"/>
      <c r="H823" s="52"/>
      <c r="I823" s="52"/>
      <c r="J823" s="52"/>
      <c r="K823" s="52"/>
      <c r="L823" s="44"/>
      <c r="M823" s="44"/>
      <c r="N823" s="44"/>
      <c r="O823" s="139"/>
      <c r="P823" s="46"/>
      <c r="Q823" s="44"/>
      <c r="R823" s="44"/>
      <c r="S823" s="44"/>
      <c r="T823" s="44"/>
      <c r="U823" s="44"/>
      <c r="V823" s="44"/>
      <c r="W823" s="44"/>
      <c r="X823" s="44"/>
      <c r="Y823" s="44"/>
      <c r="Z823" s="44"/>
      <c r="AA823" s="44"/>
      <c r="AB823" s="44"/>
      <c r="AC823" s="44"/>
      <c r="AD823" s="44"/>
      <c r="AE823" s="44"/>
      <c r="AF823" s="44"/>
      <c r="AG823" s="44"/>
      <c r="AH823" s="44"/>
      <c r="AI823" s="44"/>
      <c r="AJ823" s="44"/>
      <c r="AK823" s="44"/>
      <c r="AL823" s="44"/>
      <c r="AM823" s="44"/>
      <c r="AN823" s="44"/>
      <c r="AO823" s="44"/>
      <c r="AP823" s="44"/>
      <c r="AQ823" s="44"/>
      <c r="AR823" s="44"/>
      <c r="AS823" s="44"/>
    </row>
    <row r="824" spans="1:45">
      <c r="A824" s="41"/>
      <c r="B824" s="41"/>
      <c r="C824" s="41"/>
      <c r="D824" s="41"/>
      <c r="E824" s="52"/>
      <c r="F824" s="52"/>
      <c r="G824" s="52"/>
      <c r="H824" s="52"/>
      <c r="I824" s="52"/>
      <c r="J824" s="52"/>
      <c r="K824" s="52"/>
      <c r="L824" s="44"/>
      <c r="M824" s="44"/>
      <c r="N824" s="44"/>
      <c r="O824" s="139"/>
      <c r="P824" s="46"/>
      <c r="Q824" s="44"/>
      <c r="R824" s="44"/>
      <c r="S824" s="44"/>
      <c r="T824" s="44"/>
      <c r="U824" s="44"/>
      <c r="V824" s="44"/>
      <c r="W824" s="44"/>
      <c r="X824" s="44"/>
      <c r="Y824" s="44"/>
      <c r="Z824" s="44"/>
      <c r="AA824" s="44"/>
      <c r="AB824" s="44"/>
      <c r="AC824" s="44"/>
      <c r="AD824" s="44"/>
      <c r="AE824" s="44"/>
      <c r="AF824" s="44"/>
      <c r="AG824" s="44"/>
      <c r="AH824" s="44"/>
      <c r="AI824" s="44"/>
      <c r="AJ824" s="44"/>
      <c r="AK824" s="44"/>
      <c r="AL824" s="44"/>
      <c r="AM824" s="44"/>
      <c r="AN824" s="44"/>
      <c r="AO824" s="44"/>
      <c r="AP824" s="44"/>
      <c r="AQ824" s="44"/>
      <c r="AR824" s="44"/>
      <c r="AS824" s="44"/>
    </row>
    <row r="825" spans="1:45">
      <c r="A825" s="41"/>
      <c r="B825" s="41"/>
      <c r="C825" s="41"/>
      <c r="D825" s="41"/>
      <c r="E825" s="52"/>
      <c r="F825" s="52"/>
      <c r="G825" s="52"/>
      <c r="H825" s="52"/>
      <c r="I825" s="52"/>
      <c r="J825" s="52"/>
      <c r="K825" s="52"/>
      <c r="L825" s="44"/>
      <c r="M825" s="44"/>
      <c r="N825" s="44"/>
      <c r="O825" s="139"/>
      <c r="P825" s="46"/>
      <c r="Q825" s="44"/>
      <c r="R825" s="44"/>
      <c r="S825" s="44"/>
      <c r="T825" s="44"/>
      <c r="U825" s="44"/>
      <c r="V825" s="44"/>
      <c r="W825" s="44"/>
      <c r="X825" s="44"/>
      <c r="Y825" s="44"/>
      <c r="Z825" s="44"/>
      <c r="AA825" s="44"/>
      <c r="AB825" s="44"/>
      <c r="AC825" s="44"/>
      <c r="AD825" s="44"/>
      <c r="AE825" s="44"/>
      <c r="AF825" s="44"/>
      <c r="AG825" s="44"/>
      <c r="AH825" s="44"/>
      <c r="AI825" s="44"/>
      <c r="AJ825" s="44"/>
      <c r="AK825" s="44"/>
      <c r="AL825" s="44"/>
      <c r="AM825" s="44"/>
      <c r="AN825" s="44"/>
      <c r="AO825" s="44"/>
      <c r="AP825" s="44"/>
      <c r="AQ825" s="44"/>
      <c r="AR825" s="44"/>
      <c r="AS825" s="44"/>
    </row>
    <row r="826" spans="1:45">
      <c r="A826" s="41"/>
      <c r="B826" s="41"/>
      <c r="C826" s="41"/>
      <c r="D826" s="41"/>
      <c r="E826" s="52"/>
      <c r="F826" s="52"/>
      <c r="G826" s="52"/>
      <c r="H826" s="52"/>
      <c r="I826" s="52"/>
      <c r="J826" s="52"/>
      <c r="K826" s="52"/>
      <c r="L826" s="44"/>
      <c r="M826" s="44"/>
      <c r="N826" s="44"/>
      <c r="O826" s="139"/>
      <c r="P826" s="46"/>
      <c r="Q826" s="44"/>
      <c r="R826" s="44"/>
      <c r="S826" s="44"/>
      <c r="T826" s="44"/>
      <c r="U826" s="44"/>
      <c r="V826" s="44"/>
      <c r="W826" s="44"/>
      <c r="X826" s="44"/>
      <c r="Y826" s="44"/>
      <c r="Z826" s="44"/>
      <c r="AA826" s="44"/>
      <c r="AB826" s="44"/>
      <c r="AC826" s="44"/>
      <c r="AD826" s="44"/>
      <c r="AE826" s="44"/>
      <c r="AF826" s="44"/>
      <c r="AG826" s="44"/>
      <c r="AH826" s="44"/>
      <c r="AI826" s="44"/>
      <c r="AJ826" s="44"/>
      <c r="AK826" s="44"/>
      <c r="AL826" s="44"/>
      <c r="AM826" s="44"/>
      <c r="AN826" s="44"/>
      <c r="AO826" s="44"/>
      <c r="AP826" s="44"/>
      <c r="AQ826" s="44"/>
      <c r="AR826" s="44"/>
      <c r="AS826" s="44"/>
    </row>
    <row r="827" spans="1:45">
      <c r="A827" s="41"/>
      <c r="B827" s="41"/>
      <c r="C827" s="41"/>
      <c r="D827" s="41"/>
      <c r="E827" s="52"/>
      <c r="F827" s="52"/>
      <c r="G827" s="52"/>
      <c r="H827" s="52"/>
      <c r="I827" s="52"/>
      <c r="J827" s="52"/>
      <c r="K827" s="52"/>
      <c r="L827" s="44"/>
      <c r="M827" s="44"/>
      <c r="N827" s="44"/>
      <c r="O827" s="139"/>
      <c r="P827" s="46"/>
      <c r="Q827" s="44"/>
      <c r="R827" s="44"/>
      <c r="S827" s="44"/>
      <c r="T827" s="44"/>
      <c r="U827" s="44"/>
      <c r="V827" s="44"/>
      <c r="W827" s="44"/>
      <c r="X827" s="44"/>
      <c r="Y827" s="44"/>
      <c r="Z827" s="44"/>
      <c r="AA827" s="44"/>
      <c r="AB827" s="44"/>
      <c r="AC827" s="44"/>
      <c r="AD827" s="44"/>
      <c r="AE827" s="44"/>
      <c r="AF827" s="44"/>
      <c r="AG827" s="44"/>
      <c r="AH827" s="44"/>
      <c r="AI827" s="44"/>
      <c r="AJ827" s="44"/>
      <c r="AK827" s="44"/>
      <c r="AL827" s="44"/>
      <c r="AM827" s="44"/>
      <c r="AN827" s="44"/>
      <c r="AO827" s="44"/>
      <c r="AP827" s="44"/>
      <c r="AQ827" s="44"/>
      <c r="AR827" s="44"/>
      <c r="AS827" s="44"/>
    </row>
    <row r="828" spans="1:45">
      <c r="A828" s="41"/>
      <c r="B828" s="41"/>
      <c r="C828" s="41"/>
      <c r="D828" s="41"/>
      <c r="E828" s="52"/>
      <c r="F828" s="52"/>
      <c r="G828" s="52"/>
      <c r="H828" s="52"/>
      <c r="I828" s="52"/>
      <c r="J828" s="52"/>
      <c r="K828" s="52"/>
      <c r="L828" s="44"/>
      <c r="M828" s="44"/>
      <c r="N828" s="44"/>
      <c r="O828" s="139"/>
      <c r="P828" s="46"/>
      <c r="Q828" s="44"/>
      <c r="R828" s="44"/>
      <c r="S828" s="44"/>
      <c r="T828" s="44"/>
      <c r="U828" s="44"/>
      <c r="V828" s="44"/>
      <c r="W828" s="44"/>
      <c r="X828" s="44"/>
      <c r="Y828" s="44"/>
      <c r="Z828" s="44"/>
      <c r="AA828" s="44"/>
      <c r="AB828" s="44"/>
      <c r="AC828" s="44"/>
      <c r="AD828" s="44"/>
      <c r="AE828" s="44"/>
      <c r="AF828" s="44"/>
      <c r="AG828" s="44"/>
      <c r="AH828" s="44"/>
      <c r="AI828" s="44"/>
      <c r="AJ828" s="44"/>
      <c r="AK828" s="44"/>
      <c r="AL828" s="44"/>
      <c r="AM828" s="44"/>
      <c r="AN828" s="44"/>
      <c r="AO828" s="44"/>
      <c r="AP828" s="44"/>
      <c r="AQ828" s="44"/>
      <c r="AR828" s="44"/>
      <c r="AS828" s="44"/>
    </row>
    <row r="829" spans="1:45">
      <c r="A829" s="41"/>
      <c r="B829" s="41"/>
      <c r="C829" s="41"/>
      <c r="D829" s="41"/>
      <c r="E829" s="52"/>
      <c r="F829" s="52"/>
      <c r="G829" s="52"/>
      <c r="H829" s="52"/>
      <c r="I829" s="52"/>
      <c r="J829" s="52"/>
      <c r="K829" s="52"/>
      <c r="L829" s="44"/>
      <c r="M829" s="44"/>
      <c r="N829" s="44"/>
      <c r="O829" s="139"/>
      <c r="P829" s="46"/>
      <c r="Q829" s="44"/>
      <c r="R829" s="44"/>
      <c r="S829" s="44"/>
      <c r="T829" s="44"/>
      <c r="U829" s="44"/>
      <c r="V829" s="44"/>
      <c r="W829" s="44"/>
      <c r="X829" s="44"/>
      <c r="Y829" s="44"/>
      <c r="Z829" s="44"/>
      <c r="AA829" s="44"/>
      <c r="AB829" s="44"/>
      <c r="AC829" s="44"/>
      <c r="AD829" s="44"/>
      <c r="AE829" s="44"/>
      <c r="AF829" s="44"/>
      <c r="AG829" s="44"/>
      <c r="AH829" s="44"/>
      <c r="AI829" s="44"/>
      <c r="AJ829" s="44"/>
      <c r="AK829" s="44"/>
      <c r="AL829" s="44"/>
      <c r="AM829" s="44"/>
      <c r="AN829" s="44"/>
      <c r="AO829" s="44"/>
      <c r="AP829" s="44"/>
      <c r="AQ829" s="44"/>
      <c r="AR829" s="44"/>
      <c r="AS829" s="44"/>
    </row>
    <row r="830" spans="1:45">
      <c r="A830" s="41"/>
      <c r="B830" s="41"/>
      <c r="C830" s="41"/>
      <c r="D830" s="41"/>
      <c r="E830" s="52"/>
      <c r="F830" s="52"/>
      <c r="G830" s="52"/>
      <c r="H830" s="52"/>
      <c r="I830" s="52"/>
      <c r="J830" s="52"/>
      <c r="K830" s="52"/>
      <c r="L830" s="44"/>
      <c r="M830" s="44"/>
      <c r="N830" s="44"/>
      <c r="O830" s="139"/>
      <c r="P830" s="46"/>
      <c r="Q830" s="44"/>
      <c r="R830" s="44"/>
      <c r="S830" s="44"/>
      <c r="T830" s="44"/>
      <c r="U830" s="44"/>
      <c r="V830" s="44"/>
      <c r="W830" s="44"/>
      <c r="X830" s="44"/>
      <c r="Y830" s="44"/>
      <c r="Z830" s="44"/>
      <c r="AA830" s="44"/>
      <c r="AB830" s="44"/>
      <c r="AC830" s="44"/>
      <c r="AD830" s="44"/>
      <c r="AE830" s="44"/>
      <c r="AF830" s="44"/>
      <c r="AG830" s="44"/>
      <c r="AH830" s="44"/>
      <c r="AI830" s="44"/>
      <c r="AJ830" s="44"/>
      <c r="AK830" s="44"/>
      <c r="AL830" s="44"/>
      <c r="AM830" s="44"/>
      <c r="AN830" s="44"/>
      <c r="AO830" s="44"/>
      <c r="AP830" s="44"/>
      <c r="AQ830" s="44"/>
      <c r="AR830" s="44"/>
      <c r="AS830" s="44"/>
    </row>
    <row r="831" spans="1:45">
      <c r="A831" s="41"/>
      <c r="B831" s="41"/>
      <c r="C831" s="41"/>
      <c r="D831" s="41"/>
      <c r="E831" s="52"/>
      <c r="F831" s="52"/>
      <c r="G831" s="52"/>
      <c r="H831" s="52"/>
      <c r="I831" s="52"/>
      <c r="J831" s="52"/>
      <c r="K831" s="52"/>
      <c r="L831" s="44"/>
      <c r="M831" s="44"/>
      <c r="N831" s="44"/>
      <c r="O831" s="139"/>
      <c r="P831" s="46"/>
      <c r="Q831" s="44"/>
      <c r="R831" s="44"/>
      <c r="S831" s="44"/>
      <c r="T831" s="44"/>
      <c r="U831" s="44"/>
      <c r="V831" s="44"/>
      <c r="W831" s="44"/>
      <c r="X831" s="44"/>
      <c r="Y831" s="44"/>
      <c r="Z831" s="44"/>
      <c r="AA831" s="44"/>
      <c r="AB831" s="44"/>
      <c r="AC831" s="44"/>
      <c r="AD831" s="44"/>
      <c r="AE831" s="44"/>
      <c r="AF831" s="44"/>
      <c r="AG831" s="44"/>
      <c r="AH831" s="44"/>
      <c r="AI831" s="44"/>
      <c r="AJ831" s="44"/>
      <c r="AK831" s="44"/>
      <c r="AL831" s="44"/>
      <c r="AM831" s="44"/>
      <c r="AN831" s="44"/>
      <c r="AO831" s="44"/>
      <c r="AP831" s="44"/>
      <c r="AQ831" s="44"/>
      <c r="AR831" s="44"/>
      <c r="AS831" s="44"/>
    </row>
    <row r="832" spans="1:45">
      <c r="A832" s="41"/>
      <c r="B832" s="41"/>
      <c r="C832" s="41"/>
      <c r="D832" s="41"/>
      <c r="E832" s="52"/>
      <c r="F832" s="52"/>
      <c r="G832" s="52"/>
      <c r="H832" s="52"/>
      <c r="I832" s="52"/>
      <c r="J832" s="52"/>
      <c r="K832" s="52"/>
      <c r="L832" s="44"/>
      <c r="M832" s="44"/>
      <c r="N832" s="44"/>
      <c r="O832" s="139"/>
      <c r="P832" s="46"/>
      <c r="Q832" s="44"/>
      <c r="R832" s="44"/>
      <c r="S832" s="44"/>
      <c r="T832" s="44"/>
      <c r="U832" s="44"/>
      <c r="V832" s="44"/>
      <c r="W832" s="44"/>
      <c r="X832" s="44"/>
      <c r="Y832" s="44"/>
      <c r="Z832" s="44"/>
      <c r="AA832" s="44"/>
      <c r="AB832" s="44"/>
      <c r="AC832" s="44"/>
      <c r="AD832" s="44"/>
      <c r="AE832" s="44"/>
      <c r="AF832" s="44"/>
      <c r="AG832" s="44"/>
      <c r="AH832" s="44"/>
      <c r="AI832" s="44"/>
      <c r="AJ832" s="44"/>
      <c r="AK832" s="44"/>
      <c r="AL832" s="44"/>
      <c r="AM832" s="44"/>
      <c r="AN832" s="44"/>
      <c r="AO832" s="44"/>
      <c r="AP832" s="44"/>
      <c r="AQ832" s="44"/>
      <c r="AR832" s="44"/>
      <c r="AS832" s="44"/>
    </row>
    <row r="833" spans="1:45">
      <c r="A833" s="41"/>
      <c r="B833" s="41"/>
      <c r="C833" s="41"/>
      <c r="D833" s="41"/>
      <c r="E833" s="52"/>
      <c r="F833" s="52"/>
      <c r="G833" s="52"/>
      <c r="H833" s="52"/>
      <c r="I833" s="52"/>
      <c r="J833" s="52"/>
      <c r="K833" s="52"/>
      <c r="L833" s="44"/>
      <c r="M833" s="44"/>
      <c r="N833" s="44"/>
      <c r="O833" s="139"/>
      <c r="P833" s="46"/>
      <c r="Q833" s="44"/>
      <c r="R833" s="44"/>
      <c r="S833" s="44"/>
      <c r="T833" s="44"/>
      <c r="U833" s="44"/>
      <c r="V833" s="44"/>
      <c r="W833" s="44"/>
      <c r="X833" s="44"/>
      <c r="Y833" s="44"/>
      <c r="Z833" s="44"/>
      <c r="AA833" s="44"/>
      <c r="AB833" s="44"/>
      <c r="AC833" s="44"/>
      <c r="AD833" s="44"/>
      <c r="AE833" s="44"/>
      <c r="AF833" s="44"/>
      <c r="AG833" s="44"/>
      <c r="AH833" s="44"/>
      <c r="AI833" s="44"/>
      <c r="AJ833" s="44"/>
      <c r="AK833" s="44"/>
      <c r="AL833" s="44"/>
      <c r="AM833" s="44"/>
      <c r="AN833" s="44"/>
      <c r="AO833" s="44"/>
      <c r="AP833" s="44"/>
      <c r="AQ833" s="44"/>
      <c r="AR833" s="44"/>
      <c r="AS833" s="44"/>
    </row>
    <row r="834" spans="1:45">
      <c r="A834" s="41"/>
      <c r="B834" s="41"/>
      <c r="C834" s="41"/>
      <c r="D834" s="41"/>
      <c r="E834" s="52"/>
      <c r="F834" s="52"/>
      <c r="G834" s="52"/>
      <c r="H834" s="52"/>
      <c r="I834" s="52"/>
      <c r="J834" s="52"/>
      <c r="K834" s="52"/>
      <c r="L834" s="44"/>
      <c r="M834" s="44"/>
      <c r="N834" s="44"/>
      <c r="O834" s="139"/>
      <c r="P834" s="46"/>
      <c r="Q834" s="44"/>
      <c r="R834" s="44"/>
      <c r="S834" s="44"/>
      <c r="T834" s="44"/>
      <c r="U834" s="44"/>
      <c r="V834" s="44"/>
      <c r="W834" s="44"/>
      <c r="X834" s="44"/>
      <c r="Y834" s="44"/>
      <c r="Z834" s="44"/>
      <c r="AA834" s="44"/>
      <c r="AB834" s="44"/>
      <c r="AC834" s="44"/>
      <c r="AD834" s="44"/>
      <c r="AE834" s="44"/>
      <c r="AF834" s="44"/>
      <c r="AG834" s="44"/>
      <c r="AH834" s="44"/>
      <c r="AI834" s="44"/>
      <c r="AJ834" s="44"/>
      <c r="AK834" s="44"/>
      <c r="AL834" s="44"/>
      <c r="AM834" s="44"/>
      <c r="AN834" s="44"/>
      <c r="AO834" s="44"/>
      <c r="AP834" s="44"/>
      <c r="AQ834" s="44"/>
      <c r="AR834" s="44"/>
      <c r="AS834" s="44"/>
    </row>
    <row r="835" spans="1:45">
      <c r="A835" s="41"/>
      <c r="B835" s="41"/>
      <c r="C835" s="41"/>
      <c r="D835" s="41"/>
      <c r="E835" s="52"/>
      <c r="F835" s="52"/>
      <c r="G835" s="52"/>
      <c r="H835" s="52"/>
      <c r="I835" s="52"/>
      <c r="J835" s="52"/>
      <c r="K835" s="52"/>
      <c r="L835" s="44"/>
      <c r="M835" s="44"/>
      <c r="N835" s="44"/>
      <c r="O835" s="139"/>
      <c r="P835" s="46"/>
      <c r="Q835" s="44"/>
      <c r="R835" s="44"/>
      <c r="S835" s="44"/>
      <c r="T835" s="44"/>
      <c r="U835" s="44"/>
      <c r="V835" s="44"/>
      <c r="W835" s="44"/>
      <c r="X835" s="44"/>
      <c r="Y835" s="44"/>
      <c r="Z835" s="44"/>
      <c r="AA835" s="44"/>
      <c r="AB835" s="44"/>
      <c r="AC835" s="44"/>
      <c r="AD835" s="44"/>
      <c r="AE835" s="44"/>
      <c r="AF835" s="44"/>
      <c r="AG835" s="44"/>
      <c r="AH835" s="44"/>
      <c r="AI835" s="44"/>
      <c r="AJ835" s="44"/>
      <c r="AK835" s="44"/>
      <c r="AL835" s="44"/>
      <c r="AM835" s="44"/>
      <c r="AN835" s="44"/>
      <c r="AO835" s="44"/>
      <c r="AP835" s="44"/>
      <c r="AQ835" s="44"/>
      <c r="AR835" s="44"/>
      <c r="AS835" s="44"/>
    </row>
    <row r="836" spans="1:45">
      <c r="A836" s="41"/>
      <c r="B836" s="41"/>
      <c r="C836" s="41"/>
      <c r="D836" s="41"/>
      <c r="E836" s="52"/>
      <c r="F836" s="52"/>
      <c r="G836" s="52"/>
      <c r="H836" s="52"/>
      <c r="I836" s="52"/>
      <c r="J836" s="52"/>
      <c r="K836" s="52"/>
      <c r="L836" s="44"/>
      <c r="M836" s="44"/>
      <c r="N836" s="44"/>
      <c r="O836" s="139"/>
      <c r="P836" s="46"/>
      <c r="Q836" s="44"/>
      <c r="R836" s="44"/>
      <c r="S836" s="44"/>
      <c r="T836" s="44"/>
      <c r="U836" s="44"/>
      <c r="V836" s="44"/>
      <c r="W836" s="44"/>
      <c r="X836" s="44"/>
      <c r="Y836" s="44"/>
      <c r="Z836" s="44"/>
      <c r="AA836" s="44"/>
      <c r="AB836" s="44"/>
      <c r="AC836" s="44"/>
      <c r="AD836" s="44"/>
      <c r="AE836" s="44"/>
      <c r="AF836" s="44"/>
      <c r="AG836" s="44"/>
      <c r="AH836" s="44"/>
      <c r="AI836" s="44"/>
      <c r="AJ836" s="44"/>
      <c r="AK836" s="44"/>
      <c r="AL836" s="44"/>
      <c r="AM836" s="44"/>
      <c r="AN836" s="44"/>
      <c r="AO836" s="44"/>
      <c r="AP836" s="44"/>
      <c r="AQ836" s="44"/>
      <c r="AR836" s="44"/>
      <c r="AS836" s="44"/>
    </row>
    <row r="837" spans="1:45">
      <c r="A837" s="41"/>
      <c r="B837" s="41"/>
      <c r="C837" s="41"/>
      <c r="D837" s="41"/>
      <c r="E837" s="52"/>
      <c r="F837" s="52"/>
      <c r="G837" s="52"/>
      <c r="H837" s="52"/>
      <c r="I837" s="52"/>
      <c r="J837" s="52"/>
      <c r="K837" s="52"/>
      <c r="L837" s="44"/>
      <c r="M837" s="44"/>
      <c r="N837" s="44"/>
      <c r="O837" s="139"/>
      <c r="P837" s="46"/>
      <c r="Q837" s="44"/>
      <c r="R837" s="44"/>
      <c r="S837" s="44"/>
      <c r="T837" s="44"/>
      <c r="U837" s="44"/>
      <c r="V837" s="44"/>
      <c r="W837" s="44"/>
      <c r="X837" s="44"/>
      <c r="Y837" s="44"/>
      <c r="Z837" s="44"/>
      <c r="AA837" s="44"/>
      <c r="AB837" s="44"/>
      <c r="AC837" s="44"/>
      <c r="AD837" s="44"/>
      <c r="AE837" s="44"/>
      <c r="AF837" s="44"/>
      <c r="AG837" s="44"/>
      <c r="AH837" s="44"/>
      <c r="AI837" s="44"/>
      <c r="AJ837" s="44"/>
      <c r="AK837" s="44"/>
      <c r="AL837" s="44"/>
      <c r="AM837" s="44"/>
      <c r="AN837" s="44"/>
      <c r="AO837" s="44"/>
      <c r="AP837" s="44"/>
      <c r="AQ837" s="44"/>
      <c r="AR837" s="44"/>
      <c r="AS837" s="44"/>
    </row>
    <row r="838" spans="1:45">
      <c r="A838" s="41"/>
      <c r="B838" s="41"/>
      <c r="C838" s="41"/>
      <c r="D838" s="41"/>
      <c r="E838" s="52"/>
      <c r="F838" s="52"/>
      <c r="G838" s="52"/>
      <c r="H838" s="52"/>
      <c r="I838" s="52"/>
      <c r="J838" s="52"/>
      <c r="K838" s="52"/>
      <c r="L838" s="44"/>
      <c r="M838" s="44"/>
      <c r="N838" s="44"/>
      <c r="O838" s="139"/>
      <c r="P838" s="46"/>
      <c r="Q838" s="44"/>
      <c r="R838" s="44"/>
      <c r="S838" s="44"/>
      <c r="T838" s="44"/>
      <c r="U838" s="44"/>
      <c r="V838" s="44"/>
      <c r="W838" s="44"/>
      <c r="X838" s="44"/>
      <c r="Y838" s="44"/>
      <c r="Z838" s="44"/>
      <c r="AA838" s="44"/>
      <c r="AB838" s="44"/>
      <c r="AC838" s="44"/>
      <c r="AD838" s="44"/>
      <c r="AE838" s="44"/>
      <c r="AF838" s="44"/>
      <c r="AG838" s="44"/>
      <c r="AH838" s="44"/>
      <c r="AI838" s="44"/>
      <c r="AJ838" s="44"/>
      <c r="AK838" s="44"/>
      <c r="AL838" s="44"/>
      <c r="AM838" s="44"/>
      <c r="AN838" s="44"/>
      <c r="AO838" s="44"/>
      <c r="AP838" s="44"/>
      <c r="AQ838" s="44"/>
      <c r="AR838" s="44"/>
      <c r="AS838" s="44"/>
    </row>
    <row r="839" spans="1:45">
      <c r="A839" s="41"/>
      <c r="B839" s="41"/>
      <c r="C839" s="41"/>
      <c r="D839" s="41"/>
      <c r="E839" s="52"/>
      <c r="F839" s="52"/>
      <c r="G839" s="52"/>
      <c r="H839" s="52"/>
      <c r="I839" s="52"/>
      <c r="J839" s="52"/>
      <c r="K839" s="52"/>
      <c r="L839" s="44"/>
      <c r="M839" s="44"/>
      <c r="N839" s="44"/>
      <c r="O839" s="139"/>
      <c r="P839" s="46"/>
      <c r="Q839" s="44"/>
      <c r="R839" s="44"/>
      <c r="S839" s="44"/>
      <c r="T839" s="44"/>
      <c r="U839" s="44"/>
      <c r="V839" s="44"/>
      <c r="W839" s="44"/>
      <c r="X839" s="44"/>
      <c r="Y839" s="44"/>
      <c r="Z839" s="44"/>
      <c r="AA839" s="44"/>
      <c r="AB839" s="44"/>
      <c r="AC839" s="44"/>
      <c r="AD839" s="44"/>
      <c r="AE839" s="44"/>
      <c r="AF839" s="44"/>
      <c r="AG839" s="44"/>
      <c r="AH839" s="44"/>
      <c r="AI839" s="44"/>
      <c r="AJ839" s="44"/>
      <c r="AK839" s="44"/>
      <c r="AL839" s="44"/>
      <c r="AM839" s="44"/>
      <c r="AN839" s="44"/>
      <c r="AO839" s="44"/>
      <c r="AP839" s="44"/>
      <c r="AQ839" s="44"/>
      <c r="AR839" s="44"/>
      <c r="AS839" s="44"/>
    </row>
    <row r="840" spans="1:45">
      <c r="A840" s="41"/>
      <c r="B840" s="41"/>
      <c r="C840" s="41"/>
      <c r="D840" s="41"/>
      <c r="E840" s="52"/>
      <c r="F840" s="52"/>
      <c r="G840" s="52"/>
      <c r="H840" s="52"/>
      <c r="I840" s="52"/>
      <c r="J840" s="52"/>
      <c r="K840" s="52"/>
      <c r="L840" s="44"/>
      <c r="M840" s="44"/>
      <c r="N840" s="44"/>
      <c r="O840" s="139"/>
      <c r="P840" s="46"/>
      <c r="Q840" s="44"/>
      <c r="R840" s="44"/>
      <c r="S840" s="44"/>
      <c r="T840" s="44"/>
      <c r="U840" s="44"/>
      <c r="V840" s="44"/>
      <c r="W840" s="44"/>
      <c r="X840" s="44"/>
      <c r="Y840" s="44"/>
      <c r="Z840" s="44"/>
      <c r="AA840" s="44"/>
      <c r="AB840" s="44"/>
      <c r="AC840" s="44"/>
      <c r="AD840" s="44"/>
      <c r="AE840" s="44"/>
      <c r="AF840" s="44"/>
      <c r="AG840" s="44"/>
      <c r="AH840" s="44"/>
      <c r="AI840" s="44"/>
      <c r="AJ840" s="44"/>
      <c r="AK840" s="44"/>
      <c r="AL840" s="44"/>
      <c r="AM840" s="44"/>
      <c r="AN840" s="44"/>
      <c r="AO840" s="44"/>
      <c r="AP840" s="44"/>
      <c r="AQ840" s="44"/>
      <c r="AR840" s="44"/>
      <c r="AS840" s="44"/>
    </row>
    <row r="841" spans="1:45">
      <c r="A841" s="41"/>
      <c r="B841" s="41"/>
      <c r="C841" s="41"/>
      <c r="D841" s="41"/>
      <c r="E841" s="52"/>
      <c r="F841" s="52"/>
      <c r="G841" s="52"/>
      <c r="H841" s="52"/>
      <c r="I841" s="52"/>
      <c r="J841" s="52"/>
      <c r="K841" s="52"/>
      <c r="L841" s="44"/>
      <c r="M841" s="44"/>
      <c r="N841" s="44"/>
      <c r="O841" s="139"/>
      <c r="P841" s="46"/>
      <c r="Q841" s="44"/>
      <c r="R841" s="44"/>
      <c r="S841" s="44"/>
      <c r="T841" s="44"/>
      <c r="U841" s="44"/>
      <c r="V841" s="44"/>
      <c r="W841" s="44"/>
      <c r="X841" s="44"/>
      <c r="Y841" s="44"/>
      <c r="Z841" s="44"/>
      <c r="AA841" s="44"/>
      <c r="AB841" s="44"/>
      <c r="AC841" s="44"/>
      <c r="AD841" s="44"/>
      <c r="AE841" s="44"/>
      <c r="AF841" s="44"/>
      <c r="AG841" s="44"/>
      <c r="AH841" s="44"/>
      <c r="AI841" s="44"/>
      <c r="AJ841" s="44"/>
      <c r="AK841" s="44"/>
      <c r="AL841" s="44"/>
      <c r="AM841" s="44"/>
      <c r="AN841" s="44"/>
      <c r="AO841" s="44"/>
      <c r="AP841" s="44"/>
      <c r="AQ841" s="44"/>
      <c r="AR841" s="44"/>
      <c r="AS841" s="44"/>
    </row>
    <row r="842" spans="1:45">
      <c r="A842" s="41"/>
      <c r="B842" s="41"/>
      <c r="C842" s="41"/>
      <c r="D842" s="41"/>
      <c r="E842" s="52"/>
      <c r="F842" s="52"/>
      <c r="G842" s="52"/>
      <c r="H842" s="52"/>
      <c r="I842" s="52"/>
      <c r="J842" s="52"/>
      <c r="K842" s="52"/>
      <c r="L842" s="44"/>
      <c r="M842" s="44"/>
      <c r="N842" s="44"/>
      <c r="O842" s="139"/>
      <c r="P842" s="46"/>
      <c r="Q842" s="44"/>
      <c r="R842" s="44"/>
      <c r="S842" s="44"/>
      <c r="T842" s="44"/>
      <c r="U842" s="44"/>
      <c r="V842" s="44"/>
      <c r="W842" s="44"/>
      <c r="X842" s="44"/>
      <c r="Y842" s="44"/>
      <c r="Z842" s="44"/>
      <c r="AA842" s="44"/>
      <c r="AB842" s="44"/>
      <c r="AC842" s="44"/>
      <c r="AD842" s="44"/>
      <c r="AE842" s="44"/>
      <c r="AF842" s="44"/>
      <c r="AG842" s="44"/>
      <c r="AH842" s="44"/>
      <c r="AI842" s="44"/>
      <c r="AJ842" s="44"/>
      <c r="AK842" s="44"/>
      <c r="AL842" s="44"/>
      <c r="AM842" s="44"/>
      <c r="AN842" s="44"/>
      <c r="AO842" s="44"/>
      <c r="AP842" s="44"/>
      <c r="AQ842" s="44"/>
      <c r="AR842" s="44"/>
      <c r="AS842" s="44"/>
    </row>
    <row r="843" spans="1:45">
      <c r="A843" s="41"/>
      <c r="B843" s="41"/>
      <c r="C843" s="41"/>
      <c r="D843" s="41"/>
      <c r="E843" s="52"/>
      <c r="F843" s="52"/>
      <c r="G843" s="52"/>
      <c r="H843" s="52"/>
      <c r="I843" s="52"/>
      <c r="J843" s="52"/>
      <c r="K843" s="52"/>
      <c r="L843" s="44"/>
      <c r="M843" s="44"/>
      <c r="N843" s="44"/>
      <c r="O843" s="139"/>
      <c r="P843" s="46"/>
      <c r="Q843" s="44"/>
      <c r="R843" s="44"/>
      <c r="S843" s="44"/>
      <c r="T843" s="44"/>
      <c r="U843" s="44"/>
      <c r="V843" s="44"/>
      <c r="W843" s="44"/>
      <c r="X843" s="44"/>
      <c r="Y843" s="44"/>
      <c r="Z843" s="44"/>
      <c r="AA843" s="44"/>
      <c r="AB843" s="44"/>
      <c r="AC843" s="44"/>
      <c r="AD843" s="44"/>
      <c r="AE843" s="44"/>
      <c r="AF843" s="44"/>
      <c r="AG843" s="44"/>
      <c r="AH843" s="44"/>
      <c r="AI843" s="44"/>
      <c r="AJ843" s="44"/>
      <c r="AK843" s="44"/>
      <c r="AL843" s="44"/>
      <c r="AM843" s="44"/>
      <c r="AN843" s="44"/>
      <c r="AO843" s="44"/>
      <c r="AP843" s="44"/>
      <c r="AQ843" s="44"/>
      <c r="AR843" s="44"/>
      <c r="AS843" s="44"/>
    </row>
    <row r="844" spans="1:45">
      <c r="A844" s="41"/>
      <c r="B844" s="41"/>
      <c r="C844" s="41"/>
      <c r="D844" s="41"/>
      <c r="E844" s="52"/>
      <c r="F844" s="52"/>
      <c r="G844" s="52"/>
      <c r="H844" s="52"/>
      <c r="I844" s="52"/>
      <c r="J844" s="52"/>
      <c r="K844" s="52"/>
      <c r="L844" s="44"/>
      <c r="M844" s="44"/>
      <c r="N844" s="44"/>
      <c r="O844" s="139"/>
      <c r="P844" s="46"/>
      <c r="Q844" s="44"/>
      <c r="R844" s="44"/>
      <c r="S844" s="44"/>
      <c r="T844" s="44"/>
      <c r="U844" s="44"/>
      <c r="V844" s="44"/>
      <c r="W844" s="44"/>
      <c r="X844" s="44"/>
      <c r="Y844" s="44"/>
      <c r="Z844" s="44"/>
      <c r="AA844" s="44"/>
      <c r="AB844" s="44"/>
      <c r="AC844" s="44"/>
      <c r="AD844" s="44"/>
      <c r="AE844" s="44"/>
      <c r="AF844" s="44"/>
      <c r="AG844" s="44"/>
      <c r="AH844" s="44"/>
      <c r="AI844" s="44"/>
      <c r="AJ844" s="44"/>
      <c r="AK844" s="44"/>
      <c r="AL844" s="44"/>
      <c r="AM844" s="44"/>
      <c r="AN844" s="44"/>
      <c r="AO844" s="44"/>
      <c r="AP844" s="44"/>
      <c r="AQ844" s="44"/>
      <c r="AR844" s="44"/>
      <c r="AS844" s="44"/>
    </row>
    <row r="845" spans="1:45">
      <c r="A845" s="41"/>
      <c r="B845" s="41"/>
      <c r="C845" s="41"/>
      <c r="D845" s="41"/>
      <c r="E845" s="52"/>
      <c r="F845" s="52"/>
      <c r="G845" s="52"/>
      <c r="H845" s="52"/>
      <c r="I845" s="52"/>
      <c r="J845" s="52"/>
      <c r="K845" s="52"/>
      <c r="L845" s="44"/>
      <c r="M845" s="44"/>
      <c r="N845" s="44"/>
      <c r="O845" s="139"/>
      <c r="P845" s="46"/>
      <c r="Q845" s="44"/>
      <c r="R845" s="44"/>
      <c r="S845" s="44"/>
      <c r="T845" s="44"/>
      <c r="U845" s="44"/>
      <c r="V845" s="44"/>
      <c r="W845" s="44"/>
      <c r="X845" s="44"/>
      <c r="Y845" s="44"/>
      <c r="Z845" s="44"/>
      <c r="AA845" s="44"/>
      <c r="AB845" s="44"/>
      <c r="AC845" s="44"/>
      <c r="AD845" s="44"/>
      <c r="AE845" s="44"/>
      <c r="AF845" s="44"/>
      <c r="AG845" s="44"/>
      <c r="AH845" s="44"/>
      <c r="AI845" s="44"/>
      <c r="AJ845" s="44"/>
      <c r="AK845" s="44"/>
      <c r="AL845" s="44"/>
      <c r="AM845" s="44"/>
      <c r="AN845" s="44"/>
      <c r="AO845" s="44"/>
      <c r="AP845" s="44"/>
      <c r="AQ845" s="44"/>
      <c r="AR845" s="44"/>
      <c r="AS845" s="44"/>
    </row>
    <row r="846" spans="1:45">
      <c r="A846" s="41"/>
      <c r="B846" s="41"/>
      <c r="C846" s="41"/>
      <c r="D846" s="41"/>
      <c r="E846" s="52"/>
      <c r="F846" s="52"/>
      <c r="G846" s="52"/>
      <c r="H846" s="52"/>
      <c r="I846" s="52"/>
      <c r="J846" s="52"/>
      <c r="K846" s="52"/>
      <c r="L846" s="44"/>
      <c r="M846" s="44"/>
      <c r="N846" s="44"/>
      <c r="O846" s="139"/>
      <c r="P846" s="46"/>
      <c r="Q846" s="44"/>
      <c r="R846" s="44"/>
      <c r="S846" s="44"/>
      <c r="T846" s="44"/>
      <c r="U846" s="44"/>
      <c r="V846" s="44"/>
      <c r="W846" s="44"/>
      <c r="X846" s="44"/>
      <c r="Y846" s="44"/>
      <c r="Z846" s="44"/>
      <c r="AA846" s="44"/>
      <c r="AB846" s="44"/>
      <c r="AC846" s="44"/>
      <c r="AD846" s="44"/>
      <c r="AE846" s="44"/>
      <c r="AF846" s="44"/>
      <c r="AG846" s="44"/>
      <c r="AH846" s="44"/>
      <c r="AI846" s="44"/>
      <c r="AJ846" s="44"/>
      <c r="AK846" s="44"/>
      <c r="AL846" s="44"/>
      <c r="AM846" s="44"/>
      <c r="AN846" s="44"/>
      <c r="AO846" s="44"/>
      <c r="AP846" s="44"/>
      <c r="AQ846" s="44"/>
      <c r="AR846" s="44"/>
      <c r="AS846" s="44"/>
    </row>
    <row r="847" spans="1:45">
      <c r="A847" s="41"/>
      <c r="B847" s="41"/>
      <c r="C847" s="41"/>
      <c r="D847" s="41"/>
      <c r="E847" s="52"/>
      <c r="F847" s="52"/>
      <c r="G847" s="52"/>
      <c r="H847" s="52"/>
      <c r="I847" s="52"/>
      <c r="J847" s="52"/>
      <c r="K847" s="52"/>
      <c r="L847" s="44"/>
      <c r="M847" s="44"/>
      <c r="N847" s="44"/>
      <c r="O847" s="139"/>
      <c r="P847" s="46"/>
      <c r="Q847" s="44"/>
      <c r="R847" s="44"/>
      <c r="S847" s="44"/>
      <c r="T847" s="44"/>
      <c r="U847" s="44"/>
      <c r="V847" s="44"/>
      <c r="W847" s="44"/>
      <c r="X847" s="44"/>
      <c r="Y847" s="44"/>
      <c r="Z847" s="44"/>
      <c r="AA847" s="44"/>
      <c r="AB847" s="44"/>
      <c r="AC847" s="44"/>
      <c r="AD847" s="44"/>
      <c r="AE847" s="44"/>
      <c r="AF847" s="44"/>
      <c r="AG847" s="44"/>
      <c r="AH847" s="44"/>
      <c r="AI847" s="44"/>
      <c r="AJ847" s="44"/>
      <c r="AK847" s="44"/>
      <c r="AL847" s="44"/>
      <c r="AM847" s="44"/>
      <c r="AN847" s="44"/>
      <c r="AO847" s="44"/>
      <c r="AP847" s="44"/>
      <c r="AQ847" s="44"/>
      <c r="AR847" s="44"/>
      <c r="AS847" s="44"/>
    </row>
    <row r="848" spans="1:45">
      <c r="A848" s="41"/>
      <c r="B848" s="41"/>
      <c r="C848" s="41"/>
      <c r="D848" s="41"/>
      <c r="E848" s="52"/>
      <c r="F848" s="52"/>
      <c r="G848" s="52"/>
      <c r="H848" s="52"/>
      <c r="I848" s="52"/>
      <c r="J848" s="52"/>
      <c r="K848" s="52"/>
      <c r="L848" s="44"/>
      <c r="M848" s="44"/>
      <c r="N848" s="44"/>
      <c r="O848" s="139"/>
      <c r="P848" s="46"/>
      <c r="Q848" s="44"/>
      <c r="R848" s="44"/>
      <c r="S848" s="44"/>
      <c r="T848" s="44"/>
      <c r="U848" s="44"/>
      <c r="V848" s="44"/>
      <c r="W848" s="44"/>
      <c r="X848" s="44"/>
      <c r="Y848" s="44"/>
      <c r="Z848" s="44"/>
      <c r="AA848" s="44"/>
      <c r="AB848" s="44"/>
      <c r="AC848" s="44"/>
      <c r="AD848" s="44"/>
      <c r="AE848" s="44"/>
      <c r="AF848" s="44"/>
      <c r="AG848" s="44"/>
      <c r="AH848" s="44"/>
      <c r="AI848" s="44"/>
      <c r="AJ848" s="44"/>
      <c r="AK848" s="44"/>
      <c r="AL848" s="44"/>
      <c r="AM848" s="44"/>
      <c r="AN848" s="44"/>
      <c r="AO848" s="44"/>
      <c r="AP848" s="44"/>
      <c r="AQ848" s="44"/>
      <c r="AR848" s="44"/>
      <c r="AS848" s="44"/>
    </row>
    <row r="849" spans="1:45">
      <c r="A849" s="41"/>
      <c r="B849" s="41"/>
      <c r="C849" s="41"/>
      <c r="D849" s="41"/>
      <c r="E849" s="52"/>
      <c r="F849" s="52"/>
      <c r="G849" s="52"/>
      <c r="H849" s="52"/>
      <c r="I849" s="52"/>
      <c r="J849" s="52"/>
      <c r="K849" s="52"/>
      <c r="L849" s="44"/>
      <c r="M849" s="44"/>
      <c r="N849" s="44"/>
      <c r="O849" s="139"/>
      <c r="P849" s="46"/>
      <c r="Q849" s="44"/>
      <c r="R849" s="44"/>
      <c r="S849" s="44"/>
      <c r="T849" s="44"/>
      <c r="U849" s="44"/>
      <c r="V849" s="44"/>
      <c r="W849" s="44"/>
      <c r="X849" s="44"/>
      <c r="Y849" s="44"/>
      <c r="Z849" s="44"/>
      <c r="AA849" s="44"/>
      <c r="AB849" s="44"/>
      <c r="AC849" s="44"/>
      <c r="AD849" s="44"/>
      <c r="AE849" s="44"/>
      <c r="AF849" s="44"/>
      <c r="AG849" s="44"/>
      <c r="AH849" s="44"/>
      <c r="AI849" s="44"/>
      <c r="AJ849" s="44"/>
      <c r="AK849" s="44"/>
      <c r="AL849" s="44"/>
      <c r="AM849" s="44"/>
      <c r="AN849" s="44"/>
      <c r="AO849" s="44"/>
      <c r="AP849" s="44"/>
      <c r="AQ849" s="44"/>
      <c r="AR849" s="44"/>
      <c r="AS849" s="44"/>
    </row>
    <row r="850" spans="1:45">
      <c r="A850" s="41"/>
      <c r="B850" s="41"/>
      <c r="C850" s="41"/>
      <c r="D850" s="41"/>
      <c r="E850" s="52"/>
      <c r="F850" s="52"/>
      <c r="G850" s="52"/>
      <c r="H850" s="52"/>
      <c r="I850" s="52"/>
      <c r="J850" s="52"/>
      <c r="K850" s="52"/>
      <c r="L850" s="44"/>
      <c r="M850" s="44"/>
      <c r="N850" s="44"/>
      <c r="O850" s="139"/>
      <c r="P850" s="46"/>
      <c r="Q850" s="44"/>
      <c r="R850" s="44"/>
      <c r="S850" s="44"/>
      <c r="T850" s="44"/>
      <c r="U850" s="44"/>
      <c r="V850" s="44"/>
      <c r="W850" s="44"/>
      <c r="X850" s="44"/>
      <c r="Y850" s="44"/>
      <c r="Z850" s="44"/>
      <c r="AA850" s="44"/>
      <c r="AB850" s="44"/>
      <c r="AC850" s="44"/>
      <c r="AD850" s="44"/>
      <c r="AE850" s="44"/>
      <c r="AF850" s="44"/>
      <c r="AG850" s="44"/>
      <c r="AH850" s="44"/>
      <c r="AI850" s="44"/>
      <c r="AJ850" s="44"/>
      <c r="AK850" s="44"/>
      <c r="AL850" s="44"/>
      <c r="AM850" s="44"/>
      <c r="AN850" s="44"/>
      <c r="AO850" s="44"/>
      <c r="AP850" s="44"/>
      <c r="AQ850" s="44"/>
      <c r="AR850" s="44"/>
      <c r="AS850" s="44"/>
    </row>
    <row r="851" spans="1:45">
      <c r="A851" s="41"/>
      <c r="B851" s="41"/>
      <c r="C851" s="41"/>
      <c r="D851" s="41"/>
      <c r="E851" s="52"/>
      <c r="F851" s="52"/>
      <c r="G851" s="52"/>
      <c r="H851" s="52"/>
      <c r="I851" s="52"/>
      <c r="J851" s="52"/>
      <c r="K851" s="52"/>
      <c r="L851" s="44"/>
      <c r="M851" s="44"/>
      <c r="N851" s="44"/>
      <c r="O851" s="139"/>
      <c r="P851" s="46"/>
      <c r="Q851" s="44"/>
      <c r="R851" s="44"/>
      <c r="S851" s="44"/>
      <c r="T851" s="44"/>
      <c r="U851" s="44"/>
      <c r="V851" s="44"/>
      <c r="W851" s="44"/>
      <c r="X851" s="44"/>
      <c r="Y851" s="44"/>
      <c r="Z851" s="44"/>
      <c r="AA851" s="44"/>
      <c r="AB851" s="44"/>
      <c r="AC851" s="44"/>
      <c r="AD851" s="44"/>
      <c r="AE851" s="44"/>
      <c r="AF851" s="44"/>
      <c r="AG851" s="44"/>
      <c r="AH851" s="44"/>
      <c r="AI851" s="44"/>
      <c r="AJ851" s="44"/>
      <c r="AK851" s="44"/>
      <c r="AL851" s="44"/>
      <c r="AM851" s="44"/>
      <c r="AN851" s="44"/>
      <c r="AO851" s="44"/>
      <c r="AP851" s="44"/>
      <c r="AQ851" s="44"/>
      <c r="AR851" s="44"/>
      <c r="AS851" s="44"/>
    </row>
    <row r="852" spans="1:45">
      <c r="A852" s="41"/>
      <c r="B852" s="41"/>
      <c r="C852" s="41"/>
      <c r="D852" s="41"/>
      <c r="E852" s="52"/>
      <c r="F852" s="52"/>
      <c r="G852" s="52"/>
      <c r="H852" s="52"/>
      <c r="I852" s="52"/>
      <c r="J852" s="52"/>
      <c r="K852" s="52"/>
      <c r="L852" s="44"/>
      <c r="M852" s="44"/>
      <c r="N852" s="44"/>
      <c r="O852" s="139"/>
      <c r="P852" s="46"/>
      <c r="Q852" s="44"/>
      <c r="R852" s="44"/>
      <c r="S852" s="44"/>
      <c r="T852" s="44"/>
      <c r="U852" s="44"/>
      <c r="V852" s="44"/>
      <c r="W852" s="44"/>
      <c r="X852" s="44"/>
      <c r="Y852" s="44"/>
      <c r="Z852" s="44"/>
      <c r="AA852" s="44"/>
      <c r="AB852" s="44"/>
      <c r="AC852" s="44"/>
      <c r="AD852" s="44"/>
      <c r="AE852" s="44"/>
      <c r="AF852" s="44"/>
      <c r="AG852" s="44"/>
      <c r="AH852" s="44"/>
      <c r="AI852" s="44"/>
      <c r="AJ852" s="44"/>
      <c r="AK852" s="44"/>
      <c r="AL852" s="44"/>
      <c r="AM852" s="44"/>
      <c r="AN852" s="44"/>
      <c r="AO852" s="44"/>
      <c r="AP852" s="44"/>
      <c r="AQ852" s="44"/>
      <c r="AR852" s="44"/>
      <c r="AS852" s="44"/>
    </row>
    <row r="853" spans="1:45">
      <c r="A853" s="41"/>
      <c r="B853" s="41"/>
      <c r="C853" s="41"/>
      <c r="D853" s="41"/>
      <c r="E853" s="52"/>
      <c r="F853" s="52"/>
      <c r="G853" s="52"/>
      <c r="H853" s="52"/>
      <c r="I853" s="52"/>
      <c r="J853" s="52"/>
      <c r="K853" s="52"/>
      <c r="L853" s="44"/>
      <c r="M853" s="44"/>
      <c r="N853" s="44"/>
      <c r="O853" s="139"/>
      <c r="P853" s="46"/>
      <c r="Q853" s="44"/>
      <c r="R853" s="44"/>
      <c r="S853" s="44"/>
      <c r="T853" s="44"/>
      <c r="U853" s="44"/>
      <c r="V853" s="44"/>
      <c r="W853" s="44"/>
      <c r="X853" s="44"/>
      <c r="Y853" s="44"/>
      <c r="Z853" s="44"/>
      <c r="AA853" s="44"/>
      <c r="AB853" s="44"/>
      <c r="AC853" s="44"/>
      <c r="AD853" s="44"/>
      <c r="AE853" s="44"/>
      <c r="AF853" s="44"/>
      <c r="AG853" s="44"/>
      <c r="AH853" s="44"/>
      <c r="AI853" s="44"/>
      <c r="AJ853" s="44"/>
      <c r="AK853" s="44"/>
      <c r="AL853" s="44"/>
      <c r="AM853" s="44"/>
      <c r="AN853" s="44"/>
      <c r="AO853" s="44"/>
      <c r="AP853" s="44"/>
      <c r="AQ853" s="44"/>
      <c r="AR853" s="44"/>
      <c r="AS853" s="44"/>
    </row>
    <row r="854" spans="1:45">
      <c r="A854" s="41"/>
      <c r="B854" s="41"/>
      <c r="C854" s="41"/>
      <c r="D854" s="41"/>
      <c r="E854" s="52"/>
      <c r="F854" s="52"/>
      <c r="G854" s="52"/>
      <c r="H854" s="52"/>
      <c r="I854" s="52"/>
      <c r="J854" s="52"/>
      <c r="K854" s="52"/>
      <c r="L854" s="44"/>
      <c r="M854" s="44"/>
      <c r="N854" s="44"/>
      <c r="O854" s="139"/>
      <c r="P854" s="46"/>
      <c r="Q854" s="44"/>
      <c r="R854" s="44"/>
      <c r="S854" s="44"/>
      <c r="T854" s="44"/>
      <c r="U854" s="44"/>
      <c r="V854" s="44"/>
      <c r="W854" s="44"/>
      <c r="X854" s="44"/>
      <c r="Y854" s="44"/>
      <c r="Z854" s="44"/>
      <c r="AA854" s="44"/>
      <c r="AB854" s="44"/>
      <c r="AC854" s="44"/>
      <c r="AD854" s="44"/>
      <c r="AE854" s="44"/>
      <c r="AF854" s="44"/>
      <c r="AG854" s="44"/>
      <c r="AH854" s="44"/>
      <c r="AI854" s="44"/>
      <c r="AJ854" s="44"/>
      <c r="AK854" s="44"/>
      <c r="AL854" s="44"/>
      <c r="AM854" s="44"/>
      <c r="AN854" s="44"/>
      <c r="AO854" s="44"/>
      <c r="AP854" s="44"/>
      <c r="AQ854" s="44"/>
      <c r="AR854" s="44"/>
      <c r="AS854" s="44"/>
    </row>
    <row r="855" spans="1:45">
      <c r="A855" s="41"/>
      <c r="B855" s="41"/>
      <c r="C855" s="41"/>
      <c r="D855" s="41"/>
      <c r="E855" s="52"/>
      <c r="F855" s="52"/>
      <c r="G855" s="52"/>
      <c r="H855" s="52"/>
      <c r="I855" s="52"/>
      <c r="J855" s="52"/>
      <c r="K855" s="52"/>
      <c r="L855" s="44"/>
      <c r="M855" s="44"/>
      <c r="N855" s="44"/>
      <c r="O855" s="139"/>
      <c r="P855" s="46"/>
      <c r="Q855" s="44"/>
      <c r="R855" s="44"/>
      <c r="S855" s="44"/>
      <c r="T855" s="44"/>
      <c r="U855" s="44"/>
      <c r="V855" s="44"/>
      <c r="W855" s="44"/>
      <c r="X855" s="44"/>
      <c r="Y855" s="44"/>
      <c r="Z855" s="44"/>
      <c r="AA855" s="44"/>
      <c r="AB855" s="44"/>
      <c r="AC855" s="44"/>
      <c r="AD855" s="44"/>
      <c r="AE855" s="44"/>
      <c r="AF855" s="44"/>
      <c r="AG855" s="44"/>
      <c r="AH855" s="44"/>
      <c r="AI855" s="44"/>
      <c r="AJ855" s="44"/>
      <c r="AK855" s="44"/>
      <c r="AL855" s="44"/>
      <c r="AM855" s="44"/>
      <c r="AN855" s="44"/>
      <c r="AO855" s="44"/>
      <c r="AP855" s="44"/>
      <c r="AQ855" s="44"/>
      <c r="AR855" s="44"/>
      <c r="AS855" s="44"/>
    </row>
    <row r="856" spans="1:45">
      <c r="A856" s="41"/>
      <c r="B856" s="41"/>
      <c r="C856" s="41"/>
      <c r="D856" s="41"/>
      <c r="E856" s="52"/>
      <c r="F856" s="52"/>
      <c r="G856" s="52"/>
      <c r="H856" s="52"/>
      <c r="I856" s="52"/>
      <c r="J856" s="52"/>
      <c r="K856" s="52"/>
      <c r="L856" s="44"/>
      <c r="M856" s="44"/>
      <c r="N856" s="44"/>
      <c r="O856" s="139"/>
      <c r="P856" s="46"/>
      <c r="Q856" s="44"/>
      <c r="R856" s="44"/>
      <c r="S856" s="44"/>
      <c r="T856" s="44"/>
      <c r="U856" s="44"/>
      <c r="V856" s="44"/>
      <c r="W856" s="44"/>
      <c r="X856" s="44"/>
      <c r="Y856" s="44"/>
      <c r="Z856" s="44"/>
      <c r="AA856" s="44"/>
      <c r="AB856" s="44"/>
      <c r="AC856" s="44"/>
      <c r="AD856" s="44"/>
      <c r="AE856" s="44"/>
      <c r="AF856" s="44"/>
      <c r="AG856" s="44"/>
      <c r="AH856" s="44"/>
      <c r="AI856" s="44"/>
      <c r="AJ856" s="44"/>
      <c r="AK856" s="44"/>
      <c r="AL856" s="44"/>
      <c r="AM856" s="44"/>
      <c r="AN856" s="44"/>
      <c r="AO856" s="44"/>
      <c r="AP856" s="44"/>
      <c r="AQ856" s="44"/>
      <c r="AR856" s="44"/>
      <c r="AS856" s="44"/>
    </row>
    <row r="857" spans="1:45">
      <c r="A857" s="41"/>
      <c r="B857" s="41"/>
      <c r="C857" s="41"/>
      <c r="D857" s="41"/>
      <c r="E857" s="52"/>
      <c r="F857" s="52"/>
      <c r="G857" s="52"/>
      <c r="H857" s="52"/>
      <c r="I857" s="52"/>
      <c r="J857" s="52"/>
      <c r="K857" s="52"/>
      <c r="L857" s="44"/>
      <c r="M857" s="44"/>
      <c r="N857" s="44"/>
      <c r="O857" s="139"/>
      <c r="P857" s="46"/>
      <c r="Q857" s="44"/>
      <c r="R857" s="44"/>
      <c r="S857" s="44"/>
      <c r="T857" s="44"/>
      <c r="U857" s="44"/>
      <c r="V857" s="44"/>
      <c r="W857" s="44"/>
      <c r="X857" s="44"/>
      <c r="Y857" s="44"/>
      <c r="Z857" s="44"/>
      <c r="AA857" s="44"/>
      <c r="AB857" s="44"/>
      <c r="AC857" s="44"/>
      <c r="AD857" s="44"/>
      <c r="AE857" s="44"/>
      <c r="AF857" s="44"/>
      <c r="AG857" s="44"/>
      <c r="AH857" s="44"/>
      <c r="AI857" s="44"/>
      <c r="AJ857" s="44"/>
      <c r="AK857" s="44"/>
      <c r="AL857" s="44"/>
      <c r="AM857" s="44"/>
      <c r="AN857" s="44"/>
      <c r="AO857" s="44"/>
      <c r="AP857" s="44"/>
      <c r="AQ857" s="44"/>
      <c r="AR857" s="44"/>
      <c r="AS857" s="44"/>
    </row>
    <row r="858" spans="1:45">
      <c r="A858" s="41"/>
      <c r="B858" s="41"/>
      <c r="C858" s="41"/>
      <c r="D858" s="41"/>
      <c r="E858" s="52"/>
      <c r="F858" s="52"/>
      <c r="G858" s="52"/>
      <c r="H858" s="52"/>
      <c r="I858" s="52"/>
      <c r="J858" s="52"/>
      <c r="K858" s="52"/>
      <c r="L858" s="44"/>
      <c r="M858" s="44"/>
      <c r="N858" s="44"/>
      <c r="O858" s="139"/>
      <c r="P858" s="46"/>
      <c r="Q858" s="44"/>
      <c r="R858" s="44"/>
      <c r="S858" s="44"/>
      <c r="T858" s="44"/>
      <c r="U858" s="44"/>
      <c r="V858" s="44"/>
      <c r="W858" s="44"/>
      <c r="X858" s="44"/>
      <c r="Y858" s="44"/>
      <c r="Z858" s="44"/>
      <c r="AA858" s="44"/>
      <c r="AB858" s="44"/>
      <c r="AC858" s="44"/>
      <c r="AD858" s="44"/>
      <c r="AE858" s="44"/>
      <c r="AF858" s="44"/>
      <c r="AG858" s="44"/>
      <c r="AH858" s="44"/>
      <c r="AI858" s="44"/>
      <c r="AJ858" s="44"/>
      <c r="AK858" s="44"/>
      <c r="AL858" s="44"/>
      <c r="AM858" s="44"/>
      <c r="AN858" s="44"/>
      <c r="AO858" s="44"/>
      <c r="AP858" s="44"/>
      <c r="AQ858" s="44"/>
      <c r="AR858" s="44"/>
      <c r="AS858" s="44"/>
    </row>
    <row r="859" spans="1:45">
      <c r="A859" s="41"/>
      <c r="B859" s="41"/>
      <c r="C859" s="41"/>
      <c r="D859" s="41"/>
      <c r="E859" s="52"/>
      <c r="F859" s="52"/>
      <c r="G859" s="52"/>
      <c r="H859" s="52"/>
      <c r="I859" s="52"/>
      <c r="J859" s="52"/>
      <c r="K859" s="52"/>
      <c r="L859" s="44"/>
      <c r="M859" s="44"/>
      <c r="N859" s="44"/>
      <c r="O859" s="139"/>
      <c r="P859" s="46"/>
      <c r="Q859" s="44"/>
      <c r="R859" s="44"/>
      <c r="S859" s="44"/>
      <c r="T859" s="44"/>
      <c r="U859" s="44"/>
      <c r="V859" s="44"/>
      <c r="W859" s="44"/>
      <c r="X859" s="44"/>
      <c r="Y859" s="44"/>
      <c r="Z859" s="44"/>
      <c r="AA859" s="44"/>
      <c r="AB859" s="44"/>
      <c r="AC859" s="44"/>
      <c r="AD859" s="44"/>
      <c r="AE859" s="44"/>
      <c r="AF859" s="44"/>
      <c r="AG859" s="44"/>
      <c r="AH859" s="44"/>
      <c r="AI859" s="44"/>
      <c r="AJ859" s="44"/>
      <c r="AK859" s="44"/>
      <c r="AL859" s="44"/>
      <c r="AM859" s="44"/>
      <c r="AN859" s="44"/>
      <c r="AO859" s="44"/>
      <c r="AP859" s="44"/>
      <c r="AQ859" s="44"/>
      <c r="AR859" s="44"/>
      <c r="AS859" s="44"/>
    </row>
    <row r="860" spans="1:45">
      <c r="A860" s="41"/>
      <c r="B860" s="41"/>
      <c r="C860" s="41"/>
      <c r="D860" s="41"/>
      <c r="E860" s="52"/>
      <c r="F860" s="52"/>
      <c r="G860" s="52"/>
      <c r="H860" s="52"/>
      <c r="I860" s="52"/>
      <c r="J860" s="52"/>
      <c r="K860" s="52"/>
      <c r="L860" s="44"/>
      <c r="M860" s="44"/>
      <c r="N860" s="44"/>
      <c r="O860" s="139"/>
      <c r="P860" s="46"/>
      <c r="Q860" s="44"/>
      <c r="R860" s="44"/>
      <c r="S860" s="44"/>
      <c r="T860" s="44"/>
      <c r="U860" s="44"/>
      <c r="V860" s="44"/>
      <c r="W860" s="44"/>
      <c r="X860" s="44"/>
      <c r="Y860" s="44"/>
      <c r="Z860" s="44"/>
      <c r="AA860" s="44"/>
      <c r="AB860" s="44"/>
      <c r="AC860" s="44"/>
      <c r="AD860" s="44"/>
      <c r="AE860" s="44"/>
      <c r="AF860" s="44"/>
      <c r="AG860" s="44"/>
      <c r="AH860" s="44"/>
      <c r="AI860" s="44"/>
      <c r="AJ860" s="44"/>
      <c r="AK860" s="44"/>
      <c r="AL860" s="44"/>
      <c r="AM860" s="44"/>
      <c r="AN860" s="44"/>
      <c r="AO860" s="44"/>
      <c r="AP860" s="44"/>
      <c r="AQ860" s="44"/>
      <c r="AR860" s="44"/>
      <c r="AS860" s="44"/>
    </row>
    <row r="861" spans="1:45">
      <c r="A861" s="41"/>
      <c r="B861" s="41"/>
      <c r="C861" s="41"/>
      <c r="D861" s="41"/>
      <c r="E861" s="52"/>
      <c r="F861" s="52"/>
      <c r="G861" s="52"/>
      <c r="H861" s="52"/>
      <c r="I861" s="52"/>
      <c r="J861" s="52"/>
      <c r="K861" s="52"/>
      <c r="L861" s="44"/>
      <c r="M861" s="44"/>
      <c r="N861" s="44"/>
      <c r="O861" s="139"/>
      <c r="P861" s="46"/>
      <c r="Q861" s="44"/>
      <c r="R861" s="44"/>
      <c r="S861" s="44"/>
      <c r="T861" s="44"/>
      <c r="U861" s="44"/>
      <c r="V861" s="44"/>
      <c r="W861" s="44"/>
      <c r="X861" s="44"/>
      <c r="Y861" s="44"/>
      <c r="Z861" s="44"/>
      <c r="AA861" s="44"/>
      <c r="AB861" s="44"/>
      <c r="AC861" s="44"/>
      <c r="AD861" s="44"/>
      <c r="AE861" s="44"/>
      <c r="AF861" s="44"/>
      <c r="AG861" s="44"/>
      <c r="AH861" s="44"/>
      <c r="AI861" s="44"/>
      <c r="AJ861" s="44"/>
      <c r="AK861" s="44"/>
      <c r="AL861" s="44"/>
      <c r="AM861" s="44"/>
      <c r="AN861" s="44"/>
      <c r="AO861" s="44"/>
      <c r="AP861" s="44"/>
      <c r="AQ861" s="44"/>
      <c r="AR861" s="44"/>
      <c r="AS861" s="44"/>
    </row>
    <row r="862" spans="1:45">
      <c r="A862" s="41"/>
      <c r="B862" s="41"/>
      <c r="C862" s="41"/>
      <c r="D862" s="41"/>
      <c r="E862" s="52"/>
      <c r="F862" s="52"/>
      <c r="G862" s="52"/>
      <c r="H862" s="52"/>
      <c r="I862" s="52"/>
      <c r="J862" s="52"/>
      <c r="K862" s="52"/>
      <c r="L862" s="44"/>
      <c r="M862" s="44"/>
      <c r="N862" s="44"/>
      <c r="O862" s="139"/>
      <c r="P862" s="46"/>
      <c r="Q862" s="44"/>
      <c r="R862" s="44"/>
      <c r="S862" s="44"/>
      <c r="T862" s="44"/>
      <c r="U862" s="44"/>
      <c r="V862" s="44"/>
      <c r="W862" s="44"/>
      <c r="X862" s="44"/>
      <c r="Y862" s="44"/>
      <c r="Z862" s="44"/>
      <c r="AA862" s="44"/>
      <c r="AB862" s="44"/>
      <c r="AC862" s="44"/>
      <c r="AD862" s="44"/>
      <c r="AE862" s="44"/>
      <c r="AF862" s="44"/>
      <c r="AG862" s="44"/>
      <c r="AH862" s="44"/>
      <c r="AI862" s="44"/>
      <c r="AJ862" s="44"/>
      <c r="AK862" s="44"/>
      <c r="AL862" s="44"/>
      <c r="AM862" s="44"/>
      <c r="AN862" s="44"/>
      <c r="AO862" s="44"/>
      <c r="AP862" s="44"/>
      <c r="AQ862" s="44"/>
      <c r="AR862" s="44"/>
      <c r="AS862" s="44"/>
    </row>
    <row r="863" spans="1:45">
      <c r="A863" s="41"/>
      <c r="B863" s="41"/>
      <c r="C863" s="41"/>
      <c r="D863" s="41"/>
      <c r="E863" s="52"/>
      <c r="F863" s="52"/>
      <c r="G863" s="52"/>
      <c r="H863" s="52"/>
      <c r="I863" s="52"/>
      <c r="J863" s="52"/>
      <c r="K863" s="52"/>
      <c r="L863" s="44"/>
      <c r="M863" s="44"/>
      <c r="N863" s="44"/>
      <c r="O863" s="139"/>
      <c r="P863" s="46"/>
      <c r="Q863" s="44"/>
      <c r="R863" s="44"/>
      <c r="S863" s="44"/>
      <c r="T863" s="44"/>
      <c r="U863" s="44"/>
      <c r="V863" s="44"/>
      <c r="W863" s="44"/>
      <c r="X863" s="44"/>
      <c r="Y863" s="44"/>
      <c r="Z863" s="44"/>
      <c r="AA863" s="44"/>
      <c r="AB863" s="44"/>
      <c r="AC863" s="44"/>
      <c r="AD863" s="44"/>
      <c r="AE863" s="44"/>
      <c r="AF863" s="44"/>
      <c r="AG863" s="44"/>
      <c r="AH863" s="44"/>
      <c r="AI863" s="44"/>
      <c r="AJ863" s="44"/>
      <c r="AK863" s="44"/>
      <c r="AL863" s="44"/>
      <c r="AM863" s="44"/>
      <c r="AN863" s="44"/>
      <c r="AO863" s="44"/>
      <c r="AP863" s="44"/>
      <c r="AQ863" s="44"/>
      <c r="AR863" s="44"/>
      <c r="AS863" s="44"/>
    </row>
    <row r="864" spans="1:45">
      <c r="A864" s="41"/>
      <c r="B864" s="41"/>
      <c r="C864" s="41"/>
      <c r="D864" s="41"/>
      <c r="E864" s="52"/>
      <c r="F864" s="52"/>
      <c r="G864" s="52"/>
      <c r="H864" s="52"/>
      <c r="I864" s="52"/>
      <c r="J864" s="52"/>
      <c r="K864" s="52"/>
      <c r="L864" s="44"/>
      <c r="M864" s="44"/>
      <c r="N864" s="44"/>
      <c r="O864" s="139"/>
      <c r="P864" s="46"/>
      <c r="Q864" s="44"/>
      <c r="R864" s="44"/>
      <c r="S864" s="44"/>
      <c r="T864" s="44"/>
      <c r="U864" s="44"/>
      <c r="V864" s="44"/>
      <c r="W864" s="44"/>
      <c r="X864" s="44"/>
      <c r="Y864" s="44"/>
      <c r="Z864" s="44"/>
      <c r="AA864" s="44"/>
      <c r="AB864" s="44"/>
      <c r="AC864" s="44"/>
      <c r="AD864" s="44"/>
      <c r="AE864" s="44"/>
      <c r="AF864" s="44"/>
      <c r="AG864" s="44"/>
      <c r="AH864" s="44"/>
      <c r="AI864" s="44"/>
      <c r="AJ864" s="44"/>
      <c r="AK864" s="44"/>
      <c r="AL864" s="44"/>
      <c r="AM864" s="44"/>
      <c r="AN864" s="44"/>
      <c r="AO864" s="44"/>
      <c r="AP864" s="44"/>
      <c r="AQ864" s="44"/>
      <c r="AR864" s="44"/>
      <c r="AS864" s="44"/>
    </row>
    <row r="865" spans="1:45">
      <c r="A865" s="41"/>
      <c r="B865" s="41"/>
      <c r="C865" s="41"/>
      <c r="D865" s="41"/>
      <c r="E865" s="52"/>
      <c r="F865" s="52"/>
      <c r="G865" s="52"/>
      <c r="H865" s="52"/>
      <c r="I865" s="52"/>
      <c r="J865" s="52"/>
      <c r="K865" s="52"/>
      <c r="L865" s="44"/>
      <c r="M865" s="44"/>
      <c r="N865" s="44"/>
      <c r="O865" s="139"/>
      <c r="P865" s="46"/>
      <c r="Q865" s="44"/>
      <c r="R865" s="44"/>
      <c r="S865" s="44"/>
      <c r="T865" s="44"/>
      <c r="U865" s="44"/>
      <c r="V865" s="44"/>
      <c r="W865" s="44"/>
      <c r="X865" s="44"/>
      <c r="Y865" s="44"/>
      <c r="Z865" s="44"/>
      <c r="AA865" s="44"/>
      <c r="AB865" s="44"/>
      <c r="AC865" s="44"/>
      <c r="AD865" s="44"/>
      <c r="AE865" s="44"/>
      <c r="AF865" s="44"/>
      <c r="AG865" s="44"/>
      <c r="AH865" s="44"/>
      <c r="AI865" s="44"/>
      <c r="AJ865" s="44"/>
      <c r="AK865" s="44"/>
      <c r="AL865" s="44"/>
      <c r="AM865" s="44"/>
      <c r="AN865" s="44"/>
      <c r="AO865" s="44"/>
      <c r="AP865" s="44"/>
      <c r="AQ865" s="44"/>
      <c r="AR865" s="44"/>
      <c r="AS865" s="44"/>
    </row>
    <row r="866" spans="1:45">
      <c r="A866" s="41"/>
      <c r="B866" s="41"/>
      <c r="C866" s="41"/>
      <c r="D866" s="41"/>
      <c r="E866" s="52"/>
      <c r="F866" s="52"/>
      <c r="G866" s="52"/>
      <c r="H866" s="52"/>
      <c r="I866" s="52"/>
      <c r="J866" s="52"/>
      <c r="K866" s="52"/>
      <c r="L866" s="44"/>
      <c r="M866" s="44"/>
      <c r="N866" s="44"/>
      <c r="O866" s="139"/>
      <c r="P866" s="46"/>
      <c r="Q866" s="44"/>
      <c r="R866" s="44"/>
      <c r="S866" s="44"/>
      <c r="T866" s="44"/>
      <c r="U866" s="44"/>
      <c r="V866" s="44"/>
      <c r="W866" s="44"/>
      <c r="X866" s="44"/>
      <c r="Y866" s="44"/>
      <c r="Z866" s="44"/>
      <c r="AA866" s="44"/>
      <c r="AB866" s="44"/>
      <c r="AC866" s="44"/>
      <c r="AD866" s="44"/>
      <c r="AE866" s="44"/>
      <c r="AF866" s="44"/>
      <c r="AG866" s="44"/>
      <c r="AH866" s="44"/>
      <c r="AI866" s="44"/>
      <c r="AJ866" s="44"/>
      <c r="AK866" s="44"/>
      <c r="AL866" s="44"/>
      <c r="AM866" s="44"/>
      <c r="AN866" s="44"/>
      <c r="AO866" s="44"/>
      <c r="AP866" s="44"/>
      <c r="AQ866" s="44"/>
      <c r="AR866" s="44"/>
      <c r="AS866" s="44"/>
    </row>
    <row r="867" spans="1:45">
      <c r="A867" s="41"/>
      <c r="B867" s="41"/>
      <c r="C867" s="41"/>
      <c r="D867" s="41"/>
      <c r="E867" s="52"/>
      <c r="F867" s="52"/>
      <c r="G867" s="52"/>
      <c r="H867" s="52"/>
      <c r="I867" s="52"/>
      <c r="J867" s="52"/>
      <c r="K867" s="52"/>
      <c r="L867" s="44"/>
      <c r="M867" s="44"/>
      <c r="N867" s="44"/>
      <c r="O867" s="139"/>
      <c r="P867" s="46"/>
      <c r="Q867" s="44"/>
      <c r="R867" s="44"/>
      <c r="S867" s="44"/>
      <c r="T867" s="44"/>
      <c r="U867" s="44"/>
      <c r="V867" s="44"/>
      <c r="W867" s="44"/>
      <c r="X867" s="44"/>
      <c r="Y867" s="44"/>
      <c r="Z867" s="44"/>
      <c r="AA867" s="44"/>
      <c r="AB867" s="44"/>
      <c r="AC867" s="44"/>
      <c r="AD867" s="44"/>
      <c r="AE867" s="44"/>
      <c r="AF867" s="44"/>
      <c r="AG867" s="44"/>
      <c r="AH867" s="44"/>
      <c r="AI867" s="44"/>
      <c r="AJ867" s="44"/>
      <c r="AK867" s="44"/>
      <c r="AL867" s="44"/>
      <c r="AM867" s="44"/>
      <c r="AN867" s="44"/>
      <c r="AO867" s="44"/>
      <c r="AP867" s="44"/>
      <c r="AQ867" s="44"/>
      <c r="AR867" s="44"/>
      <c r="AS867" s="44"/>
    </row>
    <row r="868" spans="1:45">
      <c r="A868" s="41"/>
      <c r="B868" s="41"/>
      <c r="C868" s="41"/>
      <c r="D868" s="41"/>
      <c r="E868" s="52"/>
      <c r="F868" s="52"/>
      <c r="G868" s="52"/>
      <c r="H868" s="52"/>
      <c r="I868" s="52"/>
      <c r="J868" s="52"/>
      <c r="K868" s="52"/>
      <c r="L868" s="44"/>
      <c r="M868" s="44"/>
      <c r="N868" s="44"/>
      <c r="O868" s="139"/>
      <c r="P868" s="46"/>
      <c r="Q868" s="44"/>
      <c r="R868" s="44"/>
      <c r="S868" s="44"/>
      <c r="T868" s="44"/>
      <c r="U868" s="44"/>
      <c r="V868" s="44"/>
      <c r="W868" s="44"/>
      <c r="X868" s="44"/>
      <c r="Y868" s="44"/>
      <c r="Z868" s="44"/>
      <c r="AA868" s="44"/>
      <c r="AB868" s="44"/>
      <c r="AC868" s="44"/>
      <c r="AD868" s="44"/>
      <c r="AE868" s="44"/>
      <c r="AF868" s="44"/>
      <c r="AG868" s="44"/>
      <c r="AH868" s="44"/>
      <c r="AI868" s="44"/>
      <c r="AJ868" s="44"/>
      <c r="AK868" s="44"/>
      <c r="AL868" s="44"/>
      <c r="AM868" s="44"/>
      <c r="AN868" s="44"/>
      <c r="AO868" s="44"/>
      <c r="AP868" s="44"/>
      <c r="AQ868" s="44"/>
      <c r="AR868" s="44"/>
      <c r="AS868" s="44"/>
    </row>
    <row r="869" spans="1:45">
      <c r="A869" s="41"/>
      <c r="B869" s="41"/>
      <c r="C869" s="41"/>
      <c r="D869" s="41"/>
      <c r="E869" s="52"/>
      <c r="F869" s="52"/>
      <c r="G869" s="52"/>
      <c r="H869" s="52"/>
      <c r="I869" s="52"/>
      <c r="J869" s="52"/>
      <c r="K869" s="52"/>
      <c r="L869" s="44"/>
      <c r="M869" s="44"/>
      <c r="N869" s="44"/>
      <c r="O869" s="139"/>
      <c r="P869" s="46"/>
      <c r="Q869" s="44"/>
      <c r="R869" s="44"/>
      <c r="S869" s="44"/>
      <c r="T869" s="44"/>
      <c r="U869" s="44"/>
      <c r="V869" s="44"/>
      <c r="W869" s="44"/>
      <c r="X869" s="44"/>
      <c r="Y869" s="44"/>
      <c r="Z869" s="44"/>
      <c r="AA869" s="44"/>
      <c r="AB869" s="44"/>
      <c r="AC869" s="44"/>
      <c r="AD869" s="44"/>
      <c r="AE869" s="44"/>
      <c r="AF869" s="44"/>
      <c r="AG869" s="44"/>
      <c r="AH869" s="44"/>
      <c r="AI869" s="44"/>
      <c r="AJ869" s="44"/>
      <c r="AK869" s="44"/>
      <c r="AL869" s="44"/>
      <c r="AM869" s="44"/>
      <c r="AN869" s="44"/>
      <c r="AO869" s="44"/>
      <c r="AP869" s="44"/>
      <c r="AQ869" s="44"/>
      <c r="AR869" s="44"/>
      <c r="AS869" s="44"/>
    </row>
    <row r="870" spans="1:45">
      <c r="A870" s="41"/>
      <c r="B870" s="41"/>
      <c r="C870" s="41"/>
      <c r="D870" s="41"/>
      <c r="E870" s="52"/>
      <c r="F870" s="52"/>
      <c r="G870" s="52"/>
      <c r="H870" s="52"/>
      <c r="I870" s="52"/>
      <c r="J870" s="52"/>
      <c r="K870" s="52"/>
      <c r="L870" s="44"/>
      <c r="M870" s="44"/>
      <c r="N870" s="44"/>
      <c r="O870" s="139"/>
      <c r="P870" s="46"/>
      <c r="Q870" s="44"/>
      <c r="R870" s="44"/>
      <c r="S870" s="44"/>
      <c r="T870" s="44"/>
      <c r="U870" s="44"/>
      <c r="V870" s="44"/>
      <c r="W870" s="44"/>
      <c r="X870" s="44"/>
      <c r="Y870" s="44"/>
      <c r="Z870" s="44"/>
      <c r="AA870" s="44"/>
      <c r="AB870" s="44"/>
      <c r="AC870" s="44"/>
      <c r="AD870" s="44"/>
      <c r="AE870" s="44"/>
      <c r="AF870" s="44"/>
      <c r="AG870" s="44"/>
      <c r="AH870" s="44"/>
      <c r="AI870" s="44"/>
      <c r="AJ870" s="44"/>
      <c r="AK870" s="44"/>
      <c r="AL870" s="44"/>
      <c r="AM870" s="44"/>
      <c r="AN870" s="44"/>
      <c r="AO870" s="44"/>
      <c r="AP870" s="44"/>
      <c r="AQ870" s="44"/>
      <c r="AR870" s="44"/>
      <c r="AS870" s="44"/>
    </row>
    <row r="871" spans="1:45">
      <c r="A871" s="41"/>
      <c r="B871" s="41"/>
      <c r="C871" s="41"/>
      <c r="D871" s="41"/>
      <c r="E871" s="52"/>
      <c r="F871" s="52"/>
      <c r="G871" s="52"/>
      <c r="H871" s="52"/>
      <c r="I871" s="52"/>
      <c r="J871" s="52"/>
      <c r="K871" s="52"/>
      <c r="L871" s="44"/>
      <c r="M871" s="44"/>
      <c r="N871" s="44"/>
      <c r="O871" s="139"/>
      <c r="P871" s="46"/>
      <c r="Q871" s="44"/>
      <c r="R871" s="44"/>
      <c r="S871" s="44"/>
      <c r="T871" s="44"/>
      <c r="U871" s="44"/>
      <c r="V871" s="44"/>
      <c r="W871" s="44"/>
      <c r="X871" s="44"/>
      <c r="Y871" s="44"/>
      <c r="Z871" s="44"/>
      <c r="AA871" s="44"/>
      <c r="AB871" s="44"/>
      <c r="AC871" s="44"/>
      <c r="AD871" s="44"/>
      <c r="AE871" s="44"/>
      <c r="AF871" s="44"/>
      <c r="AG871" s="44"/>
      <c r="AH871" s="44"/>
      <c r="AI871" s="44"/>
      <c r="AJ871" s="44"/>
      <c r="AK871" s="44"/>
      <c r="AL871" s="44"/>
      <c r="AM871" s="44"/>
      <c r="AN871" s="44"/>
      <c r="AO871" s="44"/>
      <c r="AP871" s="44"/>
      <c r="AQ871" s="44"/>
      <c r="AR871" s="44"/>
      <c r="AS871" s="44"/>
    </row>
    <row r="872" spans="1:45">
      <c r="A872" s="41"/>
      <c r="B872" s="41"/>
      <c r="C872" s="41"/>
      <c r="D872" s="41"/>
      <c r="E872" s="52"/>
      <c r="F872" s="52"/>
      <c r="G872" s="52"/>
      <c r="H872" s="52"/>
      <c r="I872" s="52"/>
      <c r="J872" s="52"/>
      <c r="K872" s="52"/>
      <c r="L872" s="44"/>
      <c r="M872" s="44"/>
      <c r="N872" s="44"/>
      <c r="O872" s="139"/>
      <c r="P872" s="46"/>
      <c r="Q872" s="44"/>
      <c r="R872" s="44"/>
      <c r="S872" s="44"/>
      <c r="T872" s="44"/>
      <c r="U872" s="44"/>
      <c r="V872" s="44"/>
      <c r="W872" s="44"/>
      <c r="X872" s="44"/>
      <c r="Y872" s="44"/>
      <c r="Z872" s="44"/>
      <c r="AA872" s="44"/>
      <c r="AB872" s="44"/>
      <c r="AC872" s="44"/>
      <c r="AD872" s="44"/>
      <c r="AE872" s="44"/>
      <c r="AF872" s="44"/>
      <c r="AG872" s="44"/>
      <c r="AH872" s="44"/>
      <c r="AI872" s="44"/>
      <c r="AJ872" s="44"/>
      <c r="AK872" s="44"/>
      <c r="AL872" s="44"/>
      <c r="AM872" s="44"/>
      <c r="AN872" s="44"/>
      <c r="AO872" s="44"/>
      <c r="AP872" s="44"/>
      <c r="AQ872" s="44"/>
      <c r="AR872" s="44"/>
      <c r="AS872" s="44"/>
    </row>
    <row r="873" spans="1:45">
      <c r="A873" s="41"/>
      <c r="B873" s="41"/>
      <c r="C873" s="41"/>
      <c r="D873" s="41"/>
      <c r="E873" s="52"/>
      <c r="F873" s="52"/>
      <c r="G873" s="52"/>
      <c r="H873" s="52"/>
      <c r="I873" s="52"/>
      <c r="J873" s="52"/>
      <c r="K873" s="52"/>
      <c r="L873" s="44"/>
      <c r="M873" s="44"/>
      <c r="N873" s="44"/>
      <c r="O873" s="139"/>
      <c r="P873" s="46"/>
      <c r="Q873" s="44"/>
      <c r="R873" s="44"/>
      <c r="S873" s="44"/>
      <c r="T873" s="44"/>
      <c r="U873" s="44"/>
      <c r="V873" s="44"/>
      <c r="W873" s="44"/>
      <c r="X873" s="44"/>
      <c r="Y873" s="44"/>
      <c r="Z873" s="44"/>
      <c r="AA873" s="44"/>
      <c r="AB873" s="44"/>
      <c r="AC873" s="44"/>
      <c r="AD873" s="44"/>
      <c r="AE873" s="44"/>
      <c r="AF873" s="44"/>
      <c r="AG873" s="44"/>
      <c r="AH873" s="44"/>
      <c r="AI873" s="44"/>
      <c r="AJ873" s="44"/>
      <c r="AK873" s="44"/>
      <c r="AL873" s="44"/>
      <c r="AM873" s="44"/>
      <c r="AN873" s="44"/>
      <c r="AO873" s="44"/>
      <c r="AP873" s="44"/>
      <c r="AQ873" s="44"/>
      <c r="AR873" s="44"/>
      <c r="AS873" s="44"/>
    </row>
    <row r="874" spans="1:45">
      <c r="A874" s="41"/>
      <c r="B874" s="41"/>
      <c r="C874" s="41"/>
      <c r="D874" s="41"/>
      <c r="E874" s="52"/>
      <c r="F874" s="52"/>
      <c r="G874" s="52"/>
      <c r="H874" s="52"/>
      <c r="I874" s="52"/>
      <c r="J874" s="52"/>
      <c r="K874" s="52"/>
      <c r="L874" s="44"/>
      <c r="M874" s="44"/>
      <c r="N874" s="44"/>
      <c r="O874" s="139"/>
      <c r="P874" s="46"/>
      <c r="Q874" s="44"/>
      <c r="R874" s="44"/>
      <c r="S874" s="44"/>
      <c r="T874" s="44"/>
      <c r="U874" s="44"/>
      <c r="V874" s="44"/>
      <c r="W874" s="44"/>
      <c r="X874" s="44"/>
      <c r="Y874" s="44"/>
      <c r="Z874" s="44"/>
      <c r="AA874" s="44"/>
      <c r="AB874" s="44"/>
      <c r="AC874" s="44"/>
      <c r="AD874" s="44"/>
      <c r="AE874" s="44"/>
      <c r="AF874" s="44"/>
      <c r="AG874" s="44"/>
      <c r="AH874" s="44"/>
      <c r="AI874" s="44"/>
      <c r="AJ874" s="44"/>
      <c r="AK874" s="44"/>
      <c r="AL874" s="44"/>
      <c r="AM874" s="44"/>
      <c r="AN874" s="44"/>
      <c r="AO874" s="44"/>
      <c r="AP874" s="44"/>
      <c r="AQ874" s="44"/>
      <c r="AR874" s="44"/>
      <c r="AS874" s="44"/>
    </row>
    <row r="875" spans="1:45">
      <c r="A875" s="41"/>
      <c r="B875" s="41"/>
      <c r="C875" s="41"/>
      <c r="D875" s="41"/>
      <c r="E875" s="52"/>
      <c r="F875" s="52"/>
      <c r="G875" s="52"/>
      <c r="H875" s="52"/>
      <c r="I875" s="52"/>
      <c r="J875" s="52"/>
      <c r="K875" s="52"/>
      <c r="L875" s="44"/>
      <c r="M875" s="44"/>
      <c r="N875" s="44"/>
      <c r="O875" s="139"/>
      <c r="P875" s="46"/>
      <c r="Q875" s="44"/>
      <c r="R875" s="44"/>
      <c r="S875" s="44"/>
      <c r="T875" s="44"/>
      <c r="U875" s="44"/>
      <c r="V875" s="44"/>
      <c r="W875" s="44"/>
      <c r="X875" s="44"/>
      <c r="Y875" s="44"/>
      <c r="Z875" s="44"/>
      <c r="AA875" s="44"/>
      <c r="AB875" s="44"/>
      <c r="AC875" s="44"/>
      <c r="AD875" s="44"/>
      <c r="AE875" s="44"/>
      <c r="AF875" s="44"/>
      <c r="AG875" s="44"/>
      <c r="AH875" s="44"/>
      <c r="AI875" s="44"/>
      <c r="AJ875" s="44"/>
      <c r="AK875" s="44"/>
      <c r="AL875" s="44"/>
      <c r="AM875" s="44"/>
      <c r="AN875" s="44"/>
      <c r="AO875" s="44"/>
      <c r="AP875" s="44"/>
      <c r="AQ875" s="44"/>
      <c r="AR875" s="44"/>
      <c r="AS875" s="44"/>
    </row>
    <row r="876" spans="1:45">
      <c r="A876" s="41"/>
      <c r="B876" s="41"/>
      <c r="C876" s="41"/>
      <c r="D876" s="41"/>
      <c r="E876" s="52"/>
      <c r="F876" s="52"/>
      <c r="G876" s="52"/>
      <c r="H876" s="52"/>
      <c r="I876" s="52"/>
      <c r="J876" s="52"/>
      <c r="K876" s="52"/>
      <c r="L876" s="44"/>
      <c r="M876" s="44"/>
      <c r="N876" s="44"/>
      <c r="O876" s="139"/>
      <c r="P876" s="46"/>
      <c r="Q876" s="44"/>
      <c r="R876" s="44"/>
      <c r="S876" s="44"/>
      <c r="T876" s="44"/>
      <c r="U876" s="44"/>
      <c r="V876" s="44"/>
      <c r="W876" s="44"/>
      <c r="X876" s="44"/>
      <c r="Y876" s="44"/>
      <c r="Z876" s="44"/>
      <c r="AA876" s="44"/>
      <c r="AB876" s="44"/>
      <c r="AC876" s="44"/>
      <c r="AD876" s="44"/>
      <c r="AE876" s="44"/>
      <c r="AF876" s="44"/>
      <c r="AG876" s="44"/>
      <c r="AH876" s="44"/>
      <c r="AI876" s="44"/>
      <c r="AJ876" s="44"/>
      <c r="AK876" s="44"/>
      <c r="AL876" s="44"/>
      <c r="AM876" s="44"/>
      <c r="AN876" s="44"/>
      <c r="AO876" s="44"/>
      <c r="AP876" s="44"/>
      <c r="AQ876" s="44"/>
      <c r="AR876" s="44"/>
      <c r="AS876" s="44"/>
    </row>
    <row r="877" spans="1:45">
      <c r="A877" s="41"/>
      <c r="B877" s="41"/>
      <c r="C877" s="41"/>
      <c r="D877" s="41"/>
      <c r="E877" s="52"/>
      <c r="F877" s="52"/>
      <c r="G877" s="52"/>
      <c r="H877" s="52"/>
      <c r="I877" s="52"/>
      <c r="J877" s="52"/>
      <c r="K877" s="52"/>
      <c r="L877" s="44"/>
      <c r="M877" s="44"/>
      <c r="N877" s="44"/>
      <c r="O877" s="139"/>
      <c r="P877" s="46"/>
      <c r="Q877" s="44"/>
      <c r="R877" s="44"/>
      <c r="S877" s="44"/>
      <c r="T877" s="44"/>
      <c r="U877" s="44"/>
      <c r="V877" s="44"/>
      <c r="W877" s="44"/>
      <c r="X877" s="44"/>
      <c r="Y877" s="44"/>
      <c r="Z877" s="44"/>
      <c r="AA877" s="44"/>
      <c r="AB877" s="44"/>
      <c r="AC877" s="44"/>
      <c r="AD877" s="44"/>
      <c r="AE877" s="44"/>
      <c r="AF877" s="44"/>
      <c r="AG877" s="44"/>
      <c r="AH877" s="44"/>
      <c r="AI877" s="44"/>
      <c r="AJ877" s="44"/>
      <c r="AK877" s="44"/>
      <c r="AL877" s="44"/>
      <c r="AM877" s="44"/>
      <c r="AN877" s="44"/>
      <c r="AO877" s="44"/>
      <c r="AP877" s="44"/>
      <c r="AQ877" s="44"/>
      <c r="AR877" s="44"/>
      <c r="AS877" s="44"/>
    </row>
    <row r="878" spans="1:45">
      <c r="A878" s="41"/>
      <c r="B878" s="41"/>
      <c r="C878" s="41"/>
      <c r="D878" s="41"/>
      <c r="E878" s="52"/>
      <c r="F878" s="52"/>
      <c r="G878" s="52"/>
      <c r="H878" s="52"/>
      <c r="I878" s="52"/>
      <c r="J878" s="52"/>
      <c r="K878" s="52"/>
      <c r="L878" s="44"/>
      <c r="M878" s="44"/>
      <c r="N878" s="44"/>
      <c r="O878" s="139"/>
      <c r="P878" s="46"/>
      <c r="Q878" s="44"/>
      <c r="R878" s="44"/>
      <c r="S878" s="44"/>
      <c r="T878" s="44"/>
      <c r="U878" s="44"/>
      <c r="V878" s="44"/>
      <c r="W878" s="44"/>
      <c r="X878" s="44"/>
      <c r="Y878" s="44"/>
      <c r="Z878" s="44"/>
      <c r="AA878" s="44"/>
      <c r="AB878" s="44"/>
      <c r="AC878" s="44"/>
      <c r="AD878" s="44"/>
      <c r="AE878" s="44"/>
      <c r="AF878" s="44"/>
      <c r="AG878" s="44"/>
      <c r="AH878" s="44"/>
      <c r="AI878" s="44"/>
      <c r="AJ878" s="44"/>
      <c r="AK878" s="44"/>
      <c r="AL878" s="44"/>
      <c r="AM878" s="44"/>
      <c r="AN878" s="44"/>
      <c r="AO878" s="44"/>
      <c r="AP878" s="44"/>
      <c r="AQ878" s="44"/>
      <c r="AR878" s="44"/>
      <c r="AS878" s="44"/>
    </row>
    <row r="879" spans="1:45">
      <c r="A879" s="41"/>
      <c r="B879" s="41"/>
      <c r="C879" s="41"/>
      <c r="D879" s="41"/>
      <c r="E879" s="52"/>
      <c r="F879" s="52"/>
      <c r="G879" s="52"/>
      <c r="H879" s="52"/>
      <c r="I879" s="52"/>
      <c r="J879" s="52"/>
      <c r="K879" s="52"/>
      <c r="L879" s="44"/>
      <c r="M879" s="44"/>
      <c r="N879" s="44"/>
      <c r="O879" s="139"/>
      <c r="P879" s="46"/>
      <c r="Q879" s="44"/>
      <c r="R879" s="44"/>
      <c r="S879" s="44"/>
      <c r="T879" s="44"/>
      <c r="U879" s="44"/>
      <c r="V879" s="44"/>
      <c r="W879" s="44"/>
      <c r="X879" s="44"/>
      <c r="Y879" s="44"/>
      <c r="Z879" s="44"/>
      <c r="AA879" s="44"/>
      <c r="AB879" s="44"/>
      <c r="AC879" s="44"/>
      <c r="AD879" s="44"/>
      <c r="AE879" s="44"/>
      <c r="AF879" s="44"/>
      <c r="AG879" s="44"/>
      <c r="AH879" s="44"/>
      <c r="AI879" s="44"/>
      <c r="AJ879" s="44"/>
      <c r="AK879" s="44"/>
      <c r="AL879" s="44"/>
      <c r="AM879" s="44"/>
      <c r="AN879" s="44"/>
      <c r="AO879" s="44"/>
      <c r="AP879" s="44"/>
      <c r="AQ879" s="44"/>
      <c r="AR879" s="44"/>
      <c r="AS879" s="44"/>
    </row>
    <row r="880" spans="1:45">
      <c r="A880" s="41"/>
      <c r="B880" s="41"/>
      <c r="C880" s="41"/>
      <c r="D880" s="41"/>
      <c r="E880" s="52"/>
      <c r="F880" s="52"/>
      <c r="G880" s="52"/>
      <c r="H880" s="52"/>
      <c r="I880" s="52"/>
      <c r="J880" s="52"/>
      <c r="K880" s="52"/>
      <c r="L880" s="44"/>
      <c r="M880" s="44"/>
      <c r="N880" s="44"/>
      <c r="O880" s="139"/>
      <c r="P880" s="46"/>
      <c r="Q880" s="44"/>
      <c r="R880" s="44"/>
      <c r="S880" s="44"/>
      <c r="T880" s="44"/>
      <c r="U880" s="44"/>
      <c r="V880" s="44"/>
      <c r="W880" s="44"/>
      <c r="X880" s="44"/>
      <c r="Y880" s="44"/>
      <c r="Z880" s="44"/>
      <c r="AA880" s="44"/>
      <c r="AB880" s="44"/>
      <c r="AC880" s="44"/>
      <c r="AD880" s="44"/>
      <c r="AE880" s="44"/>
      <c r="AF880" s="44"/>
      <c r="AG880" s="44"/>
      <c r="AH880" s="44"/>
      <c r="AI880" s="44"/>
      <c r="AJ880" s="44"/>
      <c r="AK880" s="44"/>
      <c r="AL880" s="44"/>
      <c r="AM880" s="44"/>
      <c r="AN880" s="44"/>
      <c r="AO880" s="44"/>
      <c r="AP880" s="44"/>
      <c r="AQ880" s="44"/>
      <c r="AR880" s="44"/>
      <c r="AS880" s="44"/>
    </row>
    <row r="881" spans="1:45">
      <c r="A881" s="41"/>
      <c r="B881" s="41"/>
      <c r="C881" s="41"/>
      <c r="D881" s="41"/>
      <c r="E881" s="52"/>
      <c r="F881" s="52"/>
      <c r="G881" s="52"/>
      <c r="H881" s="52"/>
      <c r="I881" s="52"/>
      <c r="J881" s="52"/>
      <c r="K881" s="52"/>
      <c r="L881" s="44"/>
      <c r="M881" s="44"/>
      <c r="N881" s="44"/>
      <c r="O881" s="139"/>
      <c r="P881" s="46"/>
      <c r="Q881" s="44"/>
      <c r="R881" s="44"/>
      <c r="S881" s="44"/>
      <c r="T881" s="44"/>
      <c r="U881" s="44"/>
      <c r="V881" s="44"/>
      <c r="W881" s="44"/>
      <c r="X881" s="44"/>
      <c r="Y881" s="44"/>
      <c r="Z881" s="44"/>
      <c r="AA881" s="44"/>
      <c r="AB881" s="44"/>
      <c r="AC881" s="44"/>
      <c r="AD881" s="44"/>
      <c r="AE881" s="44"/>
      <c r="AF881" s="44"/>
      <c r="AG881" s="44"/>
      <c r="AH881" s="44"/>
      <c r="AI881" s="44"/>
      <c r="AJ881" s="44"/>
      <c r="AK881" s="44"/>
      <c r="AL881" s="44"/>
      <c r="AM881" s="44"/>
      <c r="AN881" s="44"/>
      <c r="AO881" s="44"/>
      <c r="AP881" s="44"/>
      <c r="AQ881" s="44"/>
      <c r="AR881" s="44"/>
      <c r="AS881" s="44"/>
    </row>
    <row r="882" spans="1:45">
      <c r="A882" s="41"/>
      <c r="B882" s="41"/>
      <c r="C882" s="41"/>
      <c r="D882" s="41"/>
      <c r="E882" s="52"/>
      <c r="F882" s="52"/>
      <c r="G882" s="52"/>
      <c r="H882" s="52"/>
      <c r="I882" s="52"/>
      <c r="J882" s="52"/>
      <c r="K882" s="52"/>
      <c r="L882" s="44"/>
      <c r="M882" s="44"/>
      <c r="N882" s="44"/>
      <c r="O882" s="139"/>
      <c r="P882" s="46"/>
      <c r="Q882" s="44"/>
      <c r="R882" s="44"/>
      <c r="S882" s="44"/>
      <c r="T882" s="44"/>
      <c r="U882" s="44"/>
      <c r="V882" s="44"/>
      <c r="W882" s="44"/>
      <c r="X882" s="44"/>
      <c r="Y882" s="44"/>
      <c r="Z882" s="44"/>
      <c r="AA882" s="44"/>
      <c r="AB882" s="44"/>
      <c r="AC882" s="44"/>
      <c r="AD882" s="44"/>
      <c r="AE882" s="44"/>
      <c r="AF882" s="44"/>
      <c r="AG882" s="44"/>
      <c r="AH882" s="44"/>
      <c r="AI882" s="44"/>
      <c r="AJ882" s="44"/>
      <c r="AK882" s="44"/>
      <c r="AL882" s="44"/>
      <c r="AM882" s="44"/>
      <c r="AN882" s="44"/>
      <c r="AO882" s="44"/>
      <c r="AP882" s="44"/>
      <c r="AQ882" s="44"/>
      <c r="AR882" s="44"/>
      <c r="AS882" s="44"/>
    </row>
    <row r="883" spans="1:45">
      <c r="A883" s="41"/>
      <c r="B883" s="41"/>
      <c r="C883" s="41"/>
      <c r="D883" s="41"/>
      <c r="E883" s="52"/>
      <c r="F883" s="52"/>
      <c r="G883" s="52"/>
      <c r="H883" s="52"/>
      <c r="I883" s="52"/>
      <c r="J883" s="52"/>
      <c r="K883" s="52"/>
      <c r="L883" s="44"/>
      <c r="M883" s="44"/>
      <c r="N883" s="44"/>
      <c r="O883" s="139"/>
      <c r="P883" s="46"/>
      <c r="Q883" s="44"/>
      <c r="R883" s="44"/>
      <c r="S883" s="44"/>
      <c r="T883" s="44"/>
      <c r="U883" s="44"/>
      <c r="V883" s="44"/>
      <c r="W883" s="44"/>
      <c r="X883" s="44"/>
      <c r="Y883" s="44"/>
      <c r="Z883" s="44"/>
      <c r="AA883" s="44"/>
      <c r="AB883" s="44"/>
      <c r="AC883" s="44"/>
      <c r="AD883" s="44"/>
      <c r="AE883" s="44"/>
      <c r="AF883" s="44"/>
      <c r="AG883" s="44"/>
      <c r="AH883" s="44"/>
      <c r="AI883" s="44"/>
      <c r="AJ883" s="44"/>
      <c r="AK883" s="44"/>
      <c r="AL883" s="44"/>
      <c r="AM883" s="44"/>
      <c r="AN883" s="44"/>
      <c r="AO883" s="44"/>
      <c r="AP883" s="44"/>
      <c r="AQ883" s="44"/>
      <c r="AR883" s="44"/>
      <c r="AS883" s="44"/>
    </row>
    <row r="884" spans="1:45">
      <c r="A884" s="41"/>
      <c r="B884" s="41"/>
      <c r="C884" s="41"/>
      <c r="D884" s="41"/>
      <c r="E884" s="52"/>
      <c r="F884" s="52"/>
      <c r="G884" s="52"/>
      <c r="H884" s="52"/>
      <c r="I884" s="52"/>
      <c r="J884" s="52"/>
      <c r="K884" s="52"/>
      <c r="L884" s="44"/>
      <c r="M884" s="44"/>
      <c r="N884" s="44"/>
      <c r="O884" s="139"/>
      <c r="P884" s="46"/>
      <c r="Q884" s="44"/>
      <c r="R884" s="44"/>
      <c r="S884" s="44"/>
      <c r="T884" s="44"/>
      <c r="U884" s="44"/>
      <c r="V884" s="44"/>
      <c r="W884" s="44"/>
      <c r="X884" s="44"/>
      <c r="Y884" s="44"/>
      <c r="Z884" s="44"/>
      <c r="AA884" s="44"/>
      <c r="AB884" s="44"/>
      <c r="AC884" s="44"/>
      <c r="AD884" s="44"/>
      <c r="AE884" s="44"/>
      <c r="AF884" s="44"/>
      <c r="AG884" s="44"/>
      <c r="AH884" s="44"/>
      <c r="AI884" s="44"/>
      <c r="AJ884" s="44"/>
      <c r="AK884" s="44"/>
      <c r="AL884" s="44"/>
      <c r="AM884" s="44"/>
      <c r="AN884" s="44"/>
      <c r="AO884" s="44"/>
      <c r="AP884" s="44"/>
      <c r="AQ884" s="44"/>
      <c r="AR884" s="44"/>
      <c r="AS884" s="44"/>
    </row>
    <row r="885" spans="1:45">
      <c r="A885" s="41"/>
      <c r="B885" s="41"/>
      <c r="C885" s="41"/>
      <c r="D885" s="41"/>
      <c r="E885" s="52"/>
      <c r="F885" s="52"/>
      <c r="G885" s="52"/>
      <c r="H885" s="52"/>
      <c r="I885" s="52"/>
      <c r="J885" s="52"/>
      <c r="K885" s="52"/>
      <c r="L885" s="44"/>
      <c r="M885" s="44"/>
      <c r="N885" s="44"/>
      <c r="O885" s="139"/>
      <c r="P885" s="46"/>
      <c r="Q885" s="44"/>
      <c r="R885" s="44"/>
      <c r="S885" s="44"/>
      <c r="T885" s="44"/>
      <c r="U885" s="44"/>
      <c r="V885" s="44"/>
      <c r="W885" s="44"/>
      <c r="X885" s="44"/>
      <c r="Y885" s="44"/>
      <c r="Z885" s="44"/>
      <c r="AA885" s="44"/>
      <c r="AB885" s="44"/>
      <c r="AC885" s="44"/>
      <c r="AD885" s="44"/>
      <c r="AE885" s="44"/>
      <c r="AF885" s="44"/>
      <c r="AG885" s="44"/>
      <c r="AH885" s="44"/>
      <c r="AI885" s="44"/>
      <c r="AJ885" s="44"/>
      <c r="AK885" s="44"/>
      <c r="AL885" s="44"/>
      <c r="AM885" s="44"/>
      <c r="AN885" s="44"/>
      <c r="AO885" s="44"/>
      <c r="AP885" s="44"/>
      <c r="AQ885" s="44"/>
      <c r="AR885" s="44"/>
      <c r="AS885" s="44"/>
    </row>
    <row r="886" spans="1:45">
      <c r="A886" s="41"/>
      <c r="B886" s="41"/>
      <c r="C886" s="41"/>
      <c r="D886" s="41"/>
      <c r="E886" s="52"/>
      <c r="F886" s="52"/>
      <c r="G886" s="52"/>
      <c r="H886" s="52"/>
      <c r="I886" s="52"/>
      <c r="J886" s="52"/>
      <c r="K886" s="52"/>
      <c r="L886" s="44"/>
      <c r="M886" s="44"/>
      <c r="N886" s="44"/>
      <c r="O886" s="139"/>
      <c r="P886" s="46"/>
      <c r="Q886" s="44"/>
      <c r="R886" s="44"/>
      <c r="S886" s="44"/>
      <c r="T886" s="44"/>
      <c r="U886" s="44"/>
      <c r="V886" s="44"/>
      <c r="W886" s="44"/>
      <c r="X886" s="44"/>
      <c r="Y886" s="44"/>
      <c r="Z886" s="44"/>
      <c r="AA886" s="44"/>
      <c r="AB886" s="44"/>
      <c r="AC886" s="44"/>
      <c r="AD886" s="44"/>
      <c r="AE886" s="44"/>
      <c r="AF886" s="44"/>
      <c r="AG886" s="44"/>
      <c r="AH886" s="44"/>
      <c r="AI886" s="44"/>
      <c r="AJ886" s="44"/>
      <c r="AK886" s="44"/>
      <c r="AL886" s="44"/>
      <c r="AM886" s="44"/>
      <c r="AN886" s="44"/>
      <c r="AO886" s="44"/>
      <c r="AP886" s="44"/>
      <c r="AQ886" s="44"/>
      <c r="AR886" s="44"/>
      <c r="AS886" s="44"/>
    </row>
    <row r="887" spans="1:45">
      <c r="A887" s="41"/>
      <c r="B887" s="41"/>
      <c r="C887" s="41"/>
      <c r="D887" s="41"/>
      <c r="E887" s="52"/>
      <c r="F887" s="52"/>
      <c r="G887" s="52"/>
      <c r="H887" s="52"/>
      <c r="I887" s="52"/>
      <c r="J887" s="52"/>
      <c r="K887" s="52"/>
      <c r="L887" s="44"/>
      <c r="M887" s="44"/>
      <c r="N887" s="44"/>
      <c r="O887" s="139"/>
      <c r="P887" s="46"/>
      <c r="Q887" s="44"/>
      <c r="R887" s="44"/>
      <c r="S887" s="44"/>
      <c r="T887" s="44"/>
      <c r="U887" s="44"/>
      <c r="V887" s="44"/>
      <c r="W887" s="44"/>
      <c r="X887" s="44"/>
      <c r="Y887" s="44"/>
      <c r="Z887" s="44"/>
      <c r="AA887" s="44"/>
      <c r="AB887" s="44"/>
      <c r="AC887" s="44"/>
      <c r="AD887" s="44"/>
      <c r="AE887" s="44"/>
      <c r="AF887" s="44"/>
      <c r="AG887" s="44"/>
      <c r="AH887" s="44"/>
      <c r="AI887" s="44"/>
      <c r="AJ887" s="44"/>
      <c r="AK887" s="44"/>
      <c r="AL887" s="44"/>
      <c r="AM887" s="44"/>
      <c r="AN887" s="44"/>
      <c r="AO887" s="44"/>
      <c r="AP887" s="44"/>
      <c r="AQ887" s="44"/>
      <c r="AR887" s="44"/>
      <c r="AS887" s="44"/>
    </row>
    <row r="888" spans="1:45">
      <c r="A888" s="41"/>
      <c r="B888" s="41"/>
      <c r="C888" s="41"/>
      <c r="D888" s="41"/>
      <c r="E888" s="52"/>
      <c r="F888" s="52"/>
      <c r="G888" s="52"/>
      <c r="H888" s="52"/>
      <c r="I888" s="52"/>
      <c r="J888" s="52"/>
      <c r="K888" s="52"/>
      <c r="L888" s="44"/>
      <c r="M888" s="44"/>
      <c r="N888" s="44"/>
      <c r="O888" s="139"/>
      <c r="P888" s="46"/>
      <c r="Q888" s="44"/>
      <c r="R888" s="44"/>
      <c r="S888" s="44"/>
      <c r="T888" s="44"/>
      <c r="U888" s="44"/>
      <c r="V888" s="44"/>
      <c r="W888" s="44"/>
      <c r="X888" s="44"/>
      <c r="Y888" s="44"/>
      <c r="Z888" s="44"/>
      <c r="AA888" s="44"/>
      <c r="AB888" s="44"/>
      <c r="AC888" s="44"/>
      <c r="AD888" s="44"/>
      <c r="AE888" s="44"/>
      <c r="AF888" s="44"/>
      <c r="AG888" s="44"/>
      <c r="AH888" s="44"/>
      <c r="AI888" s="44"/>
      <c r="AJ888" s="44"/>
      <c r="AK888" s="44"/>
      <c r="AL888" s="44"/>
      <c r="AM888" s="44"/>
      <c r="AN888" s="44"/>
      <c r="AO888" s="44"/>
      <c r="AP888" s="44"/>
      <c r="AQ888" s="44"/>
      <c r="AR888" s="44"/>
      <c r="AS888" s="44"/>
    </row>
    <row r="889" spans="1:45">
      <c r="A889" s="41"/>
      <c r="B889" s="41"/>
      <c r="C889" s="41"/>
      <c r="D889" s="41"/>
      <c r="E889" s="52"/>
      <c r="F889" s="52"/>
      <c r="G889" s="52"/>
      <c r="H889" s="52"/>
      <c r="I889" s="52"/>
      <c r="J889" s="52"/>
      <c r="K889" s="52"/>
      <c r="L889" s="44"/>
      <c r="M889" s="44"/>
      <c r="N889" s="44"/>
      <c r="O889" s="139"/>
      <c r="P889" s="46"/>
      <c r="Q889" s="44"/>
      <c r="R889" s="44"/>
      <c r="S889" s="44"/>
      <c r="T889" s="44"/>
      <c r="U889" s="44"/>
      <c r="V889" s="44"/>
      <c r="W889" s="44"/>
      <c r="X889" s="44"/>
      <c r="Y889" s="44"/>
      <c r="Z889" s="44"/>
      <c r="AA889" s="44"/>
      <c r="AB889" s="44"/>
      <c r="AC889" s="44"/>
      <c r="AD889" s="44"/>
      <c r="AE889" s="44"/>
      <c r="AF889" s="44"/>
      <c r="AG889" s="44"/>
      <c r="AH889" s="44"/>
      <c r="AI889" s="44"/>
      <c r="AJ889" s="44"/>
      <c r="AK889" s="44"/>
      <c r="AL889" s="44"/>
      <c r="AM889" s="44"/>
      <c r="AN889" s="44"/>
      <c r="AO889" s="44"/>
      <c r="AP889" s="44"/>
      <c r="AQ889" s="44"/>
      <c r="AR889" s="44"/>
      <c r="AS889" s="44"/>
    </row>
    <row r="890" spans="1:45">
      <c r="A890" s="41"/>
      <c r="B890" s="41"/>
      <c r="C890" s="41"/>
      <c r="D890" s="41"/>
      <c r="E890" s="52"/>
      <c r="F890" s="52"/>
      <c r="G890" s="52"/>
      <c r="H890" s="52"/>
      <c r="I890" s="52"/>
      <c r="J890" s="52"/>
      <c r="K890" s="52"/>
      <c r="L890" s="44"/>
      <c r="M890" s="44"/>
      <c r="N890" s="44"/>
      <c r="O890" s="139"/>
      <c r="P890" s="46"/>
      <c r="Q890" s="44"/>
      <c r="R890" s="44"/>
      <c r="S890" s="44"/>
      <c r="T890" s="44"/>
      <c r="U890" s="44"/>
      <c r="V890" s="44"/>
      <c r="W890" s="44"/>
      <c r="X890" s="44"/>
      <c r="Y890" s="44"/>
      <c r="Z890" s="44"/>
      <c r="AA890" s="44"/>
      <c r="AB890" s="44"/>
      <c r="AC890" s="44"/>
      <c r="AD890" s="44"/>
      <c r="AE890" s="44"/>
      <c r="AF890" s="44"/>
      <c r="AG890" s="44"/>
      <c r="AH890" s="44"/>
      <c r="AI890" s="44"/>
      <c r="AJ890" s="44"/>
      <c r="AK890" s="44"/>
      <c r="AL890" s="44"/>
      <c r="AM890" s="44"/>
      <c r="AN890" s="44"/>
      <c r="AO890" s="44"/>
      <c r="AP890" s="44"/>
      <c r="AQ890" s="44"/>
      <c r="AR890" s="44"/>
      <c r="AS890" s="44"/>
    </row>
    <row r="891" spans="1:45">
      <c r="A891" s="41"/>
      <c r="B891" s="41"/>
      <c r="C891" s="41"/>
      <c r="D891" s="41"/>
      <c r="E891" s="52"/>
      <c r="F891" s="52"/>
      <c r="G891" s="52"/>
      <c r="H891" s="52"/>
      <c r="I891" s="52"/>
      <c r="J891" s="52"/>
      <c r="K891" s="52"/>
      <c r="L891" s="44"/>
      <c r="M891" s="44"/>
      <c r="N891" s="44"/>
      <c r="O891" s="139"/>
      <c r="P891" s="46"/>
      <c r="Q891" s="44"/>
      <c r="R891" s="44"/>
      <c r="S891" s="44"/>
      <c r="T891" s="44"/>
      <c r="U891" s="44"/>
      <c r="V891" s="44"/>
      <c r="W891" s="44"/>
      <c r="X891" s="44"/>
      <c r="Y891" s="44"/>
      <c r="Z891" s="44"/>
      <c r="AA891" s="44"/>
      <c r="AB891" s="44"/>
      <c r="AC891" s="44"/>
      <c r="AD891" s="44"/>
      <c r="AE891" s="44"/>
      <c r="AF891" s="44"/>
      <c r="AG891" s="44"/>
      <c r="AH891" s="44"/>
      <c r="AI891" s="44"/>
      <c r="AJ891" s="44"/>
      <c r="AK891" s="44"/>
      <c r="AL891" s="44"/>
      <c r="AM891" s="44"/>
      <c r="AN891" s="44"/>
      <c r="AO891" s="44"/>
      <c r="AP891" s="44"/>
      <c r="AQ891" s="44"/>
      <c r="AR891" s="44"/>
      <c r="AS891" s="44"/>
    </row>
    <row r="892" spans="1:45">
      <c r="A892" s="41"/>
      <c r="B892" s="41"/>
      <c r="C892" s="41"/>
      <c r="D892" s="41"/>
      <c r="E892" s="52"/>
      <c r="F892" s="52"/>
      <c r="G892" s="52"/>
      <c r="H892" s="52"/>
      <c r="I892" s="52"/>
      <c r="J892" s="52"/>
      <c r="K892" s="52"/>
      <c r="L892" s="44"/>
      <c r="M892" s="44"/>
      <c r="N892" s="44"/>
      <c r="O892" s="139"/>
      <c r="P892" s="46"/>
      <c r="Q892" s="44"/>
      <c r="R892" s="44"/>
      <c r="S892" s="44"/>
      <c r="T892" s="44"/>
      <c r="U892" s="44"/>
      <c r="V892" s="44"/>
      <c r="W892" s="44"/>
      <c r="X892" s="44"/>
      <c r="Y892" s="44"/>
      <c r="Z892" s="44"/>
      <c r="AA892" s="44"/>
      <c r="AB892" s="44"/>
      <c r="AC892" s="44"/>
      <c r="AD892" s="44"/>
      <c r="AE892" s="44"/>
      <c r="AF892" s="44"/>
      <c r="AG892" s="44"/>
      <c r="AH892" s="44"/>
      <c r="AI892" s="44"/>
      <c r="AJ892" s="44"/>
      <c r="AK892" s="44"/>
      <c r="AL892" s="44"/>
      <c r="AM892" s="44"/>
      <c r="AN892" s="44"/>
      <c r="AO892" s="44"/>
      <c r="AP892" s="44"/>
      <c r="AQ892" s="44"/>
      <c r="AR892" s="44"/>
      <c r="AS892" s="44"/>
    </row>
    <row r="893" spans="1:45">
      <c r="A893" s="41"/>
      <c r="B893" s="41"/>
      <c r="C893" s="41"/>
      <c r="D893" s="41"/>
      <c r="E893" s="52"/>
      <c r="F893" s="52"/>
      <c r="G893" s="52"/>
      <c r="H893" s="52"/>
      <c r="I893" s="52"/>
      <c r="J893" s="52"/>
      <c r="K893" s="52"/>
      <c r="L893" s="44"/>
      <c r="M893" s="44"/>
      <c r="N893" s="44"/>
      <c r="O893" s="139"/>
      <c r="P893" s="46"/>
      <c r="Q893" s="44"/>
      <c r="R893" s="44"/>
      <c r="S893" s="44"/>
      <c r="T893" s="44"/>
      <c r="U893" s="44"/>
      <c r="V893" s="44"/>
      <c r="W893" s="44"/>
      <c r="X893" s="44"/>
      <c r="Y893" s="44"/>
      <c r="Z893" s="44"/>
      <c r="AA893" s="44"/>
      <c r="AB893" s="44"/>
      <c r="AC893" s="44"/>
      <c r="AD893" s="44"/>
      <c r="AE893" s="44"/>
      <c r="AF893" s="44"/>
      <c r="AG893" s="44"/>
      <c r="AH893" s="44"/>
      <c r="AI893" s="44"/>
      <c r="AJ893" s="44"/>
      <c r="AK893" s="44"/>
      <c r="AL893" s="44"/>
      <c r="AM893" s="44"/>
      <c r="AN893" s="44"/>
      <c r="AO893" s="44"/>
      <c r="AP893" s="44"/>
      <c r="AQ893" s="44"/>
      <c r="AR893" s="44"/>
      <c r="AS893" s="44"/>
    </row>
    <row r="894" spans="1:45">
      <c r="A894" s="41"/>
      <c r="B894" s="41"/>
      <c r="C894" s="41"/>
      <c r="D894" s="41"/>
      <c r="E894" s="52"/>
      <c r="F894" s="52"/>
      <c r="G894" s="52"/>
      <c r="H894" s="52"/>
      <c r="I894" s="52"/>
      <c r="J894" s="52"/>
      <c r="K894" s="52"/>
      <c r="L894" s="44"/>
      <c r="M894" s="44"/>
      <c r="N894" s="44"/>
      <c r="O894" s="139"/>
      <c r="P894" s="46"/>
      <c r="Q894" s="44"/>
      <c r="R894" s="44"/>
      <c r="S894" s="44"/>
      <c r="T894" s="44"/>
      <c r="U894" s="44"/>
      <c r="V894" s="44"/>
      <c r="W894" s="44"/>
      <c r="X894" s="44"/>
      <c r="Y894" s="44"/>
      <c r="Z894" s="44"/>
      <c r="AA894" s="44"/>
      <c r="AB894" s="44"/>
      <c r="AC894" s="44"/>
      <c r="AD894" s="44"/>
      <c r="AE894" s="44"/>
      <c r="AF894" s="44"/>
      <c r="AG894" s="44"/>
      <c r="AH894" s="44"/>
      <c r="AI894" s="44"/>
      <c r="AJ894" s="44"/>
      <c r="AK894" s="44"/>
      <c r="AL894" s="44"/>
      <c r="AM894" s="44"/>
      <c r="AN894" s="44"/>
      <c r="AO894" s="44"/>
      <c r="AP894" s="44"/>
      <c r="AQ894" s="44"/>
      <c r="AR894" s="44"/>
      <c r="AS894" s="44"/>
    </row>
    <row r="895" spans="1:45">
      <c r="A895" s="41"/>
      <c r="B895" s="41"/>
      <c r="C895" s="41"/>
      <c r="D895" s="41"/>
      <c r="E895" s="52"/>
      <c r="F895" s="52"/>
      <c r="G895" s="52"/>
      <c r="H895" s="52"/>
      <c r="I895" s="52"/>
      <c r="J895" s="52"/>
      <c r="K895" s="52"/>
      <c r="L895" s="44"/>
      <c r="M895" s="44"/>
      <c r="N895" s="44"/>
      <c r="O895" s="139"/>
      <c r="P895" s="46"/>
      <c r="Q895" s="44"/>
      <c r="R895" s="44"/>
      <c r="S895" s="44"/>
      <c r="T895" s="44"/>
      <c r="U895" s="44"/>
      <c r="V895" s="44"/>
      <c r="W895" s="44"/>
      <c r="X895" s="44"/>
      <c r="Y895" s="44"/>
      <c r="Z895" s="44"/>
      <c r="AA895" s="44"/>
      <c r="AB895" s="44"/>
      <c r="AC895" s="44"/>
      <c r="AD895" s="44"/>
      <c r="AE895" s="44"/>
      <c r="AF895" s="44"/>
      <c r="AG895" s="44"/>
      <c r="AH895" s="44"/>
      <c r="AI895" s="44"/>
      <c r="AJ895" s="44"/>
      <c r="AK895" s="44"/>
      <c r="AL895" s="44"/>
      <c r="AM895" s="44"/>
      <c r="AN895" s="44"/>
      <c r="AO895" s="44"/>
      <c r="AP895" s="44"/>
      <c r="AQ895" s="44"/>
      <c r="AR895" s="44"/>
      <c r="AS895" s="44"/>
    </row>
    <row r="896" spans="1:45">
      <c r="A896" s="41"/>
      <c r="B896" s="41"/>
      <c r="C896" s="41"/>
      <c r="D896" s="41"/>
      <c r="E896" s="52"/>
      <c r="F896" s="52"/>
      <c r="G896" s="52"/>
      <c r="H896" s="52"/>
      <c r="I896" s="52"/>
      <c r="J896" s="52"/>
      <c r="K896" s="52"/>
      <c r="L896" s="44"/>
      <c r="M896" s="44"/>
      <c r="N896" s="44"/>
      <c r="O896" s="139"/>
      <c r="P896" s="46"/>
      <c r="Q896" s="44"/>
      <c r="R896" s="44"/>
      <c r="S896" s="44"/>
      <c r="T896" s="44"/>
      <c r="U896" s="44"/>
      <c r="V896" s="44"/>
      <c r="W896" s="44"/>
      <c r="X896" s="44"/>
      <c r="Y896" s="44"/>
      <c r="Z896" s="44"/>
      <c r="AA896" s="44"/>
      <c r="AB896" s="44"/>
      <c r="AC896" s="44"/>
      <c r="AD896" s="44"/>
      <c r="AE896" s="44"/>
      <c r="AF896" s="44"/>
      <c r="AG896" s="44"/>
      <c r="AH896" s="44"/>
      <c r="AI896" s="44"/>
      <c r="AJ896" s="44"/>
      <c r="AK896" s="44"/>
      <c r="AL896" s="44"/>
      <c r="AM896" s="44"/>
      <c r="AN896" s="44"/>
      <c r="AO896" s="44"/>
      <c r="AP896" s="44"/>
      <c r="AQ896" s="44"/>
      <c r="AR896" s="44"/>
      <c r="AS896" s="44"/>
    </row>
    <row r="897" spans="1:45">
      <c r="A897" s="41"/>
      <c r="B897" s="41"/>
      <c r="C897" s="41"/>
      <c r="D897" s="41"/>
      <c r="E897" s="52"/>
      <c r="F897" s="52"/>
      <c r="G897" s="52"/>
      <c r="H897" s="52"/>
      <c r="I897" s="52"/>
      <c r="J897" s="52"/>
      <c r="K897" s="52"/>
      <c r="L897" s="44"/>
      <c r="M897" s="44"/>
      <c r="N897" s="44"/>
      <c r="O897" s="139"/>
      <c r="P897" s="46"/>
      <c r="Q897" s="44"/>
      <c r="R897" s="44"/>
      <c r="S897" s="44"/>
      <c r="T897" s="44"/>
      <c r="U897" s="44"/>
      <c r="V897" s="44"/>
      <c r="W897" s="44"/>
      <c r="X897" s="44"/>
      <c r="Y897" s="44"/>
      <c r="Z897" s="44"/>
      <c r="AA897" s="44"/>
      <c r="AB897" s="44"/>
      <c r="AC897" s="44"/>
      <c r="AD897" s="44"/>
      <c r="AE897" s="44"/>
      <c r="AF897" s="44"/>
      <c r="AG897" s="44"/>
      <c r="AH897" s="44"/>
      <c r="AI897" s="44"/>
      <c r="AJ897" s="44"/>
      <c r="AK897" s="44"/>
      <c r="AL897" s="44"/>
      <c r="AM897" s="44"/>
      <c r="AN897" s="44"/>
      <c r="AO897" s="44"/>
      <c r="AP897" s="44"/>
      <c r="AQ897" s="44"/>
      <c r="AR897" s="44"/>
      <c r="AS897" s="44"/>
    </row>
    <row r="898" spans="1:45">
      <c r="A898" s="41"/>
      <c r="B898" s="41"/>
      <c r="C898" s="41"/>
      <c r="D898" s="41"/>
      <c r="E898" s="52"/>
      <c r="F898" s="52"/>
      <c r="G898" s="52"/>
      <c r="H898" s="52"/>
      <c r="I898" s="52"/>
      <c r="J898" s="52"/>
      <c r="K898" s="52"/>
      <c r="L898" s="44"/>
      <c r="M898" s="44"/>
      <c r="N898" s="44"/>
      <c r="O898" s="139"/>
      <c r="P898" s="46"/>
      <c r="Q898" s="44"/>
      <c r="R898" s="44"/>
      <c r="S898" s="44"/>
      <c r="T898" s="44"/>
      <c r="U898" s="44"/>
      <c r="V898" s="44"/>
      <c r="W898" s="44"/>
      <c r="X898" s="44"/>
      <c r="Y898" s="44"/>
      <c r="Z898" s="44"/>
      <c r="AA898" s="44"/>
      <c r="AB898" s="44"/>
      <c r="AC898" s="44"/>
      <c r="AD898" s="44"/>
      <c r="AE898" s="44"/>
      <c r="AF898" s="44"/>
      <c r="AG898" s="44"/>
      <c r="AH898" s="44"/>
      <c r="AI898" s="44"/>
      <c r="AJ898" s="44"/>
      <c r="AK898" s="44"/>
      <c r="AL898" s="44"/>
      <c r="AM898" s="44"/>
      <c r="AN898" s="44"/>
      <c r="AO898" s="44"/>
      <c r="AP898" s="44"/>
      <c r="AQ898" s="44"/>
      <c r="AR898" s="44"/>
      <c r="AS898" s="44"/>
    </row>
    <row r="899" spans="1:45">
      <c r="A899" s="41"/>
      <c r="B899" s="41"/>
      <c r="C899" s="41"/>
      <c r="D899" s="41"/>
      <c r="E899" s="52"/>
      <c r="F899" s="52"/>
      <c r="G899" s="52"/>
      <c r="H899" s="52"/>
      <c r="I899" s="52"/>
      <c r="J899" s="52"/>
      <c r="K899" s="52"/>
      <c r="L899" s="44"/>
      <c r="M899" s="44"/>
      <c r="N899" s="44"/>
      <c r="O899" s="139"/>
      <c r="P899" s="46"/>
      <c r="Q899" s="44"/>
      <c r="R899" s="44"/>
      <c r="S899" s="44"/>
      <c r="T899" s="44"/>
      <c r="U899" s="44"/>
      <c r="V899" s="44"/>
      <c r="W899" s="44"/>
      <c r="X899" s="44"/>
      <c r="Y899" s="44"/>
      <c r="Z899" s="44"/>
      <c r="AA899" s="44"/>
      <c r="AB899" s="44"/>
      <c r="AC899" s="44"/>
      <c r="AD899" s="44"/>
      <c r="AE899" s="44"/>
      <c r="AF899" s="44"/>
      <c r="AG899" s="44"/>
      <c r="AH899" s="44"/>
      <c r="AI899" s="44"/>
      <c r="AJ899" s="44"/>
      <c r="AK899" s="44"/>
      <c r="AL899" s="44"/>
      <c r="AM899" s="44"/>
      <c r="AN899" s="44"/>
      <c r="AO899" s="44"/>
      <c r="AP899" s="44"/>
      <c r="AQ899" s="44"/>
      <c r="AR899" s="44"/>
      <c r="AS899" s="44"/>
    </row>
    <row r="900" spans="1:45">
      <c r="A900" s="41"/>
      <c r="B900" s="41"/>
      <c r="C900" s="41"/>
      <c r="D900" s="41"/>
      <c r="E900" s="52"/>
      <c r="F900" s="52"/>
      <c r="G900" s="52"/>
      <c r="H900" s="52"/>
      <c r="I900" s="52"/>
      <c r="J900" s="52"/>
      <c r="K900" s="52"/>
      <c r="L900" s="44"/>
      <c r="M900" s="44"/>
      <c r="N900" s="44"/>
      <c r="O900" s="139"/>
      <c r="P900" s="46"/>
      <c r="Q900" s="44"/>
      <c r="R900" s="44"/>
      <c r="S900" s="44"/>
      <c r="T900" s="44"/>
      <c r="U900" s="44"/>
      <c r="V900" s="44"/>
      <c r="W900" s="44"/>
      <c r="X900" s="44"/>
      <c r="Y900" s="44"/>
      <c r="Z900" s="44"/>
      <c r="AA900" s="44"/>
      <c r="AB900" s="44"/>
      <c r="AC900" s="44"/>
      <c r="AD900" s="44"/>
      <c r="AE900" s="44"/>
      <c r="AF900" s="44"/>
      <c r="AG900" s="44"/>
      <c r="AH900" s="44"/>
      <c r="AI900" s="44"/>
      <c r="AJ900" s="44"/>
      <c r="AK900" s="44"/>
      <c r="AL900" s="44"/>
      <c r="AM900" s="44"/>
      <c r="AN900" s="44"/>
      <c r="AO900" s="44"/>
      <c r="AP900" s="44"/>
      <c r="AQ900" s="44"/>
      <c r="AR900" s="44"/>
      <c r="AS900" s="44"/>
    </row>
    <row r="901" spans="1:45">
      <c r="A901" s="41"/>
      <c r="B901" s="41"/>
      <c r="C901" s="41"/>
      <c r="D901" s="41"/>
      <c r="E901" s="52"/>
      <c r="F901" s="52"/>
      <c r="G901" s="52"/>
      <c r="H901" s="52"/>
      <c r="I901" s="52"/>
      <c r="J901" s="52"/>
      <c r="K901" s="52"/>
      <c r="L901" s="44"/>
      <c r="M901" s="44"/>
      <c r="N901" s="44"/>
      <c r="O901" s="139"/>
      <c r="P901" s="46"/>
      <c r="Q901" s="44"/>
      <c r="R901" s="44"/>
      <c r="S901" s="44"/>
      <c r="T901" s="44"/>
      <c r="U901" s="44"/>
      <c r="V901" s="44"/>
      <c r="W901" s="44"/>
      <c r="X901" s="44"/>
      <c r="Y901" s="44"/>
      <c r="Z901" s="44"/>
      <c r="AA901" s="44"/>
      <c r="AB901" s="44"/>
      <c r="AC901" s="44"/>
      <c r="AD901" s="44"/>
      <c r="AE901" s="44"/>
      <c r="AF901" s="44"/>
      <c r="AG901" s="44"/>
      <c r="AH901" s="44"/>
      <c r="AI901" s="44"/>
      <c r="AJ901" s="44"/>
      <c r="AK901" s="44"/>
      <c r="AL901" s="44"/>
      <c r="AM901" s="44"/>
      <c r="AN901" s="44"/>
      <c r="AO901" s="44"/>
      <c r="AP901" s="44"/>
      <c r="AQ901" s="44"/>
      <c r="AR901" s="44"/>
      <c r="AS901" s="44"/>
    </row>
    <row r="902" spans="1:45">
      <c r="A902" s="41"/>
      <c r="B902" s="41"/>
      <c r="C902" s="41"/>
      <c r="D902" s="41"/>
      <c r="E902" s="52"/>
      <c r="F902" s="52"/>
      <c r="G902" s="52"/>
      <c r="H902" s="52"/>
      <c r="I902" s="52"/>
      <c r="J902" s="52"/>
      <c r="K902" s="52"/>
      <c r="L902" s="44"/>
      <c r="M902" s="44"/>
      <c r="N902" s="44"/>
      <c r="O902" s="139"/>
      <c r="P902" s="46"/>
      <c r="Q902" s="44"/>
      <c r="R902" s="44"/>
      <c r="S902" s="44"/>
      <c r="T902" s="44"/>
      <c r="U902" s="44"/>
      <c r="V902" s="44"/>
      <c r="W902" s="44"/>
      <c r="X902" s="44"/>
      <c r="Y902" s="44"/>
      <c r="Z902" s="44"/>
      <c r="AA902" s="44"/>
      <c r="AB902" s="44"/>
      <c r="AC902" s="44"/>
      <c r="AD902" s="44"/>
      <c r="AE902" s="44"/>
      <c r="AF902" s="44"/>
      <c r="AG902" s="44"/>
      <c r="AH902" s="44"/>
      <c r="AI902" s="44"/>
      <c r="AJ902" s="44"/>
      <c r="AK902" s="44"/>
      <c r="AL902" s="44"/>
      <c r="AM902" s="44"/>
      <c r="AN902" s="44"/>
      <c r="AO902" s="44"/>
      <c r="AP902" s="44"/>
      <c r="AQ902" s="44"/>
      <c r="AR902" s="44"/>
      <c r="AS902" s="44"/>
    </row>
    <row r="903" spans="1:45">
      <c r="A903" s="41"/>
      <c r="B903" s="41"/>
      <c r="C903" s="41"/>
      <c r="D903" s="41"/>
      <c r="E903" s="52"/>
      <c r="F903" s="52"/>
      <c r="G903" s="52"/>
      <c r="H903" s="52"/>
      <c r="I903" s="52"/>
      <c r="J903" s="52"/>
      <c r="K903" s="52"/>
      <c r="L903" s="44"/>
      <c r="M903" s="44"/>
      <c r="N903" s="44"/>
      <c r="O903" s="139"/>
      <c r="P903" s="46"/>
      <c r="Q903" s="44"/>
      <c r="R903" s="44"/>
      <c r="S903" s="44"/>
      <c r="T903" s="44"/>
      <c r="U903" s="44"/>
      <c r="V903" s="44"/>
      <c r="W903" s="44"/>
      <c r="X903" s="44"/>
      <c r="Y903" s="44"/>
      <c r="Z903" s="44"/>
      <c r="AA903" s="44"/>
      <c r="AB903" s="44"/>
      <c r="AC903" s="44"/>
      <c r="AD903" s="44"/>
      <c r="AE903" s="44"/>
      <c r="AF903" s="44"/>
      <c r="AG903" s="44"/>
      <c r="AH903" s="44"/>
      <c r="AI903" s="44"/>
      <c r="AJ903" s="44"/>
      <c r="AK903" s="44"/>
      <c r="AL903" s="44"/>
      <c r="AM903" s="44"/>
      <c r="AN903" s="44"/>
      <c r="AO903" s="44"/>
      <c r="AP903" s="44"/>
      <c r="AQ903" s="44"/>
      <c r="AR903" s="44"/>
      <c r="AS903" s="44"/>
    </row>
    <row r="904" spans="1:45">
      <c r="A904" s="41"/>
      <c r="B904" s="41"/>
      <c r="C904" s="41"/>
      <c r="D904" s="41"/>
      <c r="E904" s="52"/>
      <c r="F904" s="52"/>
      <c r="G904" s="52"/>
      <c r="H904" s="52"/>
      <c r="I904" s="52"/>
      <c r="J904" s="52"/>
      <c r="K904" s="52"/>
      <c r="L904" s="44"/>
      <c r="M904" s="44"/>
      <c r="N904" s="44"/>
      <c r="O904" s="139"/>
      <c r="P904" s="46"/>
      <c r="Q904" s="44"/>
      <c r="R904" s="44"/>
      <c r="S904" s="44"/>
      <c r="T904" s="44"/>
      <c r="U904" s="44"/>
      <c r="V904" s="44"/>
      <c r="W904" s="44"/>
      <c r="X904" s="44"/>
      <c r="Y904" s="44"/>
      <c r="Z904" s="44"/>
      <c r="AA904" s="44"/>
      <c r="AB904" s="44"/>
      <c r="AC904" s="44"/>
      <c r="AD904" s="44"/>
      <c r="AE904" s="44"/>
      <c r="AF904" s="44"/>
      <c r="AG904" s="44"/>
      <c r="AH904" s="44"/>
      <c r="AI904" s="44"/>
      <c r="AJ904" s="44"/>
      <c r="AK904" s="44"/>
      <c r="AL904" s="44"/>
      <c r="AM904" s="44"/>
      <c r="AN904" s="44"/>
      <c r="AO904" s="44"/>
      <c r="AP904" s="44"/>
      <c r="AQ904" s="44"/>
      <c r="AR904" s="44"/>
      <c r="AS904" s="44"/>
    </row>
    <row r="905" spans="1:45">
      <c r="A905" s="41"/>
      <c r="B905" s="41"/>
      <c r="C905" s="41"/>
      <c r="D905" s="41"/>
      <c r="E905" s="52"/>
      <c r="F905" s="52"/>
      <c r="G905" s="52"/>
      <c r="H905" s="52"/>
      <c r="I905" s="52"/>
      <c r="J905" s="52"/>
      <c r="K905" s="52"/>
      <c r="L905" s="44"/>
      <c r="M905" s="44"/>
      <c r="N905" s="44"/>
      <c r="O905" s="139"/>
      <c r="P905" s="46"/>
      <c r="Q905" s="44"/>
      <c r="R905" s="44"/>
      <c r="S905" s="44"/>
      <c r="T905" s="44"/>
      <c r="U905" s="44"/>
      <c r="V905" s="44"/>
      <c r="W905" s="44"/>
      <c r="X905" s="44"/>
      <c r="Y905" s="44"/>
      <c r="Z905" s="44"/>
      <c r="AA905" s="44"/>
      <c r="AB905" s="44"/>
      <c r="AC905" s="44"/>
      <c r="AD905" s="44"/>
      <c r="AE905" s="44"/>
      <c r="AF905" s="44"/>
      <c r="AG905" s="44"/>
      <c r="AH905" s="44"/>
      <c r="AI905" s="44"/>
      <c r="AJ905" s="44"/>
      <c r="AK905" s="44"/>
      <c r="AL905" s="44"/>
      <c r="AM905" s="44"/>
      <c r="AN905" s="44"/>
      <c r="AO905" s="44"/>
      <c r="AP905" s="44"/>
      <c r="AQ905" s="44"/>
      <c r="AR905" s="44"/>
      <c r="AS905" s="44"/>
    </row>
    <row r="906" spans="1:45">
      <c r="A906" s="41"/>
      <c r="B906" s="41"/>
      <c r="C906" s="41"/>
      <c r="D906" s="41"/>
      <c r="E906" s="52"/>
      <c r="F906" s="52"/>
      <c r="G906" s="52"/>
      <c r="H906" s="52"/>
      <c r="I906" s="52"/>
      <c r="J906" s="52"/>
      <c r="K906" s="52"/>
      <c r="L906" s="44"/>
      <c r="M906" s="44"/>
      <c r="N906" s="44"/>
      <c r="O906" s="139"/>
      <c r="P906" s="46"/>
      <c r="Q906" s="44"/>
      <c r="R906" s="44"/>
      <c r="S906" s="44"/>
      <c r="T906" s="44"/>
      <c r="U906" s="44"/>
      <c r="V906" s="44"/>
      <c r="W906" s="44"/>
      <c r="X906" s="44"/>
      <c r="Y906" s="44"/>
      <c r="Z906" s="44"/>
      <c r="AA906" s="44"/>
      <c r="AB906" s="44"/>
      <c r="AC906" s="44"/>
      <c r="AD906" s="44"/>
      <c r="AE906" s="44"/>
      <c r="AF906" s="44"/>
      <c r="AG906" s="44"/>
      <c r="AH906" s="44"/>
      <c r="AI906" s="44"/>
      <c r="AJ906" s="44"/>
      <c r="AK906" s="44"/>
      <c r="AL906" s="44"/>
      <c r="AM906" s="44"/>
      <c r="AN906" s="44"/>
      <c r="AO906" s="44"/>
      <c r="AP906" s="44"/>
      <c r="AQ906" s="44"/>
      <c r="AR906" s="44"/>
      <c r="AS906" s="44"/>
    </row>
    <row r="907" spans="1:45">
      <c r="A907" s="41"/>
      <c r="B907" s="41"/>
      <c r="C907" s="41"/>
      <c r="D907" s="41"/>
      <c r="E907" s="52"/>
      <c r="F907" s="52"/>
      <c r="G907" s="52"/>
      <c r="H907" s="52"/>
      <c r="I907" s="52"/>
      <c r="J907" s="52"/>
      <c r="K907" s="52"/>
      <c r="L907" s="44"/>
      <c r="M907" s="44"/>
      <c r="N907" s="44"/>
      <c r="O907" s="139"/>
      <c r="P907" s="46"/>
      <c r="Q907" s="44"/>
      <c r="R907" s="44"/>
      <c r="S907" s="44"/>
      <c r="T907" s="44"/>
      <c r="U907" s="44"/>
      <c r="V907" s="44"/>
      <c r="W907" s="44"/>
      <c r="X907" s="44"/>
      <c r="Y907" s="44"/>
      <c r="Z907" s="44"/>
      <c r="AA907" s="44"/>
      <c r="AB907" s="44"/>
      <c r="AC907" s="44"/>
      <c r="AD907" s="44"/>
      <c r="AE907" s="44"/>
      <c r="AF907" s="44"/>
      <c r="AG907" s="44"/>
      <c r="AH907" s="44"/>
      <c r="AI907" s="44"/>
      <c r="AJ907" s="44"/>
      <c r="AK907" s="44"/>
      <c r="AL907" s="44"/>
      <c r="AM907" s="44"/>
      <c r="AN907" s="44"/>
      <c r="AO907" s="44"/>
      <c r="AP907" s="44"/>
      <c r="AQ907" s="44"/>
      <c r="AR907" s="44"/>
      <c r="AS907" s="44"/>
    </row>
    <row r="908" spans="1:45">
      <c r="A908" s="41"/>
      <c r="B908" s="41"/>
      <c r="C908" s="41"/>
      <c r="D908" s="41"/>
      <c r="E908" s="52"/>
      <c r="F908" s="52"/>
      <c r="G908" s="52"/>
      <c r="H908" s="52"/>
      <c r="I908" s="52"/>
      <c r="J908" s="52"/>
      <c r="K908" s="52"/>
      <c r="L908" s="44"/>
      <c r="M908" s="44"/>
      <c r="N908" s="44"/>
      <c r="O908" s="139"/>
      <c r="P908" s="46"/>
      <c r="Q908" s="44"/>
      <c r="R908" s="44"/>
      <c r="S908" s="44"/>
      <c r="T908" s="44"/>
      <c r="U908" s="44"/>
      <c r="V908" s="44"/>
      <c r="W908" s="44"/>
      <c r="X908" s="44"/>
      <c r="Y908" s="44"/>
      <c r="Z908" s="44"/>
      <c r="AA908" s="44"/>
      <c r="AB908" s="44"/>
      <c r="AC908" s="44"/>
      <c r="AD908" s="44"/>
      <c r="AE908" s="44"/>
      <c r="AF908" s="44"/>
      <c r="AG908" s="44"/>
      <c r="AH908" s="44"/>
      <c r="AI908" s="44"/>
      <c r="AJ908" s="44"/>
      <c r="AK908" s="44"/>
      <c r="AL908" s="44"/>
      <c r="AM908" s="44"/>
      <c r="AN908" s="44"/>
      <c r="AO908" s="44"/>
      <c r="AP908" s="44"/>
      <c r="AQ908" s="44"/>
      <c r="AR908" s="44"/>
      <c r="AS908" s="44"/>
    </row>
    <row r="909" spans="1:45">
      <c r="A909" s="41"/>
      <c r="B909" s="41"/>
      <c r="C909" s="41"/>
      <c r="D909" s="41"/>
      <c r="E909" s="52"/>
      <c r="F909" s="52"/>
      <c r="G909" s="52"/>
      <c r="H909" s="52"/>
      <c r="I909" s="52"/>
      <c r="J909" s="52"/>
      <c r="K909" s="52"/>
      <c r="L909" s="44"/>
      <c r="M909" s="44"/>
      <c r="N909" s="44"/>
      <c r="O909" s="139"/>
      <c r="P909" s="46"/>
      <c r="Q909" s="44"/>
      <c r="R909" s="44"/>
      <c r="S909" s="44"/>
      <c r="T909" s="44"/>
      <c r="U909" s="44"/>
      <c r="V909" s="44"/>
      <c r="W909" s="44"/>
      <c r="X909" s="44"/>
      <c r="Y909" s="44"/>
      <c r="Z909" s="44"/>
      <c r="AA909" s="44"/>
      <c r="AB909" s="44"/>
      <c r="AC909" s="44"/>
      <c r="AD909" s="44"/>
      <c r="AE909" s="44"/>
      <c r="AF909" s="44"/>
      <c r="AG909" s="44"/>
      <c r="AH909" s="44"/>
      <c r="AI909" s="44"/>
      <c r="AJ909" s="44"/>
      <c r="AK909" s="44"/>
      <c r="AL909" s="44"/>
      <c r="AM909" s="44"/>
      <c r="AN909" s="44"/>
      <c r="AO909" s="44"/>
      <c r="AP909" s="44"/>
      <c r="AQ909" s="44"/>
      <c r="AR909" s="44"/>
      <c r="AS909" s="44"/>
    </row>
    <row r="910" spans="1:45">
      <c r="A910" s="41"/>
      <c r="B910" s="41"/>
      <c r="C910" s="41"/>
      <c r="D910" s="41"/>
      <c r="E910" s="52"/>
      <c r="F910" s="52"/>
      <c r="G910" s="52"/>
      <c r="H910" s="52"/>
      <c r="I910" s="52"/>
      <c r="J910" s="52"/>
      <c r="K910" s="52"/>
      <c r="L910" s="44"/>
      <c r="M910" s="44"/>
      <c r="N910" s="44"/>
      <c r="O910" s="139"/>
      <c r="P910" s="46"/>
      <c r="Q910" s="44"/>
      <c r="R910" s="44"/>
      <c r="S910" s="44"/>
      <c r="T910" s="44"/>
      <c r="U910" s="44"/>
      <c r="V910" s="44"/>
      <c r="W910" s="44"/>
      <c r="X910" s="44"/>
      <c r="Y910" s="44"/>
      <c r="Z910" s="44"/>
      <c r="AA910" s="44"/>
      <c r="AB910" s="44"/>
      <c r="AC910" s="44"/>
      <c r="AD910" s="44"/>
      <c r="AE910" s="44"/>
      <c r="AF910" s="44"/>
      <c r="AG910" s="44"/>
      <c r="AH910" s="44"/>
      <c r="AI910" s="44"/>
      <c r="AJ910" s="44"/>
      <c r="AK910" s="44"/>
      <c r="AL910" s="44"/>
      <c r="AM910" s="44"/>
      <c r="AN910" s="44"/>
      <c r="AO910" s="44"/>
      <c r="AP910" s="44"/>
      <c r="AQ910" s="44"/>
      <c r="AR910" s="44"/>
      <c r="AS910" s="44"/>
    </row>
    <row r="911" spans="1:45">
      <c r="A911" s="41"/>
      <c r="B911" s="41"/>
      <c r="C911" s="41"/>
      <c r="D911" s="41"/>
      <c r="E911" s="52"/>
      <c r="F911" s="52"/>
      <c r="G911" s="52"/>
      <c r="H911" s="52"/>
      <c r="I911" s="52"/>
      <c r="J911" s="52"/>
      <c r="K911" s="52"/>
      <c r="L911" s="44"/>
      <c r="M911" s="44"/>
      <c r="N911" s="44"/>
      <c r="O911" s="139"/>
      <c r="P911" s="46"/>
      <c r="Q911" s="44"/>
      <c r="R911" s="44"/>
      <c r="S911" s="44"/>
      <c r="T911" s="44"/>
      <c r="U911" s="44"/>
      <c r="V911" s="44"/>
      <c r="W911" s="44"/>
      <c r="X911" s="44"/>
      <c r="Y911" s="44"/>
      <c r="Z911" s="44"/>
      <c r="AA911" s="44"/>
      <c r="AB911" s="44"/>
      <c r="AC911" s="44"/>
      <c r="AD911" s="44"/>
      <c r="AE911" s="44"/>
      <c r="AF911" s="44"/>
      <c r="AG911" s="44"/>
      <c r="AH911" s="44"/>
      <c r="AI911" s="44"/>
      <c r="AJ911" s="44"/>
      <c r="AK911" s="44"/>
      <c r="AL911" s="44"/>
      <c r="AM911" s="44"/>
      <c r="AN911" s="44"/>
      <c r="AO911" s="44"/>
      <c r="AP911" s="44"/>
      <c r="AQ911" s="44"/>
      <c r="AR911" s="44"/>
      <c r="AS911" s="44"/>
    </row>
    <row r="912" spans="1:45">
      <c r="A912" s="41"/>
      <c r="B912" s="41"/>
      <c r="C912" s="41"/>
      <c r="D912" s="41"/>
      <c r="E912" s="52"/>
      <c r="F912" s="52"/>
      <c r="G912" s="52"/>
      <c r="H912" s="52"/>
      <c r="I912" s="52"/>
      <c r="J912" s="52"/>
      <c r="K912" s="52"/>
      <c r="L912" s="44"/>
      <c r="M912" s="44"/>
      <c r="N912" s="44"/>
      <c r="O912" s="139"/>
      <c r="P912" s="46"/>
      <c r="Q912" s="44"/>
      <c r="R912" s="44"/>
      <c r="S912" s="44"/>
      <c r="T912" s="44"/>
      <c r="U912" s="44"/>
      <c r="V912" s="44"/>
      <c r="W912" s="44"/>
      <c r="X912" s="44"/>
      <c r="Y912" s="44"/>
      <c r="Z912" s="44"/>
      <c r="AA912" s="44"/>
      <c r="AB912" s="44"/>
      <c r="AC912" s="44"/>
      <c r="AD912" s="44"/>
      <c r="AE912" s="44"/>
      <c r="AF912" s="44"/>
      <c r="AG912" s="44"/>
      <c r="AH912" s="44"/>
      <c r="AI912" s="44"/>
      <c r="AJ912" s="44"/>
      <c r="AK912" s="44"/>
      <c r="AL912" s="44"/>
      <c r="AM912" s="44"/>
      <c r="AN912" s="44"/>
      <c r="AO912" s="44"/>
      <c r="AP912" s="44"/>
      <c r="AQ912" s="44"/>
      <c r="AR912" s="44"/>
      <c r="AS912" s="44"/>
    </row>
    <row r="913" spans="1:45">
      <c r="A913" s="41"/>
      <c r="B913" s="41"/>
      <c r="C913" s="41"/>
      <c r="D913" s="41"/>
      <c r="E913" s="52"/>
      <c r="F913" s="52"/>
      <c r="G913" s="52"/>
      <c r="H913" s="52"/>
      <c r="I913" s="52"/>
      <c r="J913" s="52"/>
      <c r="K913" s="52"/>
      <c r="L913" s="44"/>
      <c r="M913" s="44"/>
      <c r="N913" s="44"/>
      <c r="O913" s="139"/>
      <c r="P913" s="46"/>
      <c r="Q913" s="44"/>
      <c r="R913" s="44"/>
      <c r="S913" s="44"/>
      <c r="T913" s="44"/>
      <c r="U913" s="44"/>
      <c r="V913" s="44"/>
      <c r="W913" s="44"/>
      <c r="X913" s="44"/>
      <c r="Y913" s="44"/>
      <c r="Z913" s="44"/>
      <c r="AA913" s="44"/>
      <c r="AB913" s="44"/>
      <c r="AC913" s="44"/>
      <c r="AD913" s="44"/>
      <c r="AE913" s="44"/>
      <c r="AF913" s="44"/>
      <c r="AG913" s="44"/>
      <c r="AH913" s="44"/>
      <c r="AI913" s="44"/>
      <c r="AJ913" s="44"/>
      <c r="AK913" s="44"/>
      <c r="AL913" s="44"/>
      <c r="AM913" s="44"/>
      <c r="AN913" s="44"/>
      <c r="AO913" s="44"/>
      <c r="AP913" s="44"/>
      <c r="AQ913" s="44"/>
      <c r="AR913" s="44"/>
      <c r="AS913" s="44"/>
    </row>
    <row r="914" spans="1:45">
      <c r="A914" s="41"/>
      <c r="B914" s="41"/>
      <c r="C914" s="41"/>
      <c r="D914" s="41"/>
      <c r="E914" s="52"/>
      <c r="F914" s="52"/>
      <c r="G914" s="52"/>
      <c r="H914" s="52"/>
      <c r="I914" s="52"/>
      <c r="J914" s="52"/>
      <c r="K914" s="52"/>
      <c r="L914" s="44"/>
      <c r="M914" s="44"/>
      <c r="N914" s="44"/>
      <c r="O914" s="139"/>
      <c r="P914" s="46"/>
      <c r="Q914" s="44"/>
      <c r="R914" s="44"/>
      <c r="S914" s="44"/>
      <c r="T914" s="44"/>
      <c r="U914" s="44"/>
      <c r="V914" s="44"/>
      <c r="W914" s="44"/>
      <c r="X914" s="44"/>
      <c r="Y914" s="44"/>
      <c r="Z914" s="44"/>
      <c r="AA914" s="44"/>
      <c r="AB914" s="44"/>
      <c r="AC914" s="44"/>
      <c r="AD914" s="44"/>
      <c r="AE914" s="44"/>
      <c r="AF914" s="44"/>
      <c r="AG914" s="44"/>
      <c r="AH914" s="44"/>
      <c r="AI914" s="44"/>
      <c r="AJ914" s="44"/>
      <c r="AK914" s="44"/>
      <c r="AL914" s="44"/>
      <c r="AM914" s="44"/>
      <c r="AN914" s="44"/>
      <c r="AO914" s="44"/>
      <c r="AP914" s="44"/>
      <c r="AQ914" s="44"/>
      <c r="AR914" s="44"/>
      <c r="AS914" s="44"/>
    </row>
    <row r="915" spans="1:45">
      <c r="A915" s="41"/>
      <c r="B915" s="41"/>
      <c r="C915" s="41"/>
      <c r="D915" s="41"/>
      <c r="E915" s="52"/>
      <c r="F915" s="52"/>
      <c r="G915" s="52"/>
      <c r="H915" s="52"/>
      <c r="I915" s="52"/>
      <c r="J915" s="52"/>
      <c r="K915" s="52"/>
      <c r="L915" s="44"/>
      <c r="M915" s="44"/>
      <c r="N915" s="44"/>
      <c r="O915" s="139"/>
      <c r="P915" s="46"/>
      <c r="Q915" s="44"/>
      <c r="R915" s="44"/>
      <c r="S915" s="44"/>
      <c r="T915" s="44"/>
      <c r="U915" s="44"/>
      <c r="V915" s="44"/>
      <c r="W915" s="44"/>
      <c r="X915" s="44"/>
      <c r="Y915" s="44"/>
      <c r="Z915" s="44"/>
      <c r="AA915" s="44"/>
      <c r="AB915" s="44"/>
      <c r="AC915" s="44"/>
      <c r="AD915" s="44"/>
      <c r="AE915" s="44"/>
      <c r="AF915" s="44"/>
      <c r="AG915" s="44"/>
      <c r="AH915" s="44"/>
      <c r="AI915" s="44"/>
      <c r="AJ915" s="44"/>
      <c r="AK915" s="44"/>
      <c r="AL915" s="44"/>
      <c r="AM915" s="44"/>
      <c r="AN915" s="44"/>
      <c r="AO915" s="44"/>
      <c r="AP915" s="44"/>
      <c r="AQ915" s="44"/>
      <c r="AR915" s="44"/>
      <c r="AS915" s="44"/>
    </row>
    <row r="916" spans="1:45">
      <c r="A916" s="41"/>
      <c r="B916" s="41"/>
      <c r="C916" s="41"/>
      <c r="D916" s="41"/>
      <c r="E916" s="52"/>
      <c r="F916" s="52"/>
      <c r="G916" s="52"/>
      <c r="H916" s="52"/>
      <c r="I916" s="52"/>
      <c r="J916" s="52"/>
      <c r="K916" s="52"/>
      <c r="L916" s="44"/>
      <c r="M916" s="44"/>
      <c r="N916" s="44"/>
      <c r="O916" s="139"/>
      <c r="P916" s="46"/>
      <c r="Q916" s="44"/>
      <c r="R916" s="44"/>
      <c r="S916" s="44"/>
      <c r="T916" s="44"/>
      <c r="U916" s="44"/>
      <c r="V916" s="44"/>
      <c r="W916" s="44"/>
      <c r="X916" s="44"/>
      <c r="Y916" s="44"/>
      <c r="Z916" s="44"/>
      <c r="AA916" s="44"/>
      <c r="AB916" s="44"/>
      <c r="AC916" s="44"/>
      <c r="AD916" s="44"/>
      <c r="AE916" s="44"/>
      <c r="AF916" s="44"/>
      <c r="AG916" s="44"/>
      <c r="AH916" s="44"/>
      <c r="AI916" s="44"/>
      <c r="AJ916" s="44"/>
      <c r="AK916" s="44"/>
      <c r="AL916" s="44"/>
      <c r="AM916" s="44"/>
      <c r="AN916" s="44"/>
      <c r="AO916" s="44"/>
      <c r="AP916" s="44"/>
      <c r="AQ916" s="44"/>
      <c r="AR916" s="44"/>
      <c r="AS916" s="44"/>
    </row>
    <row r="917" spans="1:45">
      <c r="A917" s="41"/>
      <c r="B917" s="41"/>
      <c r="C917" s="41"/>
      <c r="D917" s="41"/>
      <c r="E917" s="52"/>
      <c r="F917" s="52"/>
      <c r="G917" s="52"/>
      <c r="H917" s="52"/>
      <c r="I917" s="52"/>
      <c r="J917" s="52"/>
      <c r="K917" s="52"/>
      <c r="L917" s="44"/>
      <c r="M917" s="44"/>
      <c r="N917" s="44"/>
      <c r="O917" s="139"/>
      <c r="P917" s="46"/>
      <c r="Q917" s="44"/>
      <c r="R917" s="44"/>
      <c r="S917" s="44"/>
      <c r="T917" s="44"/>
      <c r="U917" s="44"/>
      <c r="V917" s="44"/>
      <c r="W917" s="44"/>
      <c r="X917" s="44"/>
      <c r="Y917" s="44"/>
      <c r="Z917" s="44"/>
      <c r="AA917" s="44"/>
      <c r="AB917" s="44"/>
      <c r="AC917" s="44"/>
      <c r="AD917" s="44"/>
      <c r="AE917" s="44"/>
      <c r="AF917" s="44"/>
      <c r="AG917" s="44"/>
      <c r="AH917" s="44"/>
      <c r="AI917" s="44"/>
      <c r="AJ917" s="44"/>
      <c r="AK917" s="44"/>
      <c r="AL917" s="44"/>
      <c r="AM917" s="44"/>
      <c r="AN917" s="44"/>
      <c r="AO917" s="44"/>
      <c r="AP917" s="44"/>
      <c r="AQ917" s="44"/>
      <c r="AR917" s="44"/>
      <c r="AS917" s="44"/>
    </row>
    <row r="918" spans="1:45">
      <c r="A918" s="41"/>
      <c r="B918" s="41"/>
      <c r="C918" s="41"/>
      <c r="D918" s="41"/>
      <c r="E918" s="52"/>
      <c r="F918" s="52"/>
      <c r="G918" s="52"/>
      <c r="H918" s="52"/>
      <c r="I918" s="52"/>
      <c r="J918" s="52"/>
      <c r="K918" s="52"/>
      <c r="L918" s="44"/>
      <c r="M918" s="44"/>
      <c r="N918" s="44"/>
      <c r="O918" s="139"/>
      <c r="P918" s="46"/>
      <c r="Q918" s="44"/>
      <c r="R918" s="44"/>
      <c r="S918" s="44"/>
      <c r="T918" s="44"/>
      <c r="U918" s="44"/>
      <c r="V918" s="44"/>
      <c r="W918" s="44"/>
      <c r="X918" s="44"/>
      <c r="Y918" s="44"/>
      <c r="Z918" s="44"/>
      <c r="AA918" s="44"/>
      <c r="AB918" s="44"/>
      <c r="AC918" s="44"/>
      <c r="AD918" s="44"/>
      <c r="AE918" s="44"/>
      <c r="AF918" s="44"/>
      <c r="AG918" s="44"/>
      <c r="AH918" s="44"/>
      <c r="AI918" s="44"/>
      <c r="AJ918" s="44"/>
      <c r="AK918" s="44"/>
      <c r="AL918" s="44"/>
      <c r="AM918" s="44"/>
      <c r="AN918" s="44"/>
      <c r="AO918" s="44"/>
      <c r="AP918" s="44"/>
      <c r="AQ918" s="44"/>
      <c r="AR918" s="44"/>
      <c r="AS918" s="44"/>
    </row>
    <row r="919" spans="1:45">
      <c r="A919" s="41"/>
      <c r="B919" s="41"/>
      <c r="C919" s="41"/>
      <c r="D919" s="41"/>
      <c r="E919" s="52"/>
      <c r="F919" s="52"/>
      <c r="G919" s="52"/>
      <c r="H919" s="52"/>
      <c r="I919" s="52"/>
      <c r="J919" s="52"/>
      <c r="K919" s="52"/>
      <c r="L919" s="44"/>
      <c r="M919" s="44"/>
      <c r="N919" s="44"/>
      <c r="O919" s="139"/>
      <c r="P919" s="46"/>
      <c r="Q919" s="44"/>
      <c r="R919" s="44"/>
      <c r="S919" s="44"/>
      <c r="T919" s="44"/>
      <c r="U919" s="44"/>
      <c r="V919" s="44"/>
      <c r="W919" s="44"/>
      <c r="X919" s="44"/>
      <c r="Y919" s="44"/>
      <c r="Z919" s="44"/>
      <c r="AA919" s="44"/>
      <c r="AB919" s="44"/>
      <c r="AC919" s="44"/>
      <c r="AD919" s="44"/>
      <c r="AE919" s="44"/>
      <c r="AF919" s="44"/>
      <c r="AG919" s="44"/>
      <c r="AH919" s="44"/>
      <c r="AI919" s="44"/>
      <c r="AJ919" s="44"/>
      <c r="AK919" s="44"/>
      <c r="AL919" s="44"/>
      <c r="AM919" s="44"/>
      <c r="AN919" s="44"/>
      <c r="AO919" s="44"/>
      <c r="AP919" s="44"/>
      <c r="AQ919" s="44"/>
      <c r="AR919" s="44"/>
      <c r="AS919" s="44"/>
    </row>
    <row r="920" spans="1:45">
      <c r="A920" s="41"/>
      <c r="B920" s="41"/>
      <c r="C920" s="41"/>
      <c r="D920" s="41"/>
      <c r="E920" s="52"/>
      <c r="F920" s="52"/>
      <c r="G920" s="52"/>
      <c r="H920" s="52"/>
      <c r="I920" s="52"/>
      <c r="J920" s="52"/>
      <c r="K920" s="52"/>
      <c r="L920" s="44"/>
      <c r="M920" s="44"/>
      <c r="N920" s="44"/>
      <c r="O920" s="139"/>
      <c r="P920" s="46"/>
      <c r="Q920" s="44"/>
      <c r="R920" s="44"/>
      <c r="S920" s="44"/>
      <c r="T920" s="44"/>
      <c r="U920" s="44"/>
      <c r="V920" s="44"/>
      <c r="W920" s="44"/>
      <c r="X920" s="44"/>
      <c r="Y920" s="44"/>
      <c r="Z920" s="44"/>
      <c r="AA920" s="44"/>
      <c r="AB920" s="44"/>
      <c r="AC920" s="44"/>
      <c r="AD920" s="44"/>
      <c r="AE920" s="44"/>
      <c r="AF920" s="44"/>
      <c r="AG920" s="44"/>
      <c r="AH920" s="44"/>
      <c r="AI920" s="44"/>
      <c r="AJ920" s="44"/>
      <c r="AK920" s="44"/>
      <c r="AL920" s="44"/>
      <c r="AM920" s="44"/>
      <c r="AN920" s="44"/>
      <c r="AO920" s="44"/>
      <c r="AP920" s="44"/>
      <c r="AQ920" s="44"/>
      <c r="AR920" s="44"/>
      <c r="AS920" s="44"/>
    </row>
    <row r="921" spans="1:45">
      <c r="A921" s="41"/>
      <c r="B921" s="41"/>
      <c r="C921" s="41"/>
      <c r="D921" s="41"/>
      <c r="E921" s="52"/>
      <c r="F921" s="52"/>
      <c r="G921" s="52"/>
      <c r="H921" s="52"/>
      <c r="I921" s="52"/>
      <c r="J921" s="52"/>
      <c r="K921" s="52"/>
      <c r="L921" s="44"/>
      <c r="M921" s="44"/>
      <c r="N921" s="44"/>
      <c r="O921" s="139"/>
      <c r="P921" s="46"/>
      <c r="Q921" s="44"/>
      <c r="R921" s="44"/>
      <c r="S921" s="44"/>
      <c r="T921" s="44"/>
      <c r="U921" s="44"/>
      <c r="V921" s="44"/>
      <c r="W921" s="44"/>
      <c r="X921" s="44"/>
      <c r="Y921" s="44"/>
      <c r="Z921" s="44"/>
      <c r="AA921" s="44"/>
      <c r="AB921" s="44"/>
      <c r="AC921" s="44"/>
      <c r="AD921" s="44"/>
      <c r="AE921" s="44"/>
      <c r="AF921" s="44"/>
      <c r="AG921" s="44"/>
      <c r="AH921" s="44"/>
      <c r="AI921" s="44"/>
      <c r="AJ921" s="44"/>
      <c r="AK921" s="44"/>
      <c r="AL921" s="44"/>
      <c r="AM921" s="44"/>
      <c r="AN921" s="44"/>
      <c r="AO921" s="44"/>
      <c r="AP921" s="44"/>
      <c r="AQ921" s="44"/>
      <c r="AR921" s="44"/>
      <c r="AS921" s="44"/>
    </row>
    <row r="922" spans="1:45">
      <c r="A922" s="41"/>
      <c r="B922" s="41"/>
      <c r="C922" s="41"/>
      <c r="D922" s="41"/>
      <c r="E922" s="52"/>
      <c r="F922" s="52"/>
      <c r="G922" s="52"/>
      <c r="H922" s="52"/>
      <c r="I922" s="52"/>
      <c r="J922" s="52"/>
      <c r="K922" s="52"/>
      <c r="L922" s="44"/>
      <c r="M922" s="44"/>
      <c r="N922" s="44"/>
      <c r="O922" s="139"/>
      <c r="P922" s="46"/>
      <c r="Q922" s="44"/>
      <c r="R922" s="44"/>
      <c r="S922" s="44"/>
      <c r="T922" s="44"/>
      <c r="U922" s="44"/>
      <c r="V922" s="44"/>
      <c r="W922" s="44"/>
      <c r="X922" s="44"/>
      <c r="Y922" s="44"/>
      <c r="Z922" s="44"/>
      <c r="AA922" s="44"/>
      <c r="AB922" s="44"/>
      <c r="AC922" s="44"/>
      <c r="AD922" s="44"/>
      <c r="AE922" s="44"/>
      <c r="AF922" s="44"/>
      <c r="AG922" s="44"/>
      <c r="AH922" s="44"/>
      <c r="AI922" s="44"/>
      <c r="AJ922" s="44"/>
      <c r="AK922" s="44"/>
      <c r="AL922" s="44"/>
      <c r="AM922" s="44"/>
      <c r="AN922" s="44"/>
      <c r="AO922" s="44"/>
      <c r="AP922" s="44"/>
      <c r="AQ922" s="44"/>
      <c r="AR922" s="44"/>
      <c r="AS922" s="44"/>
    </row>
    <row r="923" spans="1:45">
      <c r="A923" s="41"/>
      <c r="B923" s="41"/>
      <c r="C923" s="41"/>
      <c r="D923" s="41"/>
      <c r="E923" s="52"/>
      <c r="F923" s="52"/>
      <c r="G923" s="52"/>
      <c r="H923" s="52"/>
      <c r="I923" s="52"/>
      <c r="J923" s="52"/>
      <c r="K923" s="52"/>
      <c r="L923" s="44"/>
      <c r="M923" s="44"/>
      <c r="N923" s="44"/>
      <c r="O923" s="139"/>
      <c r="P923" s="46"/>
      <c r="Q923" s="44"/>
      <c r="R923" s="44"/>
      <c r="S923" s="44"/>
      <c r="T923" s="44"/>
      <c r="U923" s="44"/>
      <c r="V923" s="44"/>
      <c r="W923" s="44"/>
      <c r="X923" s="44"/>
      <c r="Y923" s="44"/>
      <c r="Z923" s="44"/>
      <c r="AA923" s="44"/>
      <c r="AB923" s="44"/>
      <c r="AC923" s="44"/>
      <c r="AD923" s="44"/>
      <c r="AE923" s="44"/>
      <c r="AF923" s="44"/>
      <c r="AG923" s="44"/>
      <c r="AH923" s="44"/>
      <c r="AI923" s="44"/>
      <c r="AJ923" s="44"/>
      <c r="AK923" s="44"/>
      <c r="AL923" s="44"/>
      <c r="AM923" s="44"/>
      <c r="AN923" s="44"/>
      <c r="AO923" s="44"/>
      <c r="AP923" s="44"/>
      <c r="AQ923" s="44"/>
      <c r="AR923" s="44"/>
      <c r="AS923" s="44"/>
    </row>
    <row r="924" spans="1:45">
      <c r="A924" s="41"/>
      <c r="B924" s="41"/>
      <c r="C924" s="41"/>
      <c r="D924" s="41"/>
      <c r="E924" s="52"/>
      <c r="F924" s="52"/>
      <c r="G924" s="52"/>
      <c r="H924" s="52"/>
      <c r="I924" s="52"/>
      <c r="J924" s="52"/>
      <c r="K924" s="52"/>
      <c r="L924" s="44"/>
      <c r="M924" s="44"/>
      <c r="N924" s="44"/>
      <c r="O924" s="139"/>
      <c r="P924" s="46"/>
      <c r="Q924" s="44"/>
      <c r="R924" s="44"/>
      <c r="S924" s="44"/>
      <c r="T924" s="44"/>
      <c r="U924" s="44"/>
      <c r="V924" s="44"/>
      <c r="W924" s="44"/>
      <c r="X924" s="44"/>
      <c r="Y924" s="44"/>
      <c r="Z924" s="44"/>
      <c r="AA924" s="44"/>
      <c r="AB924" s="44"/>
      <c r="AC924" s="44"/>
      <c r="AD924" s="44"/>
      <c r="AE924" s="44"/>
      <c r="AF924" s="44"/>
      <c r="AG924" s="44"/>
      <c r="AH924" s="44"/>
      <c r="AI924" s="44"/>
      <c r="AJ924" s="44"/>
      <c r="AK924" s="44"/>
      <c r="AL924" s="44"/>
      <c r="AM924" s="44"/>
      <c r="AN924" s="44"/>
      <c r="AO924" s="44"/>
      <c r="AP924" s="44"/>
      <c r="AQ924" s="44"/>
      <c r="AR924" s="44"/>
      <c r="AS924" s="44"/>
    </row>
    <row r="925" spans="1:45">
      <c r="A925" s="41"/>
      <c r="B925" s="41"/>
      <c r="C925" s="41"/>
      <c r="D925" s="41"/>
      <c r="E925" s="52"/>
      <c r="F925" s="52"/>
      <c r="G925" s="52"/>
      <c r="H925" s="52"/>
      <c r="I925" s="52"/>
      <c r="J925" s="52"/>
      <c r="K925" s="52"/>
      <c r="L925" s="44"/>
      <c r="M925" s="44"/>
      <c r="N925" s="44"/>
      <c r="O925" s="139"/>
      <c r="P925" s="46"/>
      <c r="Q925" s="44"/>
      <c r="R925" s="44"/>
      <c r="S925" s="44"/>
      <c r="T925" s="44"/>
      <c r="U925" s="44"/>
      <c r="V925" s="44"/>
      <c r="W925" s="44"/>
      <c r="X925" s="44"/>
      <c r="Y925" s="44"/>
      <c r="Z925" s="44"/>
      <c r="AA925" s="44"/>
      <c r="AB925" s="44"/>
      <c r="AC925" s="44"/>
      <c r="AD925" s="44"/>
      <c r="AE925" s="44"/>
      <c r="AF925" s="44"/>
      <c r="AG925" s="44"/>
      <c r="AH925" s="44"/>
      <c r="AI925" s="44"/>
      <c r="AJ925" s="44"/>
      <c r="AK925" s="44"/>
      <c r="AL925" s="44"/>
      <c r="AM925" s="44"/>
      <c r="AN925" s="44"/>
      <c r="AO925" s="44"/>
      <c r="AP925" s="44"/>
      <c r="AQ925" s="44"/>
      <c r="AR925" s="44"/>
      <c r="AS925" s="44"/>
    </row>
    <row r="926" spans="1:45">
      <c r="A926" s="41"/>
      <c r="B926" s="41"/>
      <c r="C926" s="41"/>
      <c r="D926" s="41"/>
      <c r="E926" s="52"/>
      <c r="F926" s="52"/>
      <c r="G926" s="52"/>
      <c r="H926" s="52"/>
      <c r="I926" s="52"/>
      <c r="J926" s="52"/>
      <c r="K926" s="52"/>
      <c r="L926" s="44"/>
      <c r="M926" s="44"/>
      <c r="N926" s="44"/>
      <c r="O926" s="139"/>
      <c r="P926" s="46"/>
      <c r="Q926" s="44"/>
      <c r="R926" s="44"/>
      <c r="S926" s="44"/>
      <c r="T926" s="44"/>
      <c r="U926" s="44"/>
      <c r="V926" s="44"/>
      <c r="W926" s="44"/>
      <c r="X926" s="44"/>
      <c r="Y926" s="44"/>
      <c r="Z926" s="44"/>
      <c r="AA926" s="44"/>
      <c r="AB926" s="44"/>
      <c r="AC926" s="44"/>
      <c r="AD926" s="44"/>
      <c r="AE926" s="44"/>
      <c r="AF926" s="44"/>
      <c r="AG926" s="44"/>
      <c r="AH926" s="44"/>
      <c r="AI926" s="44"/>
      <c r="AJ926" s="44"/>
      <c r="AK926" s="44"/>
      <c r="AL926" s="44"/>
      <c r="AM926" s="44"/>
      <c r="AN926" s="44"/>
      <c r="AO926" s="44"/>
      <c r="AP926" s="44"/>
      <c r="AQ926" s="44"/>
      <c r="AR926" s="44"/>
      <c r="AS926" s="44"/>
    </row>
    <row r="927" spans="1:45">
      <c r="A927" s="41"/>
      <c r="B927" s="41"/>
      <c r="C927" s="41"/>
      <c r="D927" s="41"/>
      <c r="E927" s="52"/>
      <c r="F927" s="52"/>
      <c r="G927" s="52"/>
      <c r="H927" s="52"/>
      <c r="I927" s="52"/>
      <c r="J927" s="52"/>
      <c r="K927" s="52"/>
      <c r="L927" s="44"/>
      <c r="M927" s="44"/>
      <c r="N927" s="44"/>
      <c r="O927" s="139"/>
      <c r="P927" s="46"/>
      <c r="Q927" s="44"/>
      <c r="R927" s="44"/>
      <c r="S927" s="44"/>
      <c r="T927" s="44"/>
      <c r="U927" s="44"/>
      <c r="V927" s="44"/>
      <c r="W927" s="44"/>
      <c r="X927" s="44"/>
      <c r="Y927" s="44"/>
      <c r="Z927" s="44"/>
      <c r="AA927" s="44"/>
      <c r="AB927" s="44"/>
      <c r="AC927" s="44"/>
      <c r="AD927" s="44"/>
      <c r="AE927" s="44"/>
      <c r="AF927" s="44"/>
      <c r="AG927" s="44"/>
      <c r="AH927" s="44"/>
      <c r="AI927" s="44"/>
      <c r="AJ927" s="44"/>
      <c r="AK927" s="44"/>
      <c r="AL927" s="44"/>
      <c r="AM927" s="44"/>
      <c r="AN927" s="44"/>
      <c r="AO927" s="44"/>
      <c r="AP927" s="44"/>
      <c r="AQ927" s="44"/>
      <c r="AR927" s="44"/>
      <c r="AS927" s="44"/>
    </row>
    <row r="928" spans="1:45">
      <c r="A928" s="41"/>
      <c r="B928" s="41"/>
      <c r="C928" s="41"/>
      <c r="D928" s="41"/>
      <c r="E928" s="52"/>
      <c r="F928" s="52"/>
      <c r="G928" s="52"/>
      <c r="H928" s="52"/>
      <c r="I928" s="52"/>
      <c r="J928" s="52"/>
      <c r="K928" s="52"/>
      <c r="L928" s="44"/>
      <c r="M928" s="44"/>
      <c r="N928" s="44"/>
      <c r="O928" s="139"/>
      <c r="P928" s="46"/>
      <c r="Q928" s="44"/>
      <c r="R928" s="44"/>
      <c r="S928" s="44"/>
      <c r="T928" s="44"/>
      <c r="U928" s="44"/>
      <c r="V928" s="44"/>
      <c r="W928" s="44"/>
      <c r="X928" s="44"/>
      <c r="Y928" s="44"/>
      <c r="Z928" s="44"/>
      <c r="AA928" s="44"/>
      <c r="AB928" s="44"/>
      <c r="AC928" s="44"/>
      <c r="AD928" s="44"/>
      <c r="AE928" s="44"/>
      <c r="AF928" s="44"/>
      <c r="AG928" s="44"/>
      <c r="AH928" s="44"/>
      <c r="AI928" s="44"/>
      <c r="AJ928" s="44"/>
      <c r="AK928" s="44"/>
      <c r="AL928" s="44"/>
      <c r="AM928" s="44"/>
      <c r="AN928" s="44"/>
      <c r="AO928" s="44"/>
      <c r="AP928" s="44"/>
      <c r="AQ928" s="44"/>
      <c r="AR928" s="44"/>
      <c r="AS928" s="44"/>
    </row>
    <row r="929" spans="1:45">
      <c r="A929" s="41"/>
      <c r="B929" s="41"/>
      <c r="C929" s="41"/>
      <c r="D929" s="41"/>
      <c r="E929" s="52"/>
      <c r="F929" s="52"/>
      <c r="G929" s="52"/>
      <c r="H929" s="52"/>
      <c r="I929" s="52"/>
      <c r="J929" s="52"/>
      <c r="K929" s="52"/>
      <c r="L929" s="44"/>
      <c r="M929" s="44"/>
      <c r="N929" s="44"/>
      <c r="O929" s="139"/>
      <c r="P929" s="46"/>
      <c r="Q929" s="44"/>
      <c r="R929" s="44"/>
      <c r="S929" s="44"/>
      <c r="T929" s="44"/>
      <c r="U929" s="44"/>
      <c r="V929" s="44"/>
      <c r="W929" s="44"/>
      <c r="X929" s="44"/>
      <c r="Y929" s="44"/>
      <c r="Z929" s="44"/>
      <c r="AA929" s="44"/>
      <c r="AB929" s="44"/>
      <c r="AC929" s="44"/>
      <c r="AD929" s="44"/>
      <c r="AE929" s="44"/>
      <c r="AF929" s="44"/>
      <c r="AG929" s="44"/>
      <c r="AH929" s="44"/>
      <c r="AI929" s="44"/>
      <c r="AJ929" s="44"/>
      <c r="AK929" s="44"/>
      <c r="AL929" s="44"/>
      <c r="AM929" s="44"/>
      <c r="AN929" s="44"/>
      <c r="AO929" s="44"/>
      <c r="AP929" s="44"/>
      <c r="AQ929" s="44"/>
      <c r="AR929" s="44"/>
      <c r="AS929" s="44"/>
    </row>
    <row r="930" spans="1:45">
      <c r="A930" s="41"/>
      <c r="B930" s="41"/>
      <c r="C930" s="41"/>
      <c r="D930" s="41"/>
      <c r="E930" s="52"/>
      <c r="F930" s="52"/>
      <c r="G930" s="52"/>
      <c r="H930" s="52"/>
      <c r="I930" s="52"/>
      <c r="J930" s="52"/>
      <c r="K930" s="52"/>
      <c r="L930" s="44"/>
      <c r="M930" s="44"/>
      <c r="N930" s="44"/>
      <c r="O930" s="139"/>
      <c r="P930" s="46"/>
      <c r="Q930" s="44"/>
      <c r="R930" s="44"/>
      <c r="S930" s="44"/>
      <c r="T930" s="44"/>
      <c r="U930" s="44"/>
      <c r="V930" s="44"/>
      <c r="W930" s="44"/>
      <c r="X930" s="44"/>
      <c r="Y930" s="44"/>
      <c r="Z930" s="44"/>
      <c r="AA930" s="44"/>
      <c r="AB930" s="44"/>
      <c r="AC930" s="44"/>
      <c r="AD930" s="44"/>
      <c r="AE930" s="44"/>
      <c r="AF930" s="44"/>
      <c r="AG930" s="44"/>
      <c r="AH930" s="44"/>
      <c r="AI930" s="44"/>
      <c r="AJ930" s="44"/>
      <c r="AK930" s="44"/>
      <c r="AL930" s="44"/>
      <c r="AM930" s="44"/>
      <c r="AN930" s="44"/>
      <c r="AO930" s="44"/>
      <c r="AP930" s="44"/>
      <c r="AQ930" s="44"/>
      <c r="AR930" s="44"/>
      <c r="AS930" s="44"/>
    </row>
    <row r="931" spans="1:45">
      <c r="A931" s="41"/>
      <c r="B931" s="41"/>
      <c r="C931" s="41"/>
      <c r="D931" s="41"/>
      <c r="E931" s="52"/>
      <c r="F931" s="52"/>
      <c r="G931" s="52"/>
      <c r="H931" s="52"/>
      <c r="I931" s="52"/>
      <c r="J931" s="52"/>
      <c r="K931" s="52"/>
      <c r="L931" s="44"/>
      <c r="M931" s="44"/>
      <c r="N931" s="44"/>
      <c r="O931" s="139"/>
      <c r="P931" s="46"/>
      <c r="Q931" s="44"/>
      <c r="R931" s="44"/>
      <c r="S931" s="44"/>
      <c r="T931" s="44"/>
      <c r="U931" s="44"/>
      <c r="V931" s="44"/>
      <c r="W931" s="44"/>
      <c r="X931" s="44"/>
      <c r="Y931" s="44"/>
      <c r="Z931" s="44"/>
      <c r="AA931" s="44"/>
      <c r="AB931" s="44"/>
      <c r="AC931" s="44"/>
      <c r="AD931" s="44"/>
      <c r="AE931" s="44"/>
      <c r="AF931" s="44"/>
      <c r="AG931" s="44"/>
      <c r="AH931" s="44"/>
      <c r="AI931" s="44"/>
      <c r="AJ931" s="44"/>
      <c r="AK931" s="44"/>
      <c r="AL931" s="44"/>
      <c r="AM931" s="44"/>
      <c r="AN931" s="44"/>
      <c r="AO931" s="44"/>
      <c r="AP931" s="44"/>
      <c r="AQ931" s="44"/>
      <c r="AR931" s="44"/>
      <c r="AS931" s="44"/>
    </row>
    <row r="932" spans="1:45">
      <c r="A932" s="41"/>
      <c r="B932" s="41"/>
      <c r="C932" s="41"/>
      <c r="D932" s="41"/>
      <c r="E932" s="52"/>
      <c r="F932" s="52"/>
      <c r="G932" s="52"/>
      <c r="H932" s="52"/>
      <c r="I932" s="52"/>
      <c r="J932" s="52"/>
      <c r="K932" s="52"/>
      <c r="L932" s="44"/>
      <c r="M932" s="44"/>
      <c r="N932" s="44"/>
      <c r="O932" s="139"/>
      <c r="P932" s="46"/>
      <c r="Q932" s="44"/>
      <c r="R932" s="44"/>
      <c r="S932" s="44"/>
      <c r="T932" s="44"/>
      <c r="U932" s="44"/>
      <c r="V932" s="44"/>
      <c r="W932" s="44"/>
      <c r="X932" s="44"/>
      <c r="Y932" s="44"/>
      <c r="Z932" s="44"/>
      <c r="AA932" s="44"/>
      <c r="AB932" s="44"/>
      <c r="AC932" s="44"/>
      <c r="AD932" s="44"/>
      <c r="AE932" s="44"/>
      <c r="AF932" s="44"/>
      <c r="AG932" s="44"/>
      <c r="AH932" s="44"/>
      <c r="AI932" s="44"/>
      <c r="AJ932" s="44"/>
      <c r="AK932" s="44"/>
      <c r="AL932" s="44"/>
      <c r="AM932" s="44"/>
      <c r="AN932" s="44"/>
      <c r="AO932" s="44"/>
      <c r="AP932" s="44"/>
      <c r="AQ932" s="44"/>
      <c r="AR932" s="44"/>
      <c r="AS932" s="44"/>
    </row>
    <row r="933" spans="1:45">
      <c r="A933" s="41"/>
      <c r="B933" s="41"/>
      <c r="C933" s="41"/>
      <c r="D933" s="41"/>
      <c r="E933" s="52"/>
      <c r="F933" s="52"/>
      <c r="G933" s="52"/>
      <c r="H933" s="52"/>
      <c r="I933" s="52"/>
      <c r="J933" s="52"/>
      <c r="K933" s="52"/>
      <c r="L933" s="44"/>
      <c r="M933" s="44"/>
      <c r="N933" s="44"/>
      <c r="O933" s="139"/>
      <c r="P933" s="46"/>
      <c r="Q933" s="44"/>
      <c r="R933" s="44"/>
      <c r="S933" s="44"/>
      <c r="T933" s="44"/>
      <c r="U933" s="44"/>
      <c r="V933" s="44"/>
      <c r="W933" s="44"/>
      <c r="X933" s="44"/>
      <c r="Y933" s="44"/>
      <c r="Z933" s="44"/>
      <c r="AA933" s="44"/>
      <c r="AB933" s="44"/>
      <c r="AC933" s="44"/>
      <c r="AD933" s="44"/>
      <c r="AE933" s="44"/>
      <c r="AF933" s="44"/>
      <c r="AG933" s="44"/>
      <c r="AH933" s="44"/>
      <c r="AI933" s="44"/>
      <c r="AJ933" s="44"/>
      <c r="AK933" s="44"/>
      <c r="AL933" s="44"/>
      <c r="AM933" s="44"/>
      <c r="AN933" s="44"/>
      <c r="AO933" s="44"/>
      <c r="AP933" s="44"/>
      <c r="AQ933" s="44"/>
      <c r="AR933" s="44"/>
      <c r="AS933" s="44"/>
    </row>
    <row r="934" spans="1:45">
      <c r="A934" s="41"/>
      <c r="B934" s="41"/>
      <c r="C934" s="41"/>
      <c r="D934" s="41"/>
      <c r="E934" s="52"/>
      <c r="F934" s="52"/>
      <c r="G934" s="52"/>
      <c r="H934" s="52"/>
      <c r="I934" s="52"/>
      <c r="J934" s="52"/>
      <c r="K934" s="52"/>
      <c r="L934" s="44"/>
      <c r="M934" s="44"/>
      <c r="N934" s="44"/>
      <c r="O934" s="139"/>
      <c r="P934" s="46"/>
      <c r="Q934" s="44"/>
      <c r="R934" s="44"/>
      <c r="S934" s="44"/>
      <c r="T934" s="44"/>
      <c r="U934" s="44"/>
      <c r="V934" s="44"/>
      <c r="W934" s="44"/>
      <c r="X934" s="44"/>
      <c r="Y934" s="44"/>
      <c r="Z934" s="44"/>
      <c r="AA934" s="44"/>
      <c r="AB934" s="44"/>
      <c r="AC934" s="44"/>
      <c r="AD934" s="44"/>
      <c r="AE934" s="44"/>
      <c r="AF934" s="44"/>
      <c r="AG934" s="44"/>
      <c r="AH934" s="44"/>
      <c r="AI934" s="44"/>
      <c r="AJ934" s="44"/>
      <c r="AK934" s="44"/>
      <c r="AL934" s="44"/>
      <c r="AM934" s="44"/>
      <c r="AN934" s="44"/>
      <c r="AO934" s="44"/>
      <c r="AP934" s="44"/>
      <c r="AQ934" s="44"/>
      <c r="AR934" s="44"/>
      <c r="AS934" s="44"/>
    </row>
    <row r="935" spans="1:45">
      <c r="A935" s="41"/>
      <c r="B935" s="41"/>
      <c r="C935" s="41"/>
      <c r="D935" s="41"/>
      <c r="E935" s="52"/>
      <c r="F935" s="52"/>
      <c r="G935" s="52"/>
      <c r="H935" s="52"/>
      <c r="I935" s="52"/>
      <c r="J935" s="52"/>
      <c r="K935" s="52"/>
      <c r="L935" s="44"/>
      <c r="M935" s="44"/>
      <c r="N935" s="44"/>
      <c r="O935" s="139"/>
      <c r="P935" s="46"/>
      <c r="Q935" s="44"/>
      <c r="R935" s="44"/>
      <c r="S935" s="44"/>
      <c r="T935" s="44"/>
      <c r="U935" s="44"/>
      <c r="V935" s="44"/>
      <c r="W935" s="44"/>
      <c r="X935" s="44"/>
      <c r="Y935" s="44"/>
      <c r="Z935" s="44"/>
      <c r="AA935" s="44"/>
      <c r="AB935" s="44"/>
      <c r="AC935" s="44"/>
      <c r="AD935" s="44"/>
      <c r="AE935" s="44"/>
      <c r="AF935" s="44"/>
      <c r="AG935" s="44"/>
      <c r="AH935" s="44"/>
      <c r="AI935" s="44"/>
      <c r="AJ935" s="44"/>
      <c r="AK935" s="44"/>
      <c r="AL935" s="44"/>
      <c r="AM935" s="44"/>
      <c r="AN935" s="44"/>
      <c r="AO935" s="44"/>
      <c r="AP935" s="44"/>
      <c r="AQ935" s="44"/>
      <c r="AR935" s="44"/>
      <c r="AS935" s="44"/>
    </row>
    <row r="936" spans="1:45">
      <c r="A936" s="41"/>
      <c r="B936" s="41"/>
      <c r="C936" s="41"/>
      <c r="D936" s="41"/>
      <c r="E936" s="52"/>
      <c r="F936" s="52"/>
      <c r="G936" s="52"/>
      <c r="H936" s="52"/>
      <c r="I936" s="52"/>
      <c r="J936" s="52"/>
      <c r="K936" s="52"/>
      <c r="L936" s="44"/>
      <c r="M936" s="44"/>
      <c r="N936" s="44"/>
      <c r="O936" s="139"/>
      <c r="P936" s="46"/>
      <c r="Q936" s="44"/>
      <c r="R936" s="44"/>
      <c r="S936" s="44"/>
      <c r="T936" s="44"/>
      <c r="U936" s="44"/>
      <c r="V936" s="44"/>
      <c r="W936" s="44"/>
      <c r="X936" s="44"/>
      <c r="Y936" s="44"/>
      <c r="Z936" s="44"/>
      <c r="AA936" s="44"/>
      <c r="AB936" s="44"/>
      <c r="AC936" s="44"/>
      <c r="AD936" s="44"/>
      <c r="AE936" s="44"/>
      <c r="AF936" s="44"/>
      <c r="AG936" s="44"/>
      <c r="AH936" s="44"/>
      <c r="AI936" s="44"/>
      <c r="AJ936" s="44"/>
      <c r="AK936" s="44"/>
      <c r="AL936" s="44"/>
      <c r="AM936" s="44"/>
      <c r="AN936" s="44"/>
      <c r="AO936" s="44"/>
      <c r="AP936" s="44"/>
      <c r="AQ936" s="44"/>
      <c r="AR936" s="44"/>
      <c r="AS936" s="44"/>
    </row>
    <row r="937" spans="1:45">
      <c r="A937" s="41"/>
      <c r="B937" s="41"/>
      <c r="C937" s="41"/>
      <c r="D937" s="41"/>
      <c r="E937" s="52"/>
      <c r="F937" s="52"/>
      <c r="G937" s="52"/>
      <c r="H937" s="52"/>
      <c r="I937" s="52"/>
      <c r="J937" s="52"/>
      <c r="K937" s="52"/>
      <c r="L937" s="44"/>
      <c r="M937" s="44"/>
      <c r="N937" s="44"/>
      <c r="O937" s="139"/>
      <c r="P937" s="46"/>
      <c r="Q937" s="44"/>
      <c r="R937" s="44"/>
      <c r="S937" s="44"/>
      <c r="T937" s="44"/>
      <c r="U937" s="44"/>
      <c r="V937" s="44"/>
      <c r="W937" s="44"/>
      <c r="X937" s="44"/>
      <c r="Y937" s="44"/>
      <c r="Z937" s="44"/>
      <c r="AA937" s="44"/>
      <c r="AB937" s="44"/>
      <c r="AC937" s="44"/>
      <c r="AD937" s="44"/>
      <c r="AE937" s="44"/>
      <c r="AF937" s="44"/>
      <c r="AG937" s="44"/>
      <c r="AH937" s="44"/>
      <c r="AI937" s="44"/>
      <c r="AJ937" s="44"/>
      <c r="AK937" s="44"/>
      <c r="AL937" s="44"/>
      <c r="AM937" s="44"/>
      <c r="AN937" s="44"/>
      <c r="AO937" s="44"/>
      <c r="AP937" s="44"/>
      <c r="AQ937" s="44"/>
      <c r="AR937" s="44"/>
      <c r="AS937" s="44"/>
    </row>
    <row r="938" spans="1:45">
      <c r="A938" s="41"/>
      <c r="B938" s="41"/>
      <c r="C938" s="41"/>
      <c r="D938" s="41"/>
      <c r="E938" s="52"/>
      <c r="F938" s="52"/>
      <c r="G938" s="52"/>
      <c r="H938" s="52"/>
      <c r="I938" s="52"/>
      <c r="J938" s="52"/>
      <c r="K938" s="52"/>
      <c r="L938" s="44"/>
      <c r="M938" s="44"/>
      <c r="N938" s="44"/>
      <c r="O938" s="139"/>
      <c r="P938" s="46"/>
      <c r="Q938" s="44"/>
      <c r="R938" s="44"/>
      <c r="S938" s="44"/>
      <c r="T938" s="44"/>
      <c r="U938" s="44"/>
      <c r="V938" s="44"/>
      <c r="W938" s="44"/>
      <c r="X938" s="44"/>
      <c r="Y938" s="44"/>
      <c r="Z938" s="44"/>
      <c r="AA938" s="44"/>
      <c r="AB938" s="44"/>
      <c r="AC938" s="44"/>
      <c r="AD938" s="44"/>
      <c r="AE938" s="44"/>
      <c r="AF938" s="44"/>
      <c r="AG938" s="44"/>
      <c r="AH938" s="44"/>
      <c r="AI938" s="44"/>
      <c r="AJ938" s="44"/>
      <c r="AK938" s="44"/>
      <c r="AL938" s="44"/>
      <c r="AM938" s="44"/>
      <c r="AN938" s="44"/>
      <c r="AO938" s="44"/>
      <c r="AP938" s="44"/>
      <c r="AQ938" s="44"/>
      <c r="AR938" s="44"/>
      <c r="AS938" s="44"/>
    </row>
    <row r="939" spans="1:45">
      <c r="A939" s="41"/>
      <c r="B939" s="41"/>
      <c r="C939" s="41"/>
      <c r="D939" s="41"/>
      <c r="E939" s="52"/>
      <c r="F939" s="52"/>
      <c r="G939" s="52"/>
      <c r="H939" s="52"/>
      <c r="I939" s="52"/>
      <c r="J939" s="52"/>
      <c r="K939" s="52"/>
      <c r="L939" s="44"/>
      <c r="M939" s="44"/>
      <c r="N939" s="44"/>
      <c r="O939" s="139"/>
      <c r="P939" s="46"/>
      <c r="Q939" s="44"/>
      <c r="R939" s="44"/>
      <c r="S939" s="44"/>
      <c r="T939" s="44"/>
      <c r="U939" s="44"/>
      <c r="V939" s="44"/>
      <c r="W939" s="44"/>
      <c r="X939" s="44"/>
      <c r="Y939" s="44"/>
      <c r="Z939" s="44"/>
      <c r="AA939" s="44"/>
      <c r="AB939" s="44"/>
      <c r="AC939" s="44"/>
      <c r="AD939" s="44"/>
      <c r="AE939" s="44"/>
      <c r="AF939" s="44"/>
      <c r="AG939" s="44"/>
      <c r="AH939" s="44"/>
      <c r="AI939" s="44"/>
      <c r="AJ939" s="44"/>
      <c r="AK939" s="44"/>
      <c r="AL939" s="44"/>
      <c r="AM939" s="44"/>
      <c r="AN939" s="44"/>
      <c r="AO939" s="44"/>
      <c r="AP939" s="44"/>
      <c r="AQ939" s="44"/>
      <c r="AR939" s="44"/>
      <c r="AS939" s="44"/>
    </row>
    <row r="940" spans="1:45">
      <c r="A940" s="41"/>
      <c r="B940" s="41"/>
      <c r="C940" s="41"/>
      <c r="D940" s="41"/>
      <c r="E940" s="52"/>
      <c r="F940" s="52"/>
      <c r="G940" s="52"/>
      <c r="H940" s="52"/>
      <c r="I940" s="52"/>
      <c r="J940" s="52"/>
      <c r="K940" s="52"/>
      <c r="L940" s="44"/>
      <c r="M940" s="44"/>
      <c r="N940" s="44"/>
      <c r="O940" s="139"/>
      <c r="P940" s="46"/>
      <c r="Q940" s="44"/>
      <c r="R940" s="44"/>
      <c r="S940" s="44"/>
      <c r="T940" s="44"/>
      <c r="U940" s="44"/>
      <c r="V940" s="44"/>
      <c r="W940" s="44"/>
      <c r="X940" s="44"/>
      <c r="Y940" s="44"/>
      <c r="Z940" s="44"/>
      <c r="AA940" s="44"/>
      <c r="AB940" s="44"/>
      <c r="AC940" s="44"/>
      <c r="AD940" s="44"/>
      <c r="AE940" s="44"/>
      <c r="AF940" s="44"/>
      <c r="AG940" s="44"/>
      <c r="AH940" s="44"/>
      <c r="AI940" s="44"/>
      <c r="AJ940" s="44"/>
      <c r="AK940" s="44"/>
      <c r="AL940" s="44"/>
      <c r="AM940" s="44"/>
      <c r="AN940" s="44"/>
      <c r="AO940" s="44"/>
      <c r="AP940" s="44"/>
      <c r="AQ940" s="44"/>
      <c r="AR940" s="44"/>
      <c r="AS940" s="44"/>
    </row>
    <row r="941" spans="1:45">
      <c r="A941" s="41"/>
      <c r="B941" s="41"/>
      <c r="C941" s="41"/>
      <c r="D941" s="41"/>
      <c r="E941" s="52"/>
      <c r="F941" s="52"/>
      <c r="G941" s="52"/>
      <c r="H941" s="52"/>
      <c r="I941" s="52"/>
      <c r="J941" s="52"/>
      <c r="K941" s="52"/>
      <c r="L941" s="44"/>
      <c r="M941" s="44"/>
      <c r="N941" s="44"/>
      <c r="O941" s="139"/>
      <c r="P941" s="46"/>
      <c r="Q941" s="44"/>
      <c r="R941" s="44"/>
      <c r="S941" s="44"/>
      <c r="T941" s="44"/>
      <c r="U941" s="44"/>
      <c r="V941" s="44"/>
      <c r="W941" s="44"/>
      <c r="X941" s="44"/>
      <c r="Y941" s="44"/>
      <c r="Z941" s="44"/>
      <c r="AA941" s="44"/>
      <c r="AB941" s="44"/>
      <c r="AC941" s="44"/>
      <c r="AD941" s="44"/>
      <c r="AE941" s="44"/>
      <c r="AF941" s="44"/>
      <c r="AG941" s="44"/>
      <c r="AH941" s="44"/>
      <c r="AI941" s="44"/>
      <c r="AJ941" s="44"/>
      <c r="AK941" s="44"/>
      <c r="AL941" s="44"/>
      <c r="AM941" s="44"/>
      <c r="AN941" s="44"/>
      <c r="AO941" s="44"/>
      <c r="AP941" s="44"/>
      <c r="AQ941" s="44"/>
      <c r="AR941" s="44"/>
      <c r="AS941" s="44"/>
    </row>
    <row r="942" spans="1:45">
      <c r="A942" s="41"/>
      <c r="B942" s="41"/>
      <c r="C942" s="41"/>
      <c r="D942" s="41"/>
      <c r="E942" s="52"/>
      <c r="F942" s="52"/>
      <c r="G942" s="52"/>
      <c r="H942" s="52"/>
      <c r="I942" s="52"/>
      <c r="J942" s="52"/>
      <c r="K942" s="52"/>
      <c r="L942" s="44"/>
      <c r="M942" s="44"/>
      <c r="N942" s="44"/>
      <c r="O942" s="139"/>
      <c r="P942" s="46"/>
      <c r="Q942" s="44"/>
      <c r="R942" s="44"/>
      <c r="S942" s="44"/>
      <c r="T942" s="44"/>
      <c r="U942" s="44"/>
      <c r="V942" s="44"/>
      <c r="W942" s="44"/>
      <c r="X942" s="44"/>
      <c r="Y942" s="44"/>
      <c r="Z942" s="44"/>
      <c r="AA942" s="44"/>
      <c r="AB942" s="44"/>
      <c r="AC942" s="44"/>
      <c r="AD942" s="44"/>
      <c r="AE942" s="44"/>
      <c r="AF942" s="44"/>
      <c r="AG942" s="44"/>
      <c r="AH942" s="44"/>
      <c r="AI942" s="44"/>
      <c r="AJ942" s="44"/>
      <c r="AK942" s="44"/>
      <c r="AL942" s="44"/>
      <c r="AM942" s="44"/>
      <c r="AN942" s="44"/>
      <c r="AO942" s="44"/>
      <c r="AP942" s="44"/>
      <c r="AQ942" s="44"/>
      <c r="AR942" s="44"/>
      <c r="AS942" s="44"/>
    </row>
    <row r="943" spans="1:45">
      <c r="A943" s="41"/>
      <c r="B943" s="41"/>
      <c r="C943" s="41"/>
      <c r="D943" s="41"/>
      <c r="E943" s="52"/>
      <c r="F943" s="52"/>
      <c r="G943" s="52"/>
      <c r="H943" s="52"/>
      <c r="I943" s="52"/>
      <c r="J943" s="52"/>
      <c r="K943" s="52"/>
      <c r="L943" s="44"/>
      <c r="M943" s="44"/>
      <c r="N943" s="44"/>
      <c r="O943" s="139"/>
      <c r="P943" s="46"/>
      <c r="Q943" s="44"/>
      <c r="R943" s="44"/>
      <c r="S943" s="44"/>
      <c r="T943" s="44"/>
      <c r="U943" s="44"/>
      <c r="V943" s="44"/>
      <c r="W943" s="44"/>
      <c r="X943" s="44"/>
      <c r="Y943" s="44"/>
      <c r="Z943" s="44"/>
      <c r="AA943" s="44"/>
      <c r="AB943" s="44"/>
      <c r="AC943" s="44"/>
      <c r="AD943" s="44"/>
      <c r="AE943" s="44"/>
      <c r="AF943" s="44"/>
      <c r="AG943" s="44"/>
      <c r="AH943" s="44"/>
      <c r="AI943" s="44"/>
      <c r="AJ943" s="44"/>
      <c r="AK943" s="44"/>
      <c r="AL943" s="44"/>
      <c r="AM943" s="44"/>
      <c r="AN943" s="44"/>
      <c r="AO943" s="44"/>
      <c r="AP943" s="44"/>
      <c r="AQ943" s="44"/>
      <c r="AR943" s="44"/>
      <c r="AS943" s="44"/>
    </row>
    <row r="944" spans="1:45">
      <c r="A944" s="41"/>
      <c r="B944" s="41"/>
      <c r="C944" s="41"/>
      <c r="D944" s="41"/>
      <c r="E944" s="52"/>
      <c r="F944" s="52"/>
      <c r="G944" s="52"/>
      <c r="H944" s="52"/>
      <c r="I944" s="52"/>
      <c r="J944" s="52"/>
      <c r="K944" s="52"/>
      <c r="L944" s="44"/>
      <c r="M944" s="44"/>
      <c r="N944" s="44"/>
      <c r="O944" s="139"/>
      <c r="P944" s="46"/>
      <c r="Q944" s="44"/>
      <c r="R944" s="44"/>
      <c r="S944" s="44"/>
      <c r="T944" s="44"/>
      <c r="U944" s="44"/>
      <c r="V944" s="44"/>
      <c r="W944" s="44"/>
      <c r="X944" s="44"/>
      <c r="Y944" s="44"/>
      <c r="Z944" s="44"/>
      <c r="AA944" s="44"/>
      <c r="AB944" s="44"/>
      <c r="AC944" s="44"/>
      <c r="AD944" s="44"/>
      <c r="AE944" s="44"/>
      <c r="AF944" s="44"/>
      <c r="AG944" s="44"/>
      <c r="AH944" s="44"/>
      <c r="AI944" s="44"/>
      <c r="AJ944" s="44"/>
      <c r="AK944" s="44"/>
      <c r="AL944" s="44"/>
      <c r="AM944" s="44"/>
      <c r="AN944" s="44"/>
      <c r="AO944" s="44"/>
      <c r="AP944" s="44"/>
      <c r="AQ944" s="44"/>
      <c r="AR944" s="44"/>
      <c r="AS944" s="44"/>
    </row>
    <row r="945" spans="1:45">
      <c r="A945" s="41"/>
      <c r="B945" s="41"/>
      <c r="C945" s="41"/>
      <c r="D945" s="41"/>
      <c r="E945" s="52"/>
      <c r="F945" s="52"/>
      <c r="G945" s="52"/>
      <c r="H945" s="52"/>
      <c r="I945" s="52"/>
      <c r="J945" s="52"/>
      <c r="K945" s="52"/>
      <c r="L945" s="44"/>
      <c r="M945" s="44"/>
      <c r="N945" s="44"/>
      <c r="O945" s="139"/>
      <c r="P945" s="46"/>
      <c r="Q945" s="44"/>
      <c r="R945" s="44"/>
      <c r="S945" s="44"/>
      <c r="T945" s="44"/>
      <c r="U945" s="44"/>
      <c r="V945" s="44"/>
      <c r="W945" s="44"/>
      <c r="X945" s="44"/>
      <c r="Y945" s="44"/>
      <c r="Z945" s="44"/>
      <c r="AA945" s="44"/>
      <c r="AB945" s="44"/>
      <c r="AC945" s="44"/>
      <c r="AD945" s="44"/>
      <c r="AE945" s="44"/>
      <c r="AF945" s="44"/>
      <c r="AG945" s="44"/>
      <c r="AH945" s="44"/>
      <c r="AI945" s="44"/>
      <c r="AJ945" s="44"/>
      <c r="AK945" s="44"/>
      <c r="AL945" s="44"/>
      <c r="AM945" s="44"/>
      <c r="AN945" s="44"/>
      <c r="AO945" s="44"/>
      <c r="AP945" s="44"/>
      <c r="AQ945" s="44"/>
      <c r="AR945" s="44"/>
      <c r="AS945" s="44"/>
    </row>
    <row r="946" spans="1:45">
      <c r="A946" s="41"/>
      <c r="B946" s="41"/>
      <c r="C946" s="41"/>
      <c r="D946" s="41"/>
      <c r="E946" s="52"/>
      <c r="F946" s="52"/>
      <c r="G946" s="52"/>
      <c r="H946" s="52"/>
      <c r="I946" s="52"/>
      <c r="J946" s="52"/>
      <c r="K946" s="52"/>
      <c r="L946" s="44"/>
      <c r="M946" s="44"/>
      <c r="N946" s="44"/>
      <c r="O946" s="139"/>
      <c r="P946" s="46"/>
      <c r="Q946" s="44"/>
      <c r="R946" s="44"/>
      <c r="S946" s="44"/>
      <c r="T946" s="44"/>
      <c r="U946" s="44"/>
      <c r="V946" s="44"/>
      <c r="W946" s="44"/>
      <c r="X946" s="44"/>
      <c r="Y946" s="44"/>
      <c r="Z946" s="44"/>
      <c r="AA946" s="44"/>
      <c r="AB946" s="44"/>
      <c r="AC946" s="44"/>
      <c r="AD946" s="44"/>
      <c r="AE946" s="44"/>
      <c r="AF946" s="44"/>
      <c r="AG946" s="44"/>
      <c r="AH946" s="44"/>
      <c r="AI946" s="44"/>
      <c r="AJ946" s="44"/>
      <c r="AK946" s="44"/>
      <c r="AL946" s="44"/>
      <c r="AM946" s="44"/>
      <c r="AN946" s="44"/>
      <c r="AO946" s="44"/>
      <c r="AP946" s="44"/>
      <c r="AQ946" s="44"/>
      <c r="AR946" s="44"/>
      <c r="AS946" s="44"/>
    </row>
    <row r="947" spans="1:45">
      <c r="A947" s="41"/>
      <c r="B947" s="41"/>
      <c r="C947" s="41"/>
      <c r="D947" s="41"/>
      <c r="E947" s="52"/>
      <c r="F947" s="52"/>
      <c r="G947" s="52"/>
      <c r="H947" s="52"/>
      <c r="I947" s="52"/>
      <c r="J947" s="52"/>
      <c r="K947" s="52"/>
      <c r="L947" s="44"/>
      <c r="M947" s="44"/>
      <c r="N947" s="44"/>
      <c r="O947" s="139"/>
      <c r="P947" s="46"/>
      <c r="Q947" s="44"/>
      <c r="R947" s="44"/>
      <c r="S947" s="44"/>
      <c r="T947" s="44"/>
      <c r="U947" s="44"/>
      <c r="V947" s="44"/>
      <c r="W947" s="44"/>
      <c r="X947" s="44"/>
      <c r="Y947" s="44"/>
      <c r="Z947" s="44"/>
      <c r="AA947" s="44"/>
      <c r="AB947" s="44"/>
      <c r="AC947" s="44"/>
      <c r="AD947" s="44"/>
      <c r="AE947" s="44"/>
      <c r="AF947" s="44"/>
      <c r="AG947" s="44"/>
      <c r="AH947" s="44"/>
      <c r="AI947" s="44"/>
      <c r="AJ947" s="44"/>
      <c r="AK947" s="44"/>
      <c r="AL947" s="44"/>
      <c r="AM947" s="44"/>
      <c r="AN947" s="44"/>
      <c r="AO947" s="44"/>
      <c r="AP947" s="44"/>
      <c r="AQ947" s="44"/>
      <c r="AR947" s="44"/>
      <c r="AS947" s="44"/>
    </row>
    <row r="948" spans="1:45">
      <c r="A948" s="41"/>
      <c r="B948" s="41"/>
      <c r="C948" s="41"/>
      <c r="D948" s="41"/>
      <c r="E948" s="52"/>
      <c r="F948" s="52"/>
      <c r="G948" s="52"/>
      <c r="H948" s="52"/>
      <c r="I948" s="52"/>
      <c r="J948" s="52"/>
      <c r="K948" s="52"/>
      <c r="L948" s="44"/>
      <c r="M948" s="44"/>
      <c r="N948" s="44"/>
      <c r="O948" s="139"/>
      <c r="P948" s="46"/>
      <c r="Q948" s="44"/>
      <c r="R948" s="44"/>
      <c r="S948" s="44"/>
      <c r="T948" s="44"/>
      <c r="U948" s="44"/>
      <c r="V948" s="44"/>
      <c r="W948" s="44"/>
      <c r="X948" s="44"/>
      <c r="Y948" s="44"/>
      <c r="Z948" s="44"/>
      <c r="AA948" s="44"/>
      <c r="AB948" s="44"/>
      <c r="AC948" s="44"/>
      <c r="AD948" s="44"/>
      <c r="AE948" s="44"/>
      <c r="AF948" s="44"/>
      <c r="AG948" s="44"/>
      <c r="AH948" s="44"/>
      <c r="AI948" s="44"/>
      <c r="AJ948" s="44"/>
      <c r="AK948" s="44"/>
      <c r="AL948" s="44"/>
      <c r="AM948" s="44"/>
      <c r="AN948" s="44"/>
      <c r="AO948" s="44"/>
      <c r="AP948" s="44"/>
      <c r="AQ948" s="44"/>
      <c r="AR948" s="44"/>
      <c r="AS948" s="44"/>
    </row>
    <row r="949" spans="1:45">
      <c r="A949" s="41"/>
      <c r="B949" s="41"/>
      <c r="C949" s="41"/>
      <c r="D949" s="41"/>
      <c r="E949" s="52"/>
      <c r="F949" s="52"/>
      <c r="G949" s="52"/>
      <c r="H949" s="52"/>
      <c r="I949" s="52"/>
      <c r="J949" s="52"/>
      <c r="K949" s="52"/>
      <c r="L949" s="44"/>
      <c r="M949" s="44"/>
      <c r="N949" s="44"/>
      <c r="O949" s="139"/>
      <c r="P949" s="46"/>
      <c r="Q949" s="44"/>
      <c r="R949" s="44"/>
      <c r="S949" s="44"/>
      <c r="T949" s="44"/>
      <c r="U949" s="44"/>
      <c r="V949" s="44"/>
      <c r="W949" s="44"/>
      <c r="X949" s="44"/>
      <c r="Y949" s="44"/>
      <c r="Z949" s="44"/>
      <c r="AA949" s="44"/>
      <c r="AB949" s="44"/>
      <c r="AC949" s="44"/>
      <c r="AD949" s="44"/>
      <c r="AE949" s="44"/>
      <c r="AF949" s="44"/>
      <c r="AG949" s="44"/>
      <c r="AH949" s="44"/>
      <c r="AI949" s="44"/>
      <c r="AJ949" s="44"/>
      <c r="AK949" s="44"/>
      <c r="AL949" s="44"/>
      <c r="AM949" s="44"/>
      <c r="AN949" s="44"/>
      <c r="AO949" s="44"/>
      <c r="AP949" s="44"/>
      <c r="AQ949" s="44"/>
      <c r="AR949" s="44"/>
      <c r="AS949" s="44"/>
    </row>
    <row r="950" spans="1:45">
      <c r="A950" s="41"/>
      <c r="B950" s="41"/>
      <c r="C950" s="41"/>
      <c r="D950" s="41"/>
      <c r="E950" s="52"/>
      <c r="F950" s="52"/>
      <c r="G950" s="52"/>
      <c r="H950" s="52"/>
      <c r="I950" s="52"/>
      <c r="J950" s="52"/>
      <c r="K950" s="52"/>
      <c r="L950" s="44"/>
      <c r="M950" s="44"/>
      <c r="N950" s="44"/>
      <c r="O950" s="139"/>
      <c r="P950" s="46"/>
      <c r="Q950" s="44"/>
      <c r="R950" s="44"/>
      <c r="S950" s="44"/>
      <c r="T950" s="44"/>
      <c r="U950" s="44"/>
      <c r="V950" s="44"/>
      <c r="W950" s="44"/>
      <c r="X950" s="44"/>
      <c r="Y950" s="44"/>
      <c r="Z950" s="44"/>
      <c r="AA950" s="44"/>
      <c r="AB950" s="44"/>
      <c r="AC950" s="44"/>
      <c r="AD950" s="44"/>
      <c r="AE950" s="44"/>
      <c r="AF950" s="44"/>
      <c r="AG950" s="44"/>
      <c r="AH950" s="44"/>
      <c r="AI950" s="44"/>
      <c r="AJ950" s="44"/>
      <c r="AK950" s="44"/>
      <c r="AL950" s="44"/>
      <c r="AM950" s="44"/>
      <c r="AN950" s="44"/>
      <c r="AO950" s="44"/>
      <c r="AP950" s="44"/>
      <c r="AQ950" s="44"/>
      <c r="AR950" s="44"/>
      <c r="AS950" s="44"/>
    </row>
    <row r="951" spans="1:45">
      <c r="A951" s="41"/>
      <c r="B951" s="41"/>
      <c r="C951" s="41"/>
      <c r="D951" s="41"/>
      <c r="E951" s="52"/>
      <c r="F951" s="52"/>
      <c r="G951" s="52"/>
      <c r="H951" s="52"/>
      <c r="I951" s="52"/>
      <c r="J951" s="52"/>
      <c r="K951" s="52"/>
      <c r="L951" s="44"/>
      <c r="M951" s="44"/>
      <c r="N951" s="44"/>
      <c r="O951" s="139"/>
      <c r="P951" s="46"/>
      <c r="Q951" s="44"/>
      <c r="R951" s="44"/>
      <c r="S951" s="44"/>
      <c r="T951" s="44"/>
      <c r="U951" s="44"/>
      <c r="V951" s="44"/>
      <c r="W951" s="44"/>
      <c r="X951" s="44"/>
      <c r="Y951" s="44"/>
      <c r="Z951" s="44"/>
      <c r="AA951" s="44"/>
      <c r="AB951" s="44"/>
      <c r="AC951" s="44"/>
      <c r="AD951" s="44"/>
      <c r="AE951" s="44"/>
      <c r="AF951" s="44"/>
      <c r="AG951" s="44"/>
      <c r="AH951" s="44"/>
      <c r="AI951" s="44"/>
      <c r="AJ951" s="44"/>
      <c r="AK951" s="44"/>
      <c r="AL951" s="44"/>
      <c r="AM951" s="44"/>
      <c r="AN951" s="44"/>
      <c r="AO951" s="44"/>
      <c r="AP951" s="44"/>
      <c r="AQ951" s="44"/>
      <c r="AR951" s="44"/>
      <c r="AS951" s="44"/>
    </row>
    <row r="952" spans="1:45">
      <c r="A952" s="41"/>
      <c r="B952" s="41"/>
      <c r="C952" s="41"/>
      <c r="D952" s="41"/>
      <c r="E952" s="52"/>
      <c r="F952" s="52"/>
      <c r="G952" s="52"/>
      <c r="H952" s="52"/>
      <c r="I952" s="52"/>
      <c r="J952" s="52"/>
      <c r="K952" s="52"/>
      <c r="L952" s="44"/>
      <c r="M952" s="44"/>
      <c r="N952" s="44"/>
      <c r="O952" s="139"/>
      <c r="P952" s="46"/>
      <c r="Q952" s="44"/>
      <c r="R952" s="44"/>
      <c r="S952" s="44"/>
      <c r="T952" s="44"/>
      <c r="U952" s="44"/>
      <c r="V952" s="44"/>
      <c r="W952" s="44"/>
      <c r="X952" s="44"/>
      <c r="Y952" s="44"/>
      <c r="Z952" s="44"/>
      <c r="AA952" s="44"/>
      <c r="AB952" s="44"/>
      <c r="AC952" s="44"/>
      <c r="AD952" s="44"/>
      <c r="AE952" s="44"/>
      <c r="AF952" s="44"/>
      <c r="AG952" s="44"/>
      <c r="AH952" s="44"/>
      <c r="AI952" s="44"/>
      <c r="AJ952" s="44"/>
      <c r="AK952" s="44"/>
      <c r="AL952" s="44"/>
      <c r="AM952" s="44"/>
      <c r="AN952" s="44"/>
      <c r="AO952" s="44"/>
      <c r="AP952" s="44"/>
      <c r="AQ952" s="44"/>
      <c r="AR952" s="44"/>
      <c r="AS952" s="44"/>
    </row>
    <row r="953" spans="1:45">
      <c r="A953" s="41"/>
      <c r="B953" s="41"/>
      <c r="C953" s="41"/>
      <c r="D953" s="41"/>
      <c r="E953" s="52"/>
      <c r="F953" s="52"/>
      <c r="G953" s="52"/>
      <c r="H953" s="52"/>
      <c r="I953" s="52"/>
      <c r="J953" s="52"/>
      <c r="K953" s="52"/>
      <c r="L953" s="44"/>
      <c r="M953" s="44"/>
      <c r="N953" s="44"/>
      <c r="O953" s="139"/>
      <c r="P953" s="46"/>
      <c r="Q953" s="44"/>
      <c r="R953" s="44"/>
      <c r="S953" s="44"/>
      <c r="T953" s="44"/>
      <c r="U953" s="44"/>
      <c r="V953" s="44"/>
      <c r="W953" s="44"/>
      <c r="X953" s="44"/>
      <c r="Y953" s="44"/>
      <c r="Z953" s="44"/>
      <c r="AA953" s="44"/>
      <c r="AB953" s="44"/>
      <c r="AC953" s="44"/>
      <c r="AD953" s="44"/>
      <c r="AE953" s="44"/>
      <c r="AF953" s="44"/>
      <c r="AG953" s="44"/>
      <c r="AH953" s="44"/>
      <c r="AI953" s="44"/>
      <c r="AJ953" s="44"/>
      <c r="AK953" s="44"/>
      <c r="AL953" s="44"/>
      <c r="AM953" s="44"/>
      <c r="AN953" s="44"/>
      <c r="AO953" s="44"/>
      <c r="AP953" s="44"/>
      <c r="AQ953" s="44"/>
      <c r="AR953" s="44"/>
      <c r="AS953" s="44"/>
    </row>
    <row r="954" spans="1:45">
      <c r="A954" s="41"/>
      <c r="B954" s="41"/>
      <c r="C954" s="41"/>
      <c r="D954" s="41"/>
      <c r="E954" s="52"/>
      <c r="F954" s="52"/>
      <c r="G954" s="52"/>
      <c r="H954" s="52"/>
      <c r="I954" s="52"/>
      <c r="J954" s="52"/>
      <c r="K954" s="52"/>
      <c r="L954" s="44"/>
      <c r="M954" s="44"/>
      <c r="N954" s="44"/>
      <c r="O954" s="139"/>
      <c r="P954" s="46"/>
      <c r="Q954" s="44"/>
      <c r="R954" s="44"/>
      <c r="S954" s="44"/>
      <c r="T954" s="44"/>
      <c r="U954" s="44"/>
      <c r="V954" s="44"/>
      <c r="W954" s="44"/>
      <c r="X954" s="44"/>
      <c r="Y954" s="44"/>
      <c r="Z954" s="44"/>
      <c r="AA954" s="44"/>
      <c r="AB954" s="44"/>
      <c r="AC954" s="44"/>
      <c r="AD954" s="44"/>
      <c r="AE954" s="44"/>
      <c r="AF954" s="44"/>
      <c r="AG954" s="44"/>
      <c r="AH954" s="44"/>
      <c r="AI954" s="44"/>
      <c r="AJ954" s="44"/>
      <c r="AK954" s="44"/>
      <c r="AL954" s="44"/>
      <c r="AM954" s="44"/>
      <c r="AN954" s="44"/>
      <c r="AO954" s="44"/>
      <c r="AP954" s="44"/>
      <c r="AQ954" s="44"/>
      <c r="AR954" s="44"/>
      <c r="AS954" s="44"/>
    </row>
    <row r="955" spans="1:45">
      <c r="A955" s="41"/>
      <c r="B955" s="41"/>
      <c r="C955" s="41"/>
      <c r="D955" s="41"/>
      <c r="E955" s="52"/>
      <c r="F955" s="52"/>
      <c r="G955" s="52"/>
      <c r="H955" s="52"/>
      <c r="I955" s="52"/>
      <c r="J955" s="52"/>
      <c r="K955" s="52"/>
      <c r="L955" s="44"/>
      <c r="M955" s="44"/>
      <c r="N955" s="44"/>
      <c r="O955" s="139"/>
      <c r="P955" s="46"/>
      <c r="Q955" s="44"/>
      <c r="R955" s="44"/>
      <c r="S955" s="44"/>
      <c r="T955" s="44"/>
      <c r="U955" s="44"/>
      <c r="V955" s="44"/>
      <c r="W955" s="44"/>
      <c r="X955" s="44"/>
      <c r="Y955" s="44"/>
      <c r="Z955" s="44"/>
      <c r="AA955" s="44"/>
      <c r="AB955" s="44"/>
      <c r="AC955" s="44"/>
      <c r="AD955" s="44"/>
      <c r="AE955" s="44"/>
      <c r="AF955" s="44"/>
      <c r="AG955" s="44"/>
      <c r="AH955" s="44"/>
      <c r="AI955" s="44"/>
      <c r="AJ955" s="44"/>
      <c r="AK955" s="44"/>
      <c r="AL955" s="44"/>
      <c r="AM955" s="44"/>
      <c r="AN955" s="44"/>
      <c r="AO955" s="44"/>
      <c r="AP955" s="44"/>
      <c r="AQ955" s="44"/>
      <c r="AR955" s="44"/>
      <c r="AS955" s="44"/>
    </row>
    <row r="956" spans="1:45">
      <c r="A956" s="41"/>
      <c r="B956" s="41"/>
      <c r="C956" s="41"/>
      <c r="D956" s="41"/>
      <c r="E956" s="52"/>
      <c r="F956" s="52"/>
      <c r="G956" s="52"/>
      <c r="H956" s="52"/>
      <c r="I956" s="52"/>
      <c r="J956" s="52"/>
      <c r="K956" s="52"/>
      <c r="L956" s="44"/>
      <c r="M956" s="44"/>
      <c r="N956" s="44"/>
      <c r="O956" s="139"/>
      <c r="P956" s="46"/>
      <c r="Q956" s="44"/>
      <c r="R956" s="44"/>
      <c r="S956" s="44"/>
      <c r="T956" s="44"/>
      <c r="U956" s="44"/>
      <c r="V956" s="44"/>
      <c r="W956" s="44"/>
      <c r="X956" s="44"/>
      <c r="Y956" s="44"/>
      <c r="Z956" s="44"/>
      <c r="AA956" s="44"/>
      <c r="AB956" s="44"/>
      <c r="AC956" s="44"/>
      <c r="AD956" s="44"/>
      <c r="AE956" s="44"/>
      <c r="AF956" s="44"/>
      <c r="AG956" s="44"/>
      <c r="AH956" s="44"/>
      <c r="AI956" s="44"/>
      <c r="AJ956" s="44"/>
      <c r="AK956" s="44"/>
      <c r="AL956" s="44"/>
      <c r="AM956" s="44"/>
      <c r="AN956" s="44"/>
      <c r="AO956" s="44"/>
      <c r="AP956" s="44"/>
      <c r="AQ956" s="44"/>
      <c r="AR956" s="44"/>
      <c r="AS956" s="44"/>
    </row>
    <row r="957" spans="1:45">
      <c r="A957" s="41"/>
      <c r="B957" s="41"/>
      <c r="C957" s="41"/>
      <c r="D957" s="41"/>
      <c r="E957" s="52"/>
      <c r="F957" s="52"/>
      <c r="G957" s="52"/>
      <c r="H957" s="52"/>
      <c r="I957" s="52"/>
      <c r="J957" s="52"/>
      <c r="K957" s="52"/>
      <c r="L957" s="44"/>
      <c r="M957" s="44"/>
      <c r="N957" s="44"/>
      <c r="O957" s="139"/>
      <c r="P957" s="46"/>
      <c r="Q957" s="44"/>
      <c r="R957" s="44"/>
      <c r="S957" s="44"/>
      <c r="T957" s="44"/>
      <c r="U957" s="44"/>
      <c r="V957" s="44"/>
      <c r="W957" s="44"/>
      <c r="X957" s="44"/>
      <c r="Y957" s="44"/>
      <c r="Z957" s="44"/>
      <c r="AA957" s="44"/>
      <c r="AB957" s="44"/>
      <c r="AC957" s="44"/>
      <c r="AD957" s="44"/>
      <c r="AE957" s="44"/>
      <c r="AF957" s="44"/>
      <c r="AG957" s="44"/>
      <c r="AH957" s="44"/>
      <c r="AI957" s="44"/>
      <c r="AJ957" s="44"/>
      <c r="AK957" s="44"/>
      <c r="AL957" s="44"/>
      <c r="AM957" s="44"/>
      <c r="AN957" s="44"/>
      <c r="AO957" s="44"/>
      <c r="AP957" s="44"/>
      <c r="AQ957" s="44"/>
      <c r="AR957" s="44"/>
      <c r="AS957" s="44"/>
    </row>
    <row r="958" spans="1:45">
      <c r="A958" s="41"/>
      <c r="B958" s="41"/>
      <c r="C958" s="41"/>
      <c r="D958" s="41"/>
      <c r="E958" s="52"/>
      <c r="F958" s="52"/>
      <c r="G958" s="52"/>
      <c r="H958" s="52"/>
      <c r="I958" s="52"/>
      <c r="J958" s="52"/>
      <c r="K958" s="52"/>
      <c r="L958" s="44"/>
      <c r="M958" s="44"/>
      <c r="N958" s="44"/>
      <c r="O958" s="139"/>
      <c r="P958" s="46"/>
      <c r="Q958" s="44"/>
      <c r="R958" s="44"/>
      <c r="S958" s="44"/>
      <c r="T958" s="44"/>
      <c r="U958" s="44"/>
      <c r="V958" s="44"/>
      <c r="W958" s="44"/>
      <c r="X958" s="44"/>
      <c r="Y958" s="44"/>
      <c r="Z958" s="44"/>
      <c r="AA958" s="44"/>
      <c r="AB958" s="44"/>
      <c r="AC958" s="44"/>
      <c r="AD958" s="44"/>
      <c r="AE958" s="44"/>
      <c r="AF958" s="44"/>
      <c r="AG958" s="44"/>
      <c r="AH958" s="44"/>
      <c r="AI958" s="44"/>
      <c r="AJ958" s="44"/>
      <c r="AK958" s="44"/>
      <c r="AL958" s="44"/>
      <c r="AM958" s="44"/>
      <c r="AN958" s="44"/>
      <c r="AO958" s="44"/>
      <c r="AP958" s="44"/>
      <c r="AQ958" s="44"/>
      <c r="AR958" s="44"/>
      <c r="AS958" s="44"/>
    </row>
    <row r="959" spans="1:45">
      <c r="A959" s="41"/>
      <c r="B959" s="41"/>
      <c r="C959" s="41"/>
      <c r="D959" s="41"/>
      <c r="E959" s="52"/>
      <c r="F959" s="52"/>
      <c r="G959" s="52"/>
      <c r="H959" s="52"/>
      <c r="I959" s="52"/>
      <c r="J959" s="52"/>
      <c r="K959" s="52"/>
      <c r="L959" s="44"/>
      <c r="M959" s="44"/>
      <c r="N959" s="44"/>
      <c r="O959" s="139"/>
      <c r="P959" s="46"/>
      <c r="Q959" s="44"/>
      <c r="R959" s="44"/>
      <c r="S959" s="44"/>
      <c r="T959" s="44"/>
      <c r="U959" s="44"/>
      <c r="V959" s="44"/>
      <c r="W959" s="44"/>
      <c r="X959" s="44"/>
      <c r="Y959" s="44"/>
      <c r="Z959" s="44"/>
      <c r="AA959" s="44"/>
      <c r="AB959" s="44"/>
      <c r="AC959" s="44"/>
      <c r="AD959" s="44"/>
      <c r="AE959" s="44"/>
      <c r="AF959" s="44"/>
      <c r="AG959" s="44"/>
      <c r="AH959" s="44"/>
      <c r="AI959" s="44"/>
      <c r="AJ959" s="44"/>
      <c r="AK959" s="44"/>
      <c r="AL959" s="44"/>
      <c r="AM959" s="44"/>
      <c r="AN959" s="44"/>
      <c r="AO959" s="44"/>
      <c r="AP959" s="44"/>
      <c r="AQ959" s="44"/>
      <c r="AR959" s="44"/>
      <c r="AS959" s="44"/>
    </row>
    <row r="960" spans="1:45">
      <c r="A960" s="41"/>
      <c r="B960" s="41"/>
      <c r="C960" s="41"/>
      <c r="D960" s="41"/>
      <c r="E960" s="52"/>
      <c r="F960" s="52"/>
      <c r="G960" s="52"/>
      <c r="H960" s="52"/>
      <c r="I960" s="52"/>
      <c r="J960" s="52"/>
      <c r="K960" s="52"/>
      <c r="L960" s="44"/>
      <c r="M960" s="44"/>
      <c r="N960" s="44"/>
      <c r="O960" s="139"/>
      <c r="P960" s="46"/>
      <c r="Q960" s="44"/>
      <c r="R960" s="44"/>
      <c r="S960" s="44"/>
      <c r="T960" s="44"/>
      <c r="U960" s="44"/>
      <c r="V960" s="44"/>
      <c r="W960" s="44"/>
      <c r="X960" s="44"/>
      <c r="Y960" s="44"/>
      <c r="Z960" s="44"/>
      <c r="AA960" s="44"/>
      <c r="AB960" s="44"/>
      <c r="AC960" s="44"/>
      <c r="AD960" s="44"/>
      <c r="AE960" s="44"/>
      <c r="AF960" s="44"/>
      <c r="AG960" s="44"/>
      <c r="AH960" s="44"/>
      <c r="AI960" s="44"/>
      <c r="AJ960" s="44"/>
      <c r="AK960" s="44"/>
      <c r="AL960" s="44"/>
      <c r="AM960" s="44"/>
      <c r="AN960" s="44"/>
      <c r="AO960" s="44"/>
      <c r="AP960" s="44"/>
      <c r="AQ960" s="44"/>
      <c r="AR960" s="44"/>
      <c r="AS960" s="44"/>
    </row>
    <row r="961" spans="1:45">
      <c r="A961" s="41"/>
      <c r="B961" s="41"/>
      <c r="C961" s="41"/>
      <c r="D961" s="41"/>
      <c r="E961" s="52"/>
      <c r="F961" s="52"/>
      <c r="G961" s="52"/>
      <c r="H961" s="52"/>
      <c r="I961" s="52"/>
      <c r="J961" s="52"/>
      <c r="K961" s="52"/>
      <c r="L961" s="44"/>
      <c r="M961" s="44"/>
      <c r="N961" s="44"/>
      <c r="O961" s="139"/>
      <c r="P961" s="46"/>
      <c r="Q961" s="44"/>
      <c r="R961" s="44"/>
      <c r="S961" s="44"/>
      <c r="T961" s="44"/>
      <c r="U961" s="44"/>
      <c r="V961" s="44"/>
      <c r="W961" s="44"/>
      <c r="X961" s="44"/>
      <c r="Y961" s="44"/>
      <c r="Z961" s="44"/>
      <c r="AA961" s="44"/>
      <c r="AB961" s="44"/>
      <c r="AC961" s="44"/>
      <c r="AD961" s="44"/>
      <c r="AE961" s="44"/>
      <c r="AF961" s="44"/>
      <c r="AG961" s="44"/>
      <c r="AH961" s="44"/>
      <c r="AI961" s="44"/>
      <c r="AJ961" s="44"/>
      <c r="AK961" s="44"/>
      <c r="AL961" s="44"/>
      <c r="AM961" s="44"/>
      <c r="AN961" s="44"/>
      <c r="AO961" s="44"/>
      <c r="AP961" s="44"/>
      <c r="AQ961" s="44"/>
      <c r="AR961" s="44"/>
      <c r="AS961" s="44"/>
    </row>
    <row r="962" spans="1:45">
      <c r="A962" s="41"/>
      <c r="B962" s="41"/>
      <c r="C962" s="41"/>
      <c r="D962" s="41"/>
      <c r="E962" s="52"/>
      <c r="F962" s="52"/>
      <c r="G962" s="52"/>
      <c r="H962" s="52"/>
      <c r="I962" s="52"/>
      <c r="J962" s="52"/>
      <c r="K962" s="52"/>
      <c r="L962" s="44"/>
      <c r="M962" s="44"/>
      <c r="N962" s="44"/>
      <c r="O962" s="139"/>
      <c r="P962" s="46"/>
      <c r="Q962" s="44"/>
      <c r="R962" s="44"/>
      <c r="S962" s="44"/>
      <c r="T962" s="44"/>
      <c r="U962" s="44"/>
      <c r="V962" s="44"/>
      <c r="W962" s="44"/>
      <c r="X962" s="44"/>
      <c r="Y962" s="44"/>
      <c r="Z962" s="44"/>
      <c r="AA962" s="44"/>
      <c r="AB962" s="44"/>
      <c r="AC962" s="44"/>
      <c r="AD962" s="44"/>
      <c r="AE962" s="44"/>
      <c r="AF962" s="44"/>
      <c r="AG962" s="44"/>
      <c r="AH962" s="44"/>
      <c r="AI962" s="44"/>
      <c r="AJ962" s="44"/>
      <c r="AK962" s="44"/>
      <c r="AL962" s="44"/>
      <c r="AM962" s="44"/>
      <c r="AN962" s="44"/>
      <c r="AO962" s="44"/>
      <c r="AP962" s="44"/>
      <c r="AQ962" s="44"/>
      <c r="AR962" s="44"/>
      <c r="AS962" s="44"/>
    </row>
    <row r="963" spans="1:45">
      <c r="A963" s="41"/>
      <c r="B963" s="41"/>
      <c r="C963" s="41"/>
      <c r="D963" s="41"/>
      <c r="E963" s="52"/>
      <c r="F963" s="52"/>
      <c r="G963" s="52"/>
      <c r="H963" s="52"/>
      <c r="I963" s="52"/>
      <c r="J963" s="52"/>
      <c r="K963" s="52"/>
      <c r="L963" s="44"/>
      <c r="M963" s="44"/>
      <c r="N963" s="44"/>
      <c r="O963" s="139"/>
      <c r="P963" s="46"/>
      <c r="Q963" s="44"/>
      <c r="R963" s="44"/>
      <c r="S963" s="44"/>
      <c r="T963" s="44"/>
      <c r="U963" s="44"/>
      <c r="V963" s="44"/>
      <c r="W963" s="44"/>
      <c r="X963" s="44"/>
      <c r="Y963" s="44"/>
      <c r="Z963" s="44"/>
      <c r="AA963" s="44"/>
      <c r="AB963" s="44"/>
      <c r="AC963" s="44"/>
      <c r="AD963" s="44"/>
      <c r="AE963" s="44"/>
      <c r="AF963" s="44"/>
      <c r="AG963" s="44"/>
      <c r="AH963" s="44"/>
      <c r="AI963" s="44"/>
      <c r="AJ963" s="44"/>
      <c r="AK963" s="44"/>
      <c r="AL963" s="44"/>
      <c r="AM963" s="44"/>
      <c r="AN963" s="44"/>
      <c r="AO963" s="44"/>
      <c r="AP963" s="44"/>
      <c r="AQ963" s="44"/>
      <c r="AR963" s="44"/>
      <c r="AS963" s="44"/>
    </row>
    <row r="964" spans="1:45">
      <c r="A964" s="41"/>
      <c r="B964" s="41"/>
      <c r="C964" s="41"/>
      <c r="D964" s="41"/>
      <c r="E964" s="52"/>
      <c r="F964" s="52"/>
      <c r="G964" s="52"/>
      <c r="H964" s="52"/>
      <c r="I964" s="52"/>
      <c r="J964" s="52"/>
      <c r="K964" s="52"/>
      <c r="L964" s="44"/>
      <c r="M964" s="44"/>
      <c r="N964" s="44"/>
      <c r="O964" s="139"/>
      <c r="P964" s="46"/>
      <c r="Q964" s="44"/>
      <c r="R964" s="44"/>
      <c r="S964" s="44"/>
      <c r="T964" s="44"/>
      <c r="U964" s="44"/>
      <c r="V964" s="44"/>
      <c r="W964" s="44"/>
      <c r="X964" s="44"/>
      <c r="Y964" s="44"/>
      <c r="Z964" s="44"/>
      <c r="AA964" s="44"/>
      <c r="AB964" s="44"/>
      <c r="AC964" s="44"/>
      <c r="AD964" s="44"/>
      <c r="AE964" s="44"/>
      <c r="AF964" s="44"/>
      <c r="AG964" s="44"/>
      <c r="AH964" s="44"/>
      <c r="AI964" s="44"/>
      <c r="AJ964" s="44"/>
      <c r="AK964" s="44"/>
      <c r="AL964" s="44"/>
      <c r="AM964" s="44"/>
      <c r="AN964" s="44"/>
      <c r="AO964" s="44"/>
      <c r="AP964" s="44"/>
      <c r="AQ964" s="44"/>
      <c r="AR964" s="44"/>
      <c r="AS964" s="44"/>
    </row>
    <row r="965" spans="1:45">
      <c r="A965" s="41"/>
      <c r="B965" s="41"/>
      <c r="C965" s="41"/>
      <c r="D965" s="41"/>
      <c r="E965" s="52"/>
      <c r="F965" s="52"/>
      <c r="G965" s="52"/>
      <c r="H965" s="52"/>
      <c r="I965" s="52"/>
      <c r="J965" s="52"/>
      <c r="K965" s="52"/>
      <c r="L965" s="44"/>
      <c r="M965" s="44"/>
      <c r="N965" s="44"/>
      <c r="O965" s="139"/>
      <c r="P965" s="46"/>
      <c r="Q965" s="44"/>
      <c r="R965" s="44"/>
      <c r="S965" s="44"/>
      <c r="T965" s="44"/>
      <c r="U965" s="44"/>
      <c r="V965" s="44"/>
      <c r="W965" s="44"/>
      <c r="X965" s="44"/>
      <c r="Y965" s="44"/>
      <c r="Z965" s="44"/>
      <c r="AA965" s="44"/>
      <c r="AB965" s="44"/>
      <c r="AC965" s="44"/>
      <c r="AD965" s="44"/>
      <c r="AE965" s="44"/>
      <c r="AF965" s="44"/>
      <c r="AG965" s="44"/>
      <c r="AH965" s="44"/>
      <c r="AI965" s="44"/>
      <c r="AJ965" s="44"/>
      <c r="AK965" s="44"/>
      <c r="AL965" s="44"/>
      <c r="AM965" s="44"/>
      <c r="AN965" s="44"/>
      <c r="AO965" s="44"/>
      <c r="AP965" s="44"/>
      <c r="AQ965" s="44"/>
      <c r="AR965" s="44"/>
      <c r="AS965" s="44"/>
    </row>
    <row r="966" spans="1:45">
      <c r="A966" s="41"/>
      <c r="B966" s="41"/>
      <c r="C966" s="41"/>
      <c r="D966" s="41"/>
      <c r="E966" s="52"/>
      <c r="F966" s="52"/>
      <c r="G966" s="52"/>
      <c r="H966" s="52"/>
      <c r="I966" s="52"/>
      <c r="J966" s="52"/>
      <c r="K966" s="52"/>
      <c r="L966" s="44"/>
      <c r="M966" s="44"/>
      <c r="N966" s="44"/>
      <c r="O966" s="139"/>
      <c r="P966" s="46"/>
      <c r="Q966" s="44"/>
      <c r="R966" s="44"/>
      <c r="S966" s="44"/>
      <c r="T966" s="44"/>
      <c r="U966" s="44"/>
      <c r="V966" s="44"/>
      <c r="W966" s="44"/>
      <c r="X966" s="44"/>
      <c r="Y966" s="44"/>
      <c r="Z966" s="44"/>
      <c r="AA966" s="44"/>
      <c r="AB966" s="44"/>
      <c r="AC966" s="44"/>
      <c r="AD966" s="44"/>
      <c r="AE966" s="44"/>
      <c r="AF966" s="44"/>
      <c r="AG966" s="44"/>
      <c r="AH966" s="44"/>
      <c r="AI966" s="44"/>
      <c r="AJ966" s="44"/>
      <c r="AK966" s="44"/>
      <c r="AL966" s="44"/>
      <c r="AM966" s="44"/>
      <c r="AN966" s="44"/>
      <c r="AO966" s="44"/>
      <c r="AP966" s="44"/>
      <c r="AQ966" s="44"/>
      <c r="AR966" s="44"/>
      <c r="AS966" s="44"/>
    </row>
    <row r="967" spans="1:45">
      <c r="A967" s="41"/>
      <c r="B967" s="41"/>
      <c r="C967" s="41"/>
      <c r="D967" s="41"/>
      <c r="E967" s="52"/>
      <c r="F967" s="52"/>
      <c r="G967" s="52"/>
      <c r="H967" s="52"/>
      <c r="I967" s="52"/>
      <c r="J967" s="52"/>
      <c r="K967" s="52"/>
      <c r="L967" s="44"/>
      <c r="M967" s="44"/>
      <c r="N967" s="44"/>
      <c r="O967" s="139"/>
      <c r="P967" s="46"/>
      <c r="Q967" s="44"/>
      <c r="R967" s="44"/>
      <c r="S967" s="44"/>
      <c r="T967" s="44"/>
      <c r="U967" s="44"/>
      <c r="V967" s="44"/>
      <c r="W967" s="44"/>
      <c r="X967" s="44"/>
      <c r="Y967" s="44"/>
      <c r="Z967" s="44"/>
      <c r="AA967" s="44"/>
      <c r="AB967" s="44"/>
      <c r="AC967" s="44"/>
      <c r="AD967" s="44"/>
      <c r="AE967" s="44"/>
      <c r="AF967" s="44"/>
      <c r="AG967" s="44"/>
      <c r="AH967" s="44"/>
      <c r="AI967" s="44"/>
      <c r="AJ967" s="44"/>
      <c r="AK967" s="44"/>
      <c r="AL967" s="44"/>
      <c r="AM967" s="44"/>
      <c r="AN967" s="44"/>
      <c r="AO967" s="44"/>
      <c r="AP967" s="44"/>
      <c r="AQ967" s="44"/>
      <c r="AR967" s="44"/>
      <c r="AS967" s="44"/>
    </row>
    <row r="968" spans="1:45">
      <c r="A968" s="41"/>
      <c r="B968" s="41"/>
      <c r="C968" s="41"/>
      <c r="D968" s="41"/>
      <c r="E968" s="52"/>
      <c r="F968" s="52"/>
      <c r="G968" s="52"/>
      <c r="H968" s="52"/>
      <c r="I968" s="52"/>
      <c r="J968" s="52"/>
      <c r="K968" s="52"/>
      <c r="L968" s="44"/>
      <c r="M968" s="44"/>
      <c r="N968" s="44"/>
      <c r="O968" s="139"/>
      <c r="P968" s="46"/>
      <c r="Q968" s="44"/>
      <c r="R968" s="44"/>
      <c r="S968" s="44"/>
      <c r="T968" s="44"/>
      <c r="U968" s="44"/>
      <c r="V968" s="44"/>
      <c r="W968" s="44"/>
      <c r="X968" s="44"/>
      <c r="Y968" s="44"/>
      <c r="Z968" s="44"/>
      <c r="AA968" s="44"/>
      <c r="AB968" s="44"/>
      <c r="AC968" s="44"/>
      <c r="AD968" s="44"/>
      <c r="AE968" s="44"/>
      <c r="AF968" s="44"/>
      <c r="AG968" s="44"/>
      <c r="AH968" s="44"/>
      <c r="AI968" s="44"/>
      <c r="AJ968" s="44"/>
      <c r="AK968" s="44"/>
      <c r="AL968" s="44"/>
      <c r="AM968" s="44"/>
      <c r="AN968" s="44"/>
      <c r="AO968" s="44"/>
      <c r="AP968" s="44"/>
      <c r="AQ968" s="44"/>
      <c r="AR968" s="44"/>
      <c r="AS968" s="44"/>
    </row>
    <row r="969" spans="1:45">
      <c r="A969" s="41"/>
      <c r="B969" s="41"/>
      <c r="C969" s="41"/>
      <c r="D969" s="41"/>
      <c r="E969" s="52"/>
      <c r="F969" s="52"/>
      <c r="G969" s="52"/>
      <c r="H969" s="52"/>
      <c r="I969" s="52"/>
      <c r="J969" s="52"/>
      <c r="K969" s="52"/>
      <c r="L969" s="44"/>
      <c r="M969" s="44"/>
      <c r="N969" s="44"/>
      <c r="O969" s="139"/>
      <c r="P969" s="46"/>
      <c r="Q969" s="44"/>
      <c r="R969" s="44"/>
      <c r="S969" s="44"/>
      <c r="T969" s="44"/>
      <c r="U969" s="44"/>
      <c r="V969" s="44"/>
      <c r="W969" s="44"/>
      <c r="X969" s="44"/>
      <c r="Y969" s="44"/>
      <c r="Z969" s="44"/>
      <c r="AA969" s="44"/>
      <c r="AB969" s="44"/>
      <c r="AC969" s="44"/>
      <c r="AD969" s="44"/>
      <c r="AE969" s="44"/>
      <c r="AF969" s="44"/>
      <c r="AG969" s="44"/>
      <c r="AH969" s="44"/>
      <c r="AI969" s="44"/>
      <c r="AJ969" s="44"/>
      <c r="AK969" s="44"/>
      <c r="AL969" s="44"/>
      <c r="AM969" s="44"/>
      <c r="AN969" s="44"/>
      <c r="AO969" s="44"/>
      <c r="AP969" s="44"/>
      <c r="AQ969" s="44"/>
      <c r="AR969" s="44"/>
      <c r="AS969" s="44"/>
    </row>
    <row r="970" spans="1:45">
      <c r="A970" s="41"/>
      <c r="B970" s="41"/>
      <c r="C970" s="41"/>
      <c r="D970" s="41"/>
      <c r="E970" s="52"/>
      <c r="F970" s="52"/>
      <c r="G970" s="52"/>
      <c r="H970" s="52"/>
      <c r="I970" s="52"/>
      <c r="J970" s="52"/>
      <c r="K970" s="52"/>
      <c r="L970" s="44"/>
      <c r="M970" s="44"/>
      <c r="N970" s="44"/>
      <c r="O970" s="139"/>
      <c r="P970" s="46"/>
      <c r="Q970" s="44"/>
      <c r="R970" s="44"/>
      <c r="S970" s="44"/>
      <c r="T970" s="44"/>
      <c r="U970" s="44"/>
      <c r="V970" s="44"/>
      <c r="W970" s="44"/>
      <c r="X970" s="44"/>
      <c r="Y970" s="44"/>
      <c r="Z970" s="44"/>
      <c r="AA970" s="44"/>
      <c r="AB970" s="44"/>
      <c r="AC970" s="44"/>
      <c r="AD970" s="44"/>
      <c r="AE970" s="44"/>
      <c r="AF970" s="44"/>
      <c r="AG970" s="44"/>
      <c r="AH970" s="44"/>
      <c r="AI970" s="44"/>
      <c r="AJ970" s="44"/>
      <c r="AK970" s="44"/>
      <c r="AL970" s="44"/>
      <c r="AM970" s="44"/>
      <c r="AN970" s="44"/>
      <c r="AO970" s="44"/>
      <c r="AP970" s="44"/>
      <c r="AQ970" s="44"/>
      <c r="AR970" s="44"/>
      <c r="AS970" s="44"/>
    </row>
    <row r="971" spans="1:45">
      <c r="A971" s="41"/>
      <c r="B971" s="41"/>
      <c r="C971" s="41"/>
      <c r="D971" s="41"/>
      <c r="E971" s="52"/>
      <c r="F971" s="52"/>
      <c r="G971" s="52"/>
      <c r="H971" s="52"/>
      <c r="I971" s="52"/>
      <c r="J971" s="52"/>
      <c r="K971" s="52"/>
      <c r="L971" s="44"/>
      <c r="M971" s="44"/>
      <c r="N971" s="44"/>
      <c r="O971" s="139"/>
      <c r="P971" s="46"/>
      <c r="Q971" s="44"/>
      <c r="R971" s="44"/>
      <c r="S971" s="44"/>
      <c r="T971" s="44"/>
      <c r="U971" s="44"/>
      <c r="V971" s="44"/>
      <c r="W971" s="44"/>
      <c r="X971" s="44"/>
      <c r="Y971" s="44"/>
      <c r="Z971" s="44"/>
      <c r="AA971" s="44"/>
      <c r="AB971" s="44"/>
      <c r="AC971" s="44"/>
      <c r="AD971" s="44"/>
      <c r="AE971" s="44"/>
      <c r="AF971" s="44"/>
      <c r="AG971" s="44"/>
      <c r="AH971" s="44"/>
      <c r="AI971" s="44"/>
      <c r="AJ971" s="44"/>
      <c r="AK971" s="44"/>
      <c r="AL971" s="44"/>
      <c r="AM971" s="44"/>
      <c r="AN971" s="44"/>
      <c r="AO971" s="44"/>
      <c r="AP971" s="44"/>
      <c r="AQ971" s="44"/>
      <c r="AR971" s="44"/>
      <c r="AS971" s="44"/>
    </row>
    <row r="972" spans="1:45">
      <c r="A972" s="41"/>
      <c r="B972" s="41"/>
      <c r="C972" s="41"/>
      <c r="D972" s="41"/>
      <c r="E972" s="52"/>
      <c r="F972" s="52"/>
      <c r="G972" s="52"/>
      <c r="H972" s="52"/>
      <c r="I972" s="52"/>
      <c r="J972" s="52"/>
      <c r="K972" s="52"/>
      <c r="L972" s="44"/>
      <c r="M972" s="44"/>
      <c r="N972" s="44"/>
      <c r="O972" s="139"/>
      <c r="P972" s="46"/>
      <c r="Q972" s="44"/>
      <c r="R972" s="44"/>
      <c r="S972" s="44"/>
      <c r="T972" s="44"/>
      <c r="U972" s="44"/>
      <c r="V972" s="44"/>
      <c r="W972" s="44"/>
      <c r="X972" s="44"/>
      <c r="Y972" s="44"/>
      <c r="Z972" s="44"/>
      <c r="AA972" s="44"/>
      <c r="AB972" s="44"/>
      <c r="AC972" s="44"/>
      <c r="AD972" s="44"/>
      <c r="AE972" s="44"/>
      <c r="AF972" s="44"/>
      <c r="AG972" s="44"/>
      <c r="AH972" s="44"/>
      <c r="AI972" s="44"/>
      <c r="AJ972" s="44"/>
      <c r="AK972" s="44"/>
      <c r="AL972" s="44"/>
      <c r="AM972" s="44"/>
      <c r="AN972" s="44"/>
      <c r="AO972" s="44"/>
      <c r="AP972" s="44"/>
      <c r="AQ972" s="44"/>
      <c r="AR972" s="44"/>
      <c r="AS972" s="44"/>
    </row>
    <row r="973" spans="1:45">
      <c r="A973" s="41"/>
      <c r="B973" s="41"/>
      <c r="C973" s="41"/>
      <c r="D973" s="41"/>
      <c r="E973" s="52"/>
      <c r="F973" s="52"/>
      <c r="G973" s="52"/>
      <c r="H973" s="52"/>
      <c r="I973" s="52"/>
      <c r="J973" s="52"/>
      <c r="K973" s="52"/>
      <c r="L973" s="44"/>
      <c r="M973" s="44"/>
      <c r="N973" s="44"/>
      <c r="O973" s="139"/>
      <c r="P973" s="46"/>
      <c r="Q973" s="44"/>
      <c r="R973" s="44"/>
      <c r="S973" s="44"/>
      <c r="T973" s="44"/>
      <c r="U973" s="44"/>
      <c r="V973" s="44"/>
      <c r="W973" s="44"/>
      <c r="X973" s="44"/>
      <c r="Y973" s="44"/>
      <c r="Z973" s="44"/>
      <c r="AA973" s="44"/>
      <c r="AB973" s="44"/>
      <c r="AC973" s="44"/>
      <c r="AD973" s="44"/>
      <c r="AE973" s="44"/>
      <c r="AF973" s="44"/>
      <c r="AG973" s="44"/>
      <c r="AH973" s="44"/>
      <c r="AI973" s="44"/>
      <c r="AJ973" s="44"/>
      <c r="AK973" s="44"/>
      <c r="AL973" s="44"/>
      <c r="AM973" s="44"/>
      <c r="AN973" s="44"/>
      <c r="AO973" s="44"/>
      <c r="AP973" s="44"/>
      <c r="AQ973" s="44"/>
      <c r="AR973" s="44"/>
      <c r="AS973" s="44"/>
    </row>
    <row r="974" spans="1:45">
      <c r="A974" s="41"/>
      <c r="B974" s="41"/>
      <c r="C974" s="41"/>
      <c r="D974" s="41"/>
      <c r="E974" s="52"/>
      <c r="F974" s="52"/>
      <c r="G974" s="52"/>
      <c r="H974" s="52"/>
      <c r="I974" s="52"/>
      <c r="J974" s="52"/>
      <c r="K974" s="52"/>
      <c r="L974" s="44"/>
      <c r="M974" s="44"/>
      <c r="N974" s="44"/>
      <c r="O974" s="139"/>
      <c r="P974" s="46"/>
      <c r="Q974" s="44"/>
      <c r="R974" s="44"/>
      <c r="S974" s="44"/>
      <c r="T974" s="44"/>
      <c r="U974" s="44"/>
      <c r="V974" s="44"/>
      <c r="W974" s="44"/>
      <c r="X974" s="44"/>
      <c r="Y974" s="44"/>
      <c r="Z974" s="44"/>
      <c r="AA974" s="44"/>
      <c r="AB974" s="44"/>
      <c r="AC974" s="44"/>
      <c r="AD974" s="44"/>
      <c r="AE974" s="44"/>
      <c r="AF974" s="44"/>
      <c r="AG974" s="44"/>
      <c r="AH974" s="44"/>
      <c r="AI974" s="44"/>
      <c r="AJ974" s="44"/>
      <c r="AK974" s="44"/>
      <c r="AL974" s="44"/>
      <c r="AM974" s="44"/>
      <c r="AN974" s="44"/>
      <c r="AO974" s="44"/>
      <c r="AP974" s="44"/>
      <c r="AQ974" s="44"/>
      <c r="AR974" s="44"/>
      <c r="AS974" s="44"/>
    </row>
    <row r="975" spans="1:45">
      <c r="A975" s="41"/>
      <c r="B975" s="41"/>
      <c r="C975" s="41"/>
      <c r="D975" s="41"/>
      <c r="E975" s="52"/>
      <c r="F975" s="52"/>
      <c r="G975" s="52"/>
      <c r="H975" s="52"/>
      <c r="I975" s="52"/>
      <c r="J975" s="52"/>
      <c r="K975" s="52"/>
      <c r="L975" s="44"/>
      <c r="M975" s="44"/>
      <c r="N975" s="44"/>
      <c r="O975" s="139"/>
      <c r="P975" s="46"/>
      <c r="Q975" s="44"/>
      <c r="R975" s="44"/>
      <c r="S975" s="44"/>
      <c r="T975" s="44"/>
      <c r="U975" s="44"/>
      <c r="V975" s="44"/>
      <c r="W975" s="44"/>
      <c r="X975" s="44"/>
      <c r="Y975" s="44"/>
      <c r="Z975" s="44"/>
      <c r="AA975" s="44"/>
      <c r="AB975" s="44"/>
      <c r="AC975" s="44"/>
      <c r="AD975" s="44"/>
      <c r="AE975" s="44"/>
      <c r="AF975" s="44"/>
      <c r="AG975" s="44"/>
      <c r="AH975" s="44"/>
      <c r="AI975" s="44"/>
      <c r="AJ975" s="44"/>
      <c r="AK975" s="44"/>
      <c r="AL975" s="44"/>
      <c r="AM975" s="44"/>
      <c r="AN975" s="44"/>
      <c r="AO975" s="44"/>
      <c r="AP975" s="44"/>
      <c r="AQ975" s="44"/>
      <c r="AR975" s="44"/>
      <c r="AS975" s="44"/>
    </row>
    <row r="976" spans="1:45">
      <c r="A976" s="41"/>
      <c r="B976" s="41"/>
      <c r="C976" s="41"/>
      <c r="D976" s="41"/>
      <c r="E976" s="52"/>
      <c r="F976" s="52"/>
      <c r="G976" s="52"/>
      <c r="H976" s="52"/>
      <c r="I976" s="52"/>
      <c r="J976" s="52"/>
      <c r="K976" s="52"/>
      <c r="L976" s="44"/>
      <c r="M976" s="44"/>
      <c r="N976" s="44"/>
      <c r="O976" s="139"/>
      <c r="P976" s="46"/>
      <c r="Q976" s="44"/>
      <c r="R976" s="44"/>
      <c r="S976" s="44"/>
      <c r="T976" s="44"/>
      <c r="U976" s="44"/>
      <c r="V976" s="44"/>
      <c r="W976" s="44"/>
      <c r="X976" s="44"/>
      <c r="Y976" s="44"/>
      <c r="Z976" s="44"/>
      <c r="AA976" s="44"/>
      <c r="AB976" s="44"/>
      <c r="AC976" s="44"/>
      <c r="AD976" s="44"/>
      <c r="AE976" s="44"/>
      <c r="AF976" s="44"/>
      <c r="AG976" s="44"/>
      <c r="AH976" s="44"/>
      <c r="AI976" s="44"/>
      <c r="AJ976" s="44"/>
      <c r="AK976" s="44"/>
      <c r="AL976" s="44"/>
      <c r="AM976" s="44"/>
      <c r="AN976" s="44"/>
      <c r="AO976" s="44"/>
      <c r="AP976" s="44"/>
      <c r="AQ976" s="44"/>
      <c r="AR976" s="44"/>
      <c r="AS976" s="44"/>
    </row>
    <row r="977" spans="1:45">
      <c r="A977" s="41"/>
      <c r="B977" s="41"/>
      <c r="C977" s="41"/>
      <c r="D977" s="41"/>
      <c r="E977" s="52"/>
      <c r="F977" s="52"/>
      <c r="G977" s="52"/>
      <c r="H977" s="52"/>
      <c r="I977" s="52"/>
      <c r="J977" s="52"/>
      <c r="K977" s="52"/>
      <c r="L977" s="44"/>
      <c r="M977" s="44"/>
      <c r="N977" s="44"/>
      <c r="O977" s="139"/>
      <c r="P977" s="46"/>
      <c r="Q977" s="44"/>
      <c r="R977" s="44"/>
      <c r="S977" s="44"/>
      <c r="T977" s="44"/>
      <c r="U977" s="44"/>
      <c r="V977" s="44"/>
      <c r="W977" s="44"/>
      <c r="X977" s="44"/>
      <c r="Y977" s="44"/>
      <c r="Z977" s="44"/>
      <c r="AA977" s="44"/>
      <c r="AB977" s="44"/>
      <c r="AC977" s="44"/>
      <c r="AD977" s="44"/>
      <c r="AE977" s="44"/>
      <c r="AF977" s="44"/>
      <c r="AG977" s="44"/>
      <c r="AH977" s="44"/>
      <c r="AI977" s="44"/>
      <c r="AJ977" s="44"/>
      <c r="AK977" s="44"/>
      <c r="AL977" s="44"/>
      <c r="AM977" s="44"/>
      <c r="AN977" s="44"/>
      <c r="AO977" s="44"/>
      <c r="AP977" s="44"/>
      <c r="AQ977" s="44"/>
      <c r="AR977" s="44"/>
      <c r="AS977" s="44"/>
    </row>
    <row r="978" spans="1:45">
      <c r="A978" s="41"/>
      <c r="B978" s="41"/>
      <c r="C978" s="41"/>
      <c r="D978" s="41"/>
      <c r="E978" s="52"/>
      <c r="F978" s="52"/>
      <c r="G978" s="52"/>
      <c r="H978" s="52"/>
      <c r="I978" s="52"/>
      <c r="J978" s="52"/>
      <c r="K978" s="52"/>
      <c r="L978" s="44"/>
      <c r="M978" s="44"/>
      <c r="N978" s="44"/>
      <c r="O978" s="139"/>
      <c r="P978" s="46"/>
      <c r="Q978" s="44"/>
      <c r="R978" s="44"/>
      <c r="S978" s="44"/>
      <c r="T978" s="44"/>
      <c r="U978" s="44"/>
      <c r="V978" s="44"/>
      <c r="W978" s="44"/>
      <c r="X978" s="44"/>
      <c r="Y978" s="44"/>
      <c r="Z978" s="44"/>
      <c r="AA978" s="44"/>
      <c r="AB978" s="44"/>
      <c r="AC978" s="44"/>
      <c r="AD978" s="44"/>
      <c r="AE978" s="44"/>
      <c r="AF978" s="44"/>
      <c r="AG978" s="44"/>
      <c r="AH978" s="44"/>
      <c r="AI978" s="44"/>
      <c r="AJ978" s="44"/>
      <c r="AK978" s="44"/>
      <c r="AL978" s="44"/>
      <c r="AM978" s="44"/>
      <c r="AN978" s="44"/>
      <c r="AO978" s="44"/>
      <c r="AP978" s="44"/>
      <c r="AQ978" s="44"/>
      <c r="AR978" s="44"/>
      <c r="AS978" s="44"/>
    </row>
    <row r="979" spans="1:45">
      <c r="A979" s="41"/>
      <c r="B979" s="41"/>
      <c r="C979" s="41"/>
      <c r="D979" s="41"/>
      <c r="E979" s="52"/>
      <c r="F979" s="52"/>
      <c r="G979" s="52"/>
      <c r="H979" s="52"/>
      <c r="I979" s="52"/>
      <c r="J979" s="52"/>
      <c r="K979" s="52"/>
      <c r="L979" s="44"/>
      <c r="M979" s="44"/>
      <c r="N979" s="44"/>
      <c r="O979" s="139"/>
      <c r="P979" s="46"/>
      <c r="Q979" s="44"/>
      <c r="R979" s="44"/>
      <c r="S979" s="44"/>
      <c r="T979" s="44"/>
      <c r="U979" s="44"/>
      <c r="V979" s="44"/>
      <c r="W979" s="44"/>
      <c r="X979" s="44"/>
      <c r="Y979" s="44"/>
      <c r="Z979" s="44"/>
      <c r="AA979" s="44"/>
      <c r="AB979" s="44"/>
      <c r="AC979" s="44"/>
      <c r="AD979" s="44"/>
      <c r="AE979" s="44"/>
      <c r="AF979" s="44"/>
      <c r="AG979" s="44"/>
      <c r="AH979" s="44"/>
      <c r="AI979" s="44"/>
      <c r="AJ979" s="44"/>
      <c r="AK979" s="44"/>
      <c r="AL979" s="44"/>
      <c r="AM979" s="44"/>
      <c r="AN979" s="44"/>
      <c r="AO979" s="44"/>
      <c r="AP979" s="44"/>
      <c r="AQ979" s="44"/>
      <c r="AR979" s="44"/>
      <c r="AS979" s="44"/>
    </row>
    <row r="980" spans="1:45">
      <c r="A980" s="41"/>
      <c r="B980" s="41"/>
      <c r="C980" s="41"/>
      <c r="D980" s="41"/>
      <c r="E980" s="52"/>
      <c r="F980" s="52"/>
      <c r="G980" s="52"/>
      <c r="H980" s="52"/>
      <c r="I980" s="52"/>
      <c r="J980" s="52"/>
      <c r="K980" s="52"/>
      <c r="L980" s="44"/>
      <c r="M980" s="44"/>
      <c r="N980" s="44"/>
      <c r="O980" s="139"/>
      <c r="P980" s="46"/>
      <c r="Q980" s="44"/>
      <c r="R980" s="44"/>
      <c r="S980" s="44"/>
      <c r="T980" s="44"/>
      <c r="U980" s="44"/>
      <c r="V980" s="44"/>
      <c r="W980" s="44"/>
      <c r="X980" s="44"/>
      <c r="Y980" s="44"/>
      <c r="Z980" s="44"/>
      <c r="AA980" s="44"/>
      <c r="AB980" s="44"/>
      <c r="AC980" s="44"/>
      <c r="AD980" s="44"/>
      <c r="AE980" s="44"/>
      <c r="AF980" s="44"/>
      <c r="AG980" s="44"/>
      <c r="AH980" s="44"/>
      <c r="AI980" s="44"/>
      <c r="AJ980" s="44"/>
      <c r="AK980" s="44"/>
      <c r="AL980" s="44"/>
      <c r="AM980" s="44"/>
      <c r="AN980" s="44"/>
      <c r="AO980" s="44"/>
      <c r="AP980" s="44"/>
      <c r="AQ980" s="44"/>
      <c r="AR980" s="44"/>
      <c r="AS980" s="44"/>
    </row>
    <row r="981" spans="1:45">
      <c r="A981" s="41"/>
      <c r="B981" s="41"/>
      <c r="C981" s="41"/>
      <c r="D981" s="41"/>
      <c r="E981" s="52"/>
      <c r="F981" s="52"/>
      <c r="G981" s="52"/>
      <c r="H981" s="52"/>
      <c r="I981" s="52"/>
      <c r="J981" s="52"/>
      <c r="K981" s="52"/>
      <c r="L981" s="44"/>
      <c r="M981" s="44"/>
      <c r="N981" s="44"/>
      <c r="O981" s="139"/>
      <c r="P981" s="46"/>
      <c r="Q981" s="44"/>
      <c r="R981" s="44"/>
      <c r="S981" s="44"/>
      <c r="T981" s="44"/>
      <c r="U981" s="44"/>
      <c r="V981" s="44"/>
      <c r="W981" s="44"/>
      <c r="X981" s="44"/>
      <c r="Y981" s="44"/>
      <c r="Z981" s="44"/>
      <c r="AA981" s="44"/>
      <c r="AB981" s="44"/>
      <c r="AC981" s="44"/>
      <c r="AD981" s="44"/>
      <c r="AE981" s="44"/>
      <c r="AF981" s="44"/>
      <c r="AG981" s="44"/>
      <c r="AH981" s="44"/>
      <c r="AI981" s="44"/>
      <c r="AJ981" s="44"/>
      <c r="AK981" s="44"/>
      <c r="AL981" s="44"/>
      <c r="AM981" s="44"/>
      <c r="AN981" s="44"/>
      <c r="AO981" s="44"/>
      <c r="AP981" s="44"/>
      <c r="AQ981" s="44"/>
      <c r="AR981" s="44"/>
      <c r="AS981" s="44"/>
    </row>
    <row r="982" spans="1:45">
      <c r="A982" s="41"/>
      <c r="B982" s="41"/>
      <c r="C982" s="41"/>
      <c r="D982" s="41"/>
      <c r="E982" s="52"/>
      <c r="F982" s="52"/>
      <c r="G982" s="52"/>
      <c r="H982" s="52"/>
      <c r="I982" s="52"/>
      <c r="J982" s="52"/>
      <c r="K982" s="52"/>
      <c r="L982" s="44"/>
      <c r="M982" s="44"/>
      <c r="N982" s="44"/>
      <c r="O982" s="139"/>
      <c r="P982" s="46"/>
      <c r="Q982" s="44"/>
      <c r="R982" s="44"/>
      <c r="S982" s="44"/>
      <c r="T982" s="44"/>
      <c r="U982" s="44"/>
      <c r="V982" s="44"/>
      <c r="W982" s="44"/>
      <c r="X982" s="44"/>
      <c r="Y982" s="44"/>
      <c r="Z982" s="44"/>
      <c r="AA982" s="44"/>
      <c r="AB982" s="44"/>
      <c r="AC982" s="44"/>
      <c r="AD982" s="44"/>
      <c r="AE982" s="44"/>
      <c r="AF982" s="44"/>
      <c r="AG982" s="44"/>
      <c r="AH982" s="44"/>
      <c r="AI982" s="44"/>
      <c r="AJ982" s="44"/>
      <c r="AK982" s="44"/>
      <c r="AL982" s="44"/>
      <c r="AM982" s="44"/>
      <c r="AN982" s="44"/>
      <c r="AO982" s="44"/>
      <c r="AP982" s="44"/>
      <c r="AQ982" s="44"/>
      <c r="AR982" s="44"/>
      <c r="AS982" s="44"/>
    </row>
    <row r="983" spans="1:45">
      <c r="A983" s="41"/>
      <c r="B983" s="41"/>
      <c r="C983" s="41"/>
      <c r="D983" s="41"/>
      <c r="E983" s="52"/>
      <c r="F983" s="52"/>
      <c r="G983" s="52"/>
      <c r="H983" s="52"/>
      <c r="I983" s="52"/>
      <c r="J983" s="52"/>
      <c r="K983" s="52"/>
      <c r="L983" s="44"/>
      <c r="M983" s="44"/>
      <c r="N983" s="44"/>
      <c r="O983" s="139"/>
      <c r="P983" s="46"/>
      <c r="Q983" s="44"/>
      <c r="R983" s="44"/>
      <c r="S983" s="44"/>
      <c r="T983" s="44"/>
      <c r="U983" s="44"/>
      <c r="V983" s="44"/>
      <c r="W983" s="44"/>
      <c r="X983" s="44"/>
      <c r="Y983" s="44"/>
      <c r="Z983" s="44"/>
      <c r="AA983" s="44"/>
      <c r="AB983" s="44"/>
      <c r="AC983" s="44"/>
      <c r="AD983" s="44"/>
      <c r="AE983" s="44"/>
      <c r="AF983" s="44"/>
      <c r="AG983" s="44"/>
      <c r="AH983" s="44"/>
      <c r="AI983" s="44"/>
      <c r="AJ983" s="44"/>
      <c r="AK983" s="44"/>
      <c r="AL983" s="44"/>
      <c r="AM983" s="44"/>
      <c r="AN983" s="44"/>
      <c r="AO983" s="44"/>
      <c r="AP983" s="44"/>
      <c r="AQ983" s="44"/>
      <c r="AR983" s="44"/>
      <c r="AS983" s="44"/>
    </row>
    <row r="984" spans="1:45">
      <c r="A984" s="41"/>
      <c r="B984" s="41"/>
      <c r="C984" s="41"/>
      <c r="D984" s="41"/>
      <c r="E984" s="52"/>
      <c r="F984" s="52"/>
      <c r="G984" s="52"/>
      <c r="H984" s="52"/>
      <c r="I984" s="52"/>
      <c r="J984" s="52"/>
      <c r="K984" s="52"/>
      <c r="L984" s="44"/>
      <c r="M984" s="44"/>
      <c r="N984" s="44"/>
      <c r="O984" s="139"/>
      <c r="P984" s="46"/>
      <c r="Q984" s="44"/>
      <c r="R984" s="44"/>
      <c r="S984" s="44"/>
      <c r="T984" s="44"/>
      <c r="U984" s="44"/>
      <c r="V984" s="44"/>
      <c r="W984" s="44"/>
      <c r="X984" s="44"/>
      <c r="Y984" s="44"/>
      <c r="Z984" s="44"/>
      <c r="AA984" s="44"/>
      <c r="AB984" s="44"/>
      <c r="AC984" s="44"/>
      <c r="AD984" s="44"/>
      <c r="AE984" s="44"/>
      <c r="AF984" s="44"/>
      <c r="AG984" s="44"/>
      <c r="AH984" s="44"/>
      <c r="AI984" s="44"/>
      <c r="AJ984" s="44"/>
      <c r="AK984" s="44"/>
      <c r="AL984" s="44"/>
      <c r="AM984" s="44"/>
      <c r="AN984" s="44"/>
      <c r="AO984" s="44"/>
      <c r="AP984" s="44"/>
      <c r="AQ984" s="44"/>
      <c r="AR984" s="44"/>
      <c r="AS984" s="44"/>
    </row>
    <row r="985" spans="1:45">
      <c r="A985" s="41"/>
      <c r="B985" s="41"/>
      <c r="C985" s="41"/>
      <c r="D985" s="41"/>
      <c r="E985" s="52"/>
      <c r="F985" s="52"/>
      <c r="G985" s="52"/>
      <c r="H985" s="52"/>
      <c r="I985" s="52"/>
      <c r="J985" s="52"/>
      <c r="K985" s="52"/>
      <c r="L985" s="44"/>
      <c r="M985" s="44"/>
      <c r="N985" s="44"/>
      <c r="O985" s="139"/>
      <c r="P985" s="46"/>
      <c r="Q985" s="44"/>
      <c r="R985" s="44"/>
      <c r="S985" s="44"/>
      <c r="T985" s="44"/>
      <c r="U985" s="44"/>
      <c r="V985" s="44"/>
      <c r="W985" s="44"/>
      <c r="X985" s="44"/>
      <c r="Y985" s="44"/>
      <c r="Z985" s="44"/>
      <c r="AA985" s="44"/>
      <c r="AB985" s="44"/>
      <c r="AC985" s="44"/>
      <c r="AD985" s="44"/>
      <c r="AE985" s="44"/>
      <c r="AF985" s="44"/>
      <c r="AG985" s="44"/>
      <c r="AH985" s="44"/>
      <c r="AI985" s="44"/>
      <c r="AJ985" s="44"/>
      <c r="AK985" s="44"/>
      <c r="AL985" s="44"/>
      <c r="AM985" s="44"/>
      <c r="AN985" s="44"/>
      <c r="AO985" s="44"/>
      <c r="AP985" s="44"/>
      <c r="AQ985" s="44"/>
      <c r="AR985" s="44"/>
      <c r="AS985" s="44"/>
    </row>
    <row r="986" spans="1:45">
      <c r="A986" s="41"/>
      <c r="B986" s="41"/>
      <c r="C986" s="41"/>
      <c r="D986" s="41"/>
      <c r="E986" s="52"/>
      <c r="F986" s="52"/>
      <c r="G986" s="52"/>
      <c r="H986" s="52"/>
      <c r="I986" s="52"/>
      <c r="J986" s="52"/>
      <c r="K986" s="52"/>
      <c r="L986" s="44"/>
      <c r="M986" s="44"/>
      <c r="N986" s="44"/>
      <c r="O986" s="139"/>
      <c r="P986" s="46"/>
      <c r="Q986" s="44"/>
      <c r="R986" s="44"/>
      <c r="S986" s="44"/>
      <c r="T986" s="44"/>
      <c r="U986" s="44"/>
      <c r="V986" s="44"/>
      <c r="W986" s="44"/>
      <c r="X986" s="44"/>
      <c r="Y986" s="44"/>
      <c r="Z986" s="44"/>
      <c r="AA986" s="44"/>
      <c r="AB986" s="44"/>
      <c r="AC986" s="44"/>
      <c r="AD986" s="44"/>
      <c r="AE986" s="44"/>
      <c r="AF986" s="44"/>
      <c r="AG986" s="44"/>
      <c r="AH986" s="44"/>
      <c r="AI986" s="44"/>
      <c r="AJ986" s="44"/>
      <c r="AK986" s="44"/>
      <c r="AL986" s="44"/>
      <c r="AM986" s="44"/>
      <c r="AN986" s="44"/>
      <c r="AO986" s="44"/>
      <c r="AP986" s="44"/>
      <c r="AQ986" s="44"/>
      <c r="AR986" s="44"/>
      <c r="AS986" s="44"/>
    </row>
    <row r="987" spans="1:45">
      <c r="A987" s="41"/>
      <c r="B987" s="41"/>
      <c r="C987" s="41"/>
      <c r="D987" s="41"/>
      <c r="E987" s="52"/>
      <c r="F987" s="52"/>
      <c r="G987" s="52"/>
      <c r="H987" s="52"/>
      <c r="I987" s="52"/>
      <c r="J987" s="52"/>
      <c r="K987" s="52"/>
      <c r="L987" s="44"/>
      <c r="M987" s="44"/>
      <c r="N987" s="44"/>
      <c r="O987" s="139"/>
      <c r="P987" s="46"/>
      <c r="Q987" s="44"/>
      <c r="R987" s="44"/>
      <c r="S987" s="44"/>
      <c r="T987" s="44"/>
      <c r="U987" s="44"/>
      <c r="V987" s="44"/>
      <c r="W987" s="44"/>
      <c r="X987" s="44"/>
      <c r="Y987" s="44"/>
      <c r="Z987" s="44"/>
      <c r="AA987" s="44"/>
      <c r="AB987" s="44"/>
      <c r="AC987" s="44"/>
      <c r="AD987" s="44"/>
      <c r="AE987" s="44"/>
      <c r="AF987" s="44"/>
      <c r="AG987" s="44"/>
      <c r="AH987" s="44"/>
      <c r="AI987" s="44"/>
      <c r="AJ987" s="44"/>
      <c r="AK987" s="44"/>
      <c r="AL987" s="44"/>
      <c r="AM987" s="44"/>
      <c r="AN987" s="44"/>
      <c r="AO987" s="44"/>
      <c r="AP987" s="44"/>
      <c r="AQ987" s="44"/>
      <c r="AR987" s="44"/>
      <c r="AS987" s="44"/>
    </row>
    <row r="988" spans="1:45">
      <c r="A988" s="41"/>
      <c r="B988" s="41"/>
      <c r="C988" s="41"/>
      <c r="D988" s="41"/>
      <c r="E988" s="52"/>
      <c r="F988" s="52"/>
      <c r="G988" s="52"/>
      <c r="H988" s="52"/>
      <c r="I988" s="52"/>
      <c r="J988" s="52"/>
      <c r="K988" s="52"/>
      <c r="L988" s="44"/>
      <c r="M988" s="44"/>
      <c r="N988" s="44"/>
      <c r="O988" s="139"/>
      <c r="P988" s="46"/>
      <c r="Q988" s="44"/>
      <c r="R988" s="44"/>
      <c r="S988" s="44"/>
      <c r="T988" s="44"/>
      <c r="U988" s="44"/>
      <c r="V988" s="44"/>
      <c r="W988" s="44"/>
      <c r="X988" s="44"/>
      <c r="Y988" s="44"/>
      <c r="Z988" s="44"/>
      <c r="AA988" s="44"/>
      <c r="AB988" s="44"/>
      <c r="AC988" s="44"/>
      <c r="AD988" s="44"/>
      <c r="AE988" s="44"/>
      <c r="AF988" s="44"/>
      <c r="AG988" s="44"/>
      <c r="AH988" s="44"/>
      <c r="AI988" s="44"/>
      <c r="AJ988" s="44"/>
      <c r="AK988" s="44"/>
      <c r="AL988" s="44"/>
      <c r="AM988" s="44"/>
      <c r="AN988" s="44"/>
      <c r="AO988" s="44"/>
      <c r="AP988" s="44"/>
      <c r="AQ988" s="44"/>
      <c r="AR988" s="44"/>
      <c r="AS988" s="44"/>
    </row>
    <row r="989" spans="1:45">
      <c r="A989" s="41"/>
      <c r="B989" s="41"/>
      <c r="C989" s="41"/>
      <c r="D989" s="41"/>
      <c r="E989" s="52"/>
      <c r="F989" s="52"/>
      <c r="G989" s="52"/>
      <c r="H989" s="52"/>
      <c r="I989" s="52"/>
      <c r="J989" s="52"/>
      <c r="K989" s="52"/>
      <c r="L989" s="44"/>
      <c r="M989" s="44"/>
      <c r="N989" s="44"/>
      <c r="O989" s="139"/>
      <c r="P989" s="46"/>
      <c r="Q989" s="44"/>
      <c r="R989" s="44"/>
      <c r="S989" s="44"/>
      <c r="T989" s="44"/>
      <c r="U989" s="44"/>
      <c r="V989" s="44"/>
      <c r="W989" s="44"/>
      <c r="X989" s="44"/>
      <c r="Y989" s="44"/>
      <c r="Z989" s="44"/>
      <c r="AA989" s="44"/>
      <c r="AB989" s="44"/>
      <c r="AC989" s="44"/>
      <c r="AD989" s="44"/>
      <c r="AE989" s="44"/>
      <c r="AF989" s="44"/>
      <c r="AG989" s="44"/>
      <c r="AH989" s="44"/>
      <c r="AI989" s="44"/>
      <c r="AJ989" s="44"/>
      <c r="AK989" s="44"/>
      <c r="AL989" s="44"/>
      <c r="AM989" s="44"/>
      <c r="AN989" s="44"/>
      <c r="AO989" s="44"/>
      <c r="AP989" s="44"/>
      <c r="AQ989" s="44"/>
      <c r="AR989" s="44"/>
      <c r="AS989" s="44"/>
    </row>
    <row r="990" spans="1:45">
      <c r="A990" s="41"/>
      <c r="B990" s="41"/>
      <c r="C990" s="41"/>
      <c r="D990" s="41"/>
      <c r="E990" s="52"/>
      <c r="F990" s="52"/>
      <c r="G990" s="52"/>
      <c r="H990" s="52"/>
      <c r="I990" s="52"/>
      <c r="J990" s="52"/>
      <c r="K990" s="52"/>
      <c r="L990" s="44"/>
      <c r="M990" s="44"/>
      <c r="N990" s="44"/>
      <c r="O990" s="139"/>
      <c r="P990" s="46"/>
      <c r="Q990" s="44"/>
      <c r="R990" s="44"/>
      <c r="S990" s="44"/>
      <c r="T990" s="44"/>
      <c r="U990" s="44"/>
      <c r="V990" s="44"/>
      <c r="W990" s="44"/>
      <c r="X990" s="44"/>
      <c r="Y990" s="44"/>
      <c r="Z990" s="44"/>
      <c r="AA990" s="44"/>
      <c r="AB990" s="44"/>
      <c r="AC990" s="44"/>
      <c r="AD990" s="44"/>
      <c r="AE990" s="44"/>
      <c r="AF990" s="44"/>
      <c r="AG990" s="44"/>
      <c r="AH990" s="44"/>
      <c r="AI990" s="44"/>
      <c r="AJ990" s="44"/>
      <c r="AK990" s="44"/>
      <c r="AL990" s="44"/>
      <c r="AM990" s="44"/>
      <c r="AN990" s="44"/>
      <c r="AO990" s="44"/>
      <c r="AP990" s="44"/>
      <c r="AQ990" s="44"/>
      <c r="AR990" s="44"/>
      <c r="AS990" s="44"/>
    </row>
    <row r="991" spans="1:45">
      <c r="A991" s="41"/>
      <c r="B991" s="41"/>
      <c r="C991" s="41"/>
      <c r="D991" s="41"/>
      <c r="E991" s="52"/>
      <c r="F991" s="52"/>
      <c r="G991" s="52"/>
      <c r="H991" s="52"/>
      <c r="I991" s="52"/>
      <c r="J991" s="52"/>
      <c r="K991" s="52"/>
      <c r="L991" s="44"/>
      <c r="M991" s="44"/>
      <c r="N991" s="44"/>
      <c r="O991" s="139"/>
      <c r="P991" s="46"/>
      <c r="Q991" s="44"/>
      <c r="R991" s="44"/>
      <c r="S991" s="44"/>
      <c r="T991" s="44"/>
      <c r="U991" s="44"/>
      <c r="V991" s="44"/>
      <c r="W991" s="44"/>
      <c r="X991" s="44"/>
      <c r="Y991" s="44"/>
      <c r="Z991" s="44"/>
      <c r="AA991" s="44"/>
      <c r="AB991" s="44"/>
      <c r="AC991" s="44"/>
      <c r="AD991" s="44"/>
      <c r="AE991" s="44"/>
      <c r="AF991" s="44"/>
      <c r="AG991" s="44"/>
      <c r="AH991" s="44"/>
      <c r="AI991" s="44"/>
      <c r="AJ991" s="44"/>
      <c r="AK991" s="44"/>
      <c r="AL991" s="44"/>
      <c r="AM991" s="44"/>
      <c r="AN991" s="44"/>
      <c r="AO991" s="44"/>
      <c r="AP991" s="44"/>
      <c r="AQ991" s="44"/>
      <c r="AR991" s="44"/>
      <c r="AS991" s="44"/>
    </row>
    <row r="992" spans="1:45">
      <c r="A992" s="41"/>
      <c r="B992" s="41"/>
      <c r="C992" s="41"/>
      <c r="D992" s="41"/>
      <c r="E992" s="52"/>
      <c r="F992" s="52"/>
      <c r="G992" s="52"/>
      <c r="H992" s="52"/>
      <c r="I992" s="52"/>
      <c r="J992" s="52"/>
      <c r="K992" s="52"/>
      <c r="L992" s="44"/>
      <c r="M992" s="44"/>
      <c r="N992" s="44"/>
      <c r="O992" s="139"/>
      <c r="P992" s="46"/>
      <c r="Q992" s="44"/>
      <c r="R992" s="44"/>
      <c r="S992" s="44"/>
      <c r="T992" s="44"/>
      <c r="U992" s="44"/>
      <c r="V992" s="44"/>
      <c r="W992" s="44"/>
      <c r="X992" s="44"/>
      <c r="Y992" s="44"/>
      <c r="Z992" s="44"/>
      <c r="AA992" s="44"/>
      <c r="AB992" s="44"/>
      <c r="AC992" s="44"/>
      <c r="AD992" s="44"/>
      <c r="AE992" s="44"/>
      <c r="AF992" s="44"/>
      <c r="AG992" s="44"/>
      <c r="AH992" s="44"/>
      <c r="AI992" s="44"/>
      <c r="AJ992" s="44"/>
      <c r="AK992" s="44"/>
      <c r="AL992" s="44"/>
      <c r="AM992" s="44"/>
      <c r="AN992" s="44"/>
      <c r="AO992" s="44"/>
      <c r="AP992" s="44"/>
      <c r="AQ992" s="44"/>
      <c r="AR992" s="44"/>
      <c r="AS992" s="44"/>
    </row>
    <row r="993" spans="1:45">
      <c r="A993" s="41"/>
      <c r="B993" s="41"/>
      <c r="C993" s="41"/>
      <c r="D993" s="41"/>
      <c r="E993" s="52"/>
      <c r="F993" s="52"/>
      <c r="G993" s="52"/>
      <c r="H993" s="52"/>
      <c r="I993" s="52"/>
      <c r="J993" s="52"/>
      <c r="K993" s="52"/>
      <c r="L993" s="44"/>
      <c r="M993" s="44"/>
      <c r="N993" s="44"/>
      <c r="O993" s="139"/>
      <c r="P993" s="46"/>
      <c r="Q993" s="44"/>
      <c r="R993" s="44"/>
      <c r="S993" s="44"/>
      <c r="T993" s="44"/>
      <c r="U993" s="44"/>
      <c r="V993" s="44"/>
      <c r="W993" s="44"/>
      <c r="X993" s="44"/>
      <c r="Y993" s="44"/>
      <c r="Z993" s="44"/>
      <c r="AA993" s="44"/>
      <c r="AB993" s="44"/>
      <c r="AC993" s="44"/>
      <c r="AD993" s="44"/>
      <c r="AE993" s="44"/>
      <c r="AF993" s="44"/>
      <c r="AG993" s="44"/>
      <c r="AH993" s="44"/>
      <c r="AI993" s="44"/>
      <c r="AJ993" s="44"/>
      <c r="AK993" s="44"/>
      <c r="AL993" s="44"/>
      <c r="AM993" s="44"/>
      <c r="AN993" s="44"/>
      <c r="AO993" s="44"/>
      <c r="AP993" s="44"/>
      <c r="AQ993" s="44"/>
      <c r="AR993" s="44"/>
      <c r="AS993" s="44"/>
    </row>
    <row r="994" spans="1:45">
      <c r="A994" s="41"/>
      <c r="B994" s="41"/>
      <c r="C994" s="41"/>
      <c r="D994" s="41"/>
      <c r="E994" s="52"/>
      <c r="F994" s="52"/>
      <c r="G994" s="52"/>
      <c r="H994" s="52"/>
      <c r="I994" s="52"/>
      <c r="J994" s="52"/>
      <c r="K994" s="52"/>
      <c r="L994" s="44"/>
      <c r="M994" s="44"/>
      <c r="N994" s="44"/>
      <c r="O994" s="139"/>
      <c r="P994" s="46"/>
      <c r="Q994" s="44"/>
      <c r="R994" s="44"/>
      <c r="S994" s="44"/>
      <c r="T994" s="44"/>
      <c r="U994" s="44"/>
      <c r="V994" s="44"/>
      <c r="W994" s="44"/>
      <c r="X994" s="44"/>
      <c r="Y994" s="44"/>
      <c r="Z994" s="44"/>
      <c r="AA994" s="44"/>
      <c r="AB994" s="44"/>
      <c r="AC994" s="44"/>
      <c r="AD994" s="44"/>
      <c r="AE994" s="44"/>
      <c r="AF994" s="44"/>
      <c r="AG994" s="44"/>
      <c r="AH994" s="44"/>
      <c r="AI994" s="44"/>
      <c r="AJ994" s="44"/>
      <c r="AK994" s="44"/>
      <c r="AL994" s="44"/>
      <c r="AM994" s="44"/>
      <c r="AN994" s="44"/>
      <c r="AO994" s="44"/>
      <c r="AP994" s="44"/>
      <c r="AQ994" s="44"/>
      <c r="AR994" s="44"/>
      <c r="AS994" s="44"/>
    </row>
    <row r="995" spans="1:45">
      <c r="A995" s="41"/>
      <c r="B995" s="41"/>
      <c r="C995" s="41"/>
      <c r="D995" s="41"/>
      <c r="E995" s="52"/>
      <c r="F995" s="52"/>
      <c r="G995" s="52"/>
      <c r="H995" s="52"/>
      <c r="I995" s="52"/>
      <c r="J995" s="52"/>
      <c r="K995" s="52"/>
      <c r="L995" s="44"/>
      <c r="M995" s="44"/>
      <c r="N995" s="44"/>
      <c r="O995" s="139"/>
      <c r="P995" s="46"/>
      <c r="Q995" s="44"/>
      <c r="R995" s="44"/>
      <c r="S995" s="44"/>
      <c r="T995" s="44"/>
      <c r="U995" s="44"/>
      <c r="V995" s="44"/>
      <c r="W995" s="44"/>
      <c r="X995" s="44"/>
      <c r="Y995" s="44"/>
      <c r="Z995" s="44"/>
      <c r="AA995" s="44"/>
      <c r="AB995" s="44"/>
      <c r="AC995" s="44"/>
      <c r="AD995" s="44"/>
      <c r="AE995" s="44"/>
      <c r="AF995" s="44"/>
      <c r="AG995" s="44"/>
      <c r="AH995" s="44"/>
      <c r="AI995" s="44"/>
      <c r="AJ995" s="44"/>
      <c r="AK995" s="44"/>
      <c r="AL995" s="44"/>
      <c r="AM995" s="44"/>
      <c r="AN995" s="44"/>
      <c r="AO995" s="44"/>
      <c r="AP995" s="44"/>
      <c r="AQ995" s="44"/>
      <c r="AR995" s="44"/>
      <c r="AS995" s="44"/>
    </row>
    <row r="996" spans="1:45">
      <c r="A996" s="41"/>
      <c r="B996" s="41"/>
      <c r="C996" s="41"/>
      <c r="D996" s="41"/>
      <c r="E996" s="52"/>
      <c r="F996" s="52"/>
      <c r="G996" s="52"/>
      <c r="H996" s="52"/>
      <c r="I996" s="52"/>
      <c r="J996" s="52"/>
      <c r="K996" s="52"/>
      <c r="L996" s="44"/>
      <c r="M996" s="44"/>
      <c r="N996" s="44"/>
      <c r="O996" s="139"/>
      <c r="P996" s="46"/>
      <c r="Q996" s="44"/>
      <c r="R996" s="44"/>
      <c r="S996" s="44"/>
      <c r="T996" s="44"/>
      <c r="U996" s="44"/>
      <c r="V996" s="44"/>
      <c r="W996" s="44"/>
      <c r="X996" s="44"/>
      <c r="Y996" s="44"/>
      <c r="Z996" s="44"/>
      <c r="AA996" s="44"/>
      <c r="AB996" s="44"/>
      <c r="AC996" s="44"/>
      <c r="AD996" s="44"/>
      <c r="AE996" s="44"/>
      <c r="AF996" s="44"/>
      <c r="AG996" s="44"/>
      <c r="AH996" s="44"/>
      <c r="AI996" s="44"/>
      <c r="AJ996" s="44"/>
      <c r="AK996" s="44"/>
      <c r="AL996" s="44"/>
      <c r="AM996" s="44"/>
      <c r="AN996" s="44"/>
      <c r="AO996" s="44"/>
      <c r="AP996" s="44"/>
      <c r="AQ996" s="44"/>
      <c r="AR996" s="44"/>
      <c r="AS996" s="44"/>
    </row>
    <row r="997" spans="1:45">
      <c r="A997" s="41"/>
      <c r="B997" s="41"/>
      <c r="C997" s="41"/>
      <c r="D997" s="41"/>
      <c r="E997" s="52"/>
      <c r="F997" s="52"/>
      <c r="G997" s="52"/>
      <c r="H997" s="52"/>
      <c r="I997" s="52"/>
      <c r="J997" s="52"/>
      <c r="K997" s="52"/>
      <c r="L997" s="44"/>
      <c r="M997" s="44"/>
      <c r="N997" s="44"/>
      <c r="O997" s="139"/>
      <c r="P997" s="46"/>
      <c r="Q997" s="44"/>
      <c r="R997" s="44"/>
      <c r="S997" s="44"/>
      <c r="T997" s="44"/>
      <c r="U997" s="44"/>
      <c r="V997" s="44"/>
      <c r="W997" s="44"/>
      <c r="X997" s="44"/>
      <c r="Y997" s="44"/>
      <c r="Z997" s="44"/>
      <c r="AA997" s="44"/>
      <c r="AB997" s="44"/>
      <c r="AC997" s="44"/>
      <c r="AD997" s="44"/>
      <c r="AE997" s="44"/>
      <c r="AF997" s="44"/>
      <c r="AG997" s="44"/>
      <c r="AH997" s="44"/>
      <c r="AI997" s="44"/>
      <c r="AJ997" s="44"/>
      <c r="AK997" s="44"/>
      <c r="AL997" s="44"/>
      <c r="AM997" s="44"/>
      <c r="AN997" s="44"/>
      <c r="AO997" s="44"/>
      <c r="AP997" s="44"/>
      <c r="AQ997" s="44"/>
      <c r="AR997" s="44"/>
      <c r="AS997" s="44"/>
    </row>
    <row r="998" spans="1:45">
      <c r="A998" s="41"/>
      <c r="B998" s="41"/>
      <c r="C998" s="41"/>
      <c r="D998" s="41"/>
      <c r="E998" s="52"/>
      <c r="F998" s="52"/>
      <c r="G998" s="52"/>
      <c r="H998" s="52"/>
      <c r="I998" s="52"/>
      <c r="J998" s="52"/>
      <c r="K998" s="52"/>
      <c r="L998" s="44"/>
      <c r="M998" s="44"/>
      <c r="N998" s="44"/>
      <c r="O998" s="139"/>
      <c r="P998" s="46"/>
      <c r="Q998" s="44"/>
      <c r="R998" s="44"/>
      <c r="S998" s="44"/>
      <c r="T998" s="44"/>
      <c r="U998" s="44"/>
      <c r="V998" s="44"/>
      <c r="W998" s="44"/>
      <c r="X998" s="44"/>
      <c r="Y998" s="44"/>
      <c r="Z998" s="44"/>
      <c r="AA998" s="44"/>
      <c r="AB998" s="44"/>
      <c r="AC998" s="44"/>
      <c r="AD998" s="44"/>
      <c r="AE998" s="44"/>
      <c r="AF998" s="44"/>
      <c r="AG998" s="44"/>
      <c r="AH998" s="44"/>
      <c r="AI998" s="44"/>
      <c r="AJ998" s="44"/>
      <c r="AK998" s="44"/>
      <c r="AL998" s="44"/>
      <c r="AM998" s="44"/>
      <c r="AN998" s="44"/>
      <c r="AO998" s="44"/>
      <c r="AP998" s="44"/>
      <c r="AQ998" s="44"/>
      <c r="AR998" s="44"/>
      <c r="AS998" s="44"/>
    </row>
    <row r="999" spans="1:45">
      <c r="A999" s="41"/>
      <c r="B999" s="41"/>
      <c r="C999" s="41"/>
      <c r="D999" s="41"/>
      <c r="E999" s="52"/>
      <c r="F999" s="52"/>
      <c r="G999" s="52"/>
      <c r="H999" s="52"/>
      <c r="I999" s="52"/>
      <c r="J999" s="52"/>
      <c r="K999" s="52"/>
      <c r="L999" s="44"/>
      <c r="M999" s="44"/>
      <c r="N999" s="44"/>
      <c r="O999" s="139"/>
      <c r="P999" s="46"/>
      <c r="Q999" s="44"/>
      <c r="R999" s="44"/>
      <c r="S999" s="44"/>
      <c r="T999" s="44"/>
      <c r="U999" s="44"/>
      <c r="V999" s="44"/>
      <c r="W999" s="44"/>
      <c r="X999" s="44"/>
      <c r="Y999" s="44"/>
      <c r="Z999" s="44"/>
      <c r="AA999" s="44"/>
      <c r="AB999" s="44"/>
      <c r="AC999" s="44"/>
      <c r="AD999" s="44"/>
      <c r="AE999" s="44"/>
      <c r="AF999" s="44"/>
      <c r="AG999" s="44"/>
      <c r="AH999" s="44"/>
      <c r="AI999" s="44"/>
      <c r="AJ999" s="44"/>
      <c r="AK999" s="44"/>
      <c r="AL999" s="44"/>
      <c r="AM999" s="44"/>
      <c r="AN999" s="44"/>
      <c r="AO999" s="44"/>
      <c r="AP999" s="44"/>
      <c r="AQ999" s="44"/>
      <c r="AR999" s="44"/>
      <c r="AS999" s="44"/>
    </row>
    <row r="1000" spans="1:45">
      <c r="A1000" s="41"/>
      <c r="B1000" s="41"/>
      <c r="C1000" s="41"/>
      <c r="D1000" s="41"/>
      <c r="E1000" s="52"/>
      <c r="F1000" s="52"/>
      <c r="G1000" s="52"/>
      <c r="H1000" s="52"/>
      <c r="I1000" s="52"/>
      <c r="J1000" s="52"/>
      <c r="K1000" s="52"/>
      <c r="L1000" s="44"/>
      <c r="M1000" s="44"/>
      <c r="N1000" s="44"/>
      <c r="O1000" s="139"/>
      <c r="P1000" s="46"/>
      <c r="Q1000" s="44"/>
      <c r="R1000" s="44"/>
      <c r="S1000" s="44"/>
      <c r="T1000" s="44"/>
      <c r="U1000" s="44"/>
      <c r="V1000" s="44"/>
      <c r="W1000" s="44"/>
      <c r="X1000" s="44"/>
      <c r="Y1000" s="44"/>
      <c r="Z1000" s="44"/>
      <c r="AA1000" s="44"/>
      <c r="AB1000" s="44"/>
      <c r="AC1000" s="44"/>
      <c r="AD1000" s="44"/>
      <c r="AE1000" s="44"/>
      <c r="AF1000" s="44"/>
      <c r="AG1000" s="44"/>
      <c r="AH1000" s="44"/>
      <c r="AI1000" s="44"/>
      <c r="AJ1000" s="44"/>
      <c r="AK1000" s="44"/>
      <c r="AL1000" s="44"/>
      <c r="AM1000" s="44"/>
      <c r="AN1000" s="44"/>
      <c r="AO1000" s="44"/>
      <c r="AP1000" s="44"/>
      <c r="AQ1000" s="44"/>
      <c r="AR1000" s="44"/>
      <c r="AS1000" s="44"/>
    </row>
    <row r="1001" spans="1:45">
      <c r="A1001" s="41"/>
      <c r="B1001" s="41"/>
      <c r="C1001" s="41"/>
      <c r="D1001" s="41"/>
      <c r="E1001" s="52"/>
      <c r="F1001" s="52"/>
      <c r="G1001" s="52"/>
      <c r="H1001" s="52"/>
      <c r="I1001" s="52"/>
      <c r="J1001" s="52"/>
      <c r="K1001" s="52"/>
      <c r="L1001" s="44"/>
      <c r="M1001" s="44"/>
      <c r="N1001" s="44"/>
      <c r="O1001" s="139"/>
      <c r="P1001" s="46"/>
      <c r="Q1001" s="44"/>
      <c r="R1001" s="44"/>
      <c r="S1001" s="44"/>
      <c r="T1001" s="44"/>
      <c r="U1001" s="44"/>
      <c r="V1001" s="44"/>
      <c r="W1001" s="44"/>
      <c r="X1001" s="44"/>
      <c r="Y1001" s="44"/>
      <c r="Z1001" s="44"/>
      <c r="AA1001" s="44"/>
      <c r="AB1001" s="44"/>
      <c r="AC1001" s="44"/>
      <c r="AD1001" s="44"/>
      <c r="AE1001" s="44"/>
      <c r="AF1001" s="44"/>
      <c r="AG1001" s="44"/>
      <c r="AH1001" s="44"/>
      <c r="AI1001" s="44"/>
      <c r="AJ1001" s="44"/>
      <c r="AK1001" s="44"/>
      <c r="AL1001" s="44"/>
      <c r="AM1001" s="44"/>
      <c r="AN1001" s="44"/>
      <c r="AO1001" s="44"/>
      <c r="AP1001" s="44"/>
      <c r="AQ1001" s="44"/>
      <c r="AR1001" s="44"/>
      <c r="AS1001" s="44"/>
    </row>
    <row r="1002" spans="1:45">
      <c r="A1002" s="41"/>
      <c r="B1002" s="41"/>
      <c r="C1002" s="41"/>
      <c r="D1002" s="41"/>
      <c r="E1002" s="52"/>
      <c r="F1002" s="52"/>
      <c r="G1002" s="52"/>
      <c r="H1002" s="52"/>
      <c r="I1002" s="52"/>
      <c r="J1002" s="52"/>
      <c r="K1002" s="52"/>
      <c r="L1002" s="44"/>
      <c r="M1002" s="44"/>
      <c r="N1002" s="44"/>
      <c r="O1002" s="139"/>
      <c r="P1002" s="46"/>
      <c r="Q1002" s="44"/>
      <c r="R1002" s="44"/>
      <c r="S1002" s="44"/>
      <c r="T1002" s="44"/>
      <c r="U1002" s="44"/>
      <c r="V1002" s="44"/>
      <c r="W1002" s="44"/>
      <c r="X1002" s="44"/>
      <c r="Y1002" s="44"/>
      <c r="Z1002" s="44"/>
      <c r="AA1002" s="44"/>
      <c r="AB1002" s="44"/>
      <c r="AC1002" s="44"/>
      <c r="AD1002" s="44"/>
      <c r="AE1002" s="44"/>
      <c r="AF1002" s="44"/>
      <c r="AG1002" s="44"/>
      <c r="AH1002" s="44"/>
      <c r="AI1002" s="44"/>
      <c r="AJ1002" s="44"/>
      <c r="AK1002" s="44"/>
      <c r="AL1002" s="44"/>
      <c r="AM1002" s="44"/>
      <c r="AN1002" s="44"/>
      <c r="AO1002" s="44"/>
      <c r="AP1002" s="44"/>
      <c r="AQ1002" s="44"/>
      <c r="AR1002" s="44"/>
      <c r="AS1002" s="44"/>
    </row>
    <row r="1003" spans="1:45">
      <c r="A1003" s="41"/>
      <c r="B1003" s="41"/>
      <c r="C1003" s="41"/>
      <c r="D1003" s="41"/>
      <c r="E1003" s="52"/>
      <c r="F1003" s="52"/>
      <c r="G1003" s="52"/>
      <c r="H1003" s="52"/>
      <c r="I1003" s="52"/>
      <c r="J1003" s="52"/>
      <c r="K1003" s="52"/>
      <c r="L1003" s="44"/>
      <c r="M1003" s="44"/>
      <c r="N1003" s="44"/>
      <c r="O1003" s="139"/>
      <c r="P1003" s="46"/>
      <c r="Q1003" s="44"/>
      <c r="R1003" s="44"/>
      <c r="S1003" s="44"/>
      <c r="T1003" s="44"/>
      <c r="U1003" s="44"/>
      <c r="V1003" s="44"/>
      <c r="W1003" s="44"/>
      <c r="X1003" s="44"/>
      <c r="Y1003" s="44"/>
      <c r="Z1003" s="44"/>
      <c r="AA1003" s="44"/>
      <c r="AB1003" s="44"/>
      <c r="AC1003" s="44"/>
      <c r="AD1003" s="44"/>
      <c r="AE1003" s="44"/>
      <c r="AF1003" s="44"/>
      <c r="AG1003" s="44"/>
      <c r="AH1003" s="44"/>
      <c r="AI1003" s="44"/>
      <c r="AJ1003" s="44"/>
      <c r="AK1003" s="44"/>
      <c r="AL1003" s="44"/>
      <c r="AM1003" s="44"/>
      <c r="AN1003" s="44"/>
      <c r="AO1003" s="44"/>
      <c r="AP1003" s="44"/>
      <c r="AQ1003" s="44"/>
      <c r="AR1003" s="44"/>
      <c r="AS1003" s="44"/>
    </row>
    <row r="1004" spans="1:45">
      <c r="A1004" s="41"/>
      <c r="B1004" s="41"/>
      <c r="C1004" s="41"/>
      <c r="D1004" s="41"/>
      <c r="E1004" s="52"/>
      <c r="F1004" s="52"/>
      <c r="G1004" s="52"/>
      <c r="H1004" s="52"/>
      <c r="I1004" s="52"/>
      <c r="J1004" s="52"/>
      <c r="K1004" s="52"/>
      <c r="L1004" s="44"/>
      <c r="M1004" s="44"/>
      <c r="N1004" s="44"/>
      <c r="O1004" s="139"/>
      <c r="P1004" s="46"/>
      <c r="Q1004" s="44"/>
      <c r="R1004" s="44"/>
      <c r="S1004" s="44"/>
      <c r="T1004" s="44"/>
      <c r="U1004" s="44"/>
      <c r="V1004" s="44"/>
      <c r="W1004" s="44"/>
      <c r="X1004" s="44"/>
      <c r="Y1004" s="44"/>
      <c r="Z1004" s="44"/>
      <c r="AA1004" s="44"/>
      <c r="AB1004" s="44"/>
      <c r="AC1004" s="44"/>
      <c r="AD1004" s="44"/>
      <c r="AE1004" s="44"/>
      <c r="AF1004" s="44"/>
      <c r="AG1004" s="44"/>
      <c r="AH1004" s="44"/>
      <c r="AI1004" s="44"/>
      <c r="AJ1004" s="44"/>
      <c r="AK1004" s="44"/>
      <c r="AL1004" s="44"/>
      <c r="AM1004" s="44"/>
      <c r="AN1004" s="44"/>
      <c r="AO1004" s="44"/>
      <c r="AP1004" s="44"/>
      <c r="AQ1004" s="44"/>
      <c r="AR1004" s="44"/>
      <c r="AS1004" s="44"/>
    </row>
    <row r="1005" spans="1:45">
      <c r="A1005" s="41"/>
      <c r="B1005" s="41"/>
      <c r="C1005" s="41"/>
      <c r="D1005" s="41"/>
      <c r="E1005" s="52"/>
      <c r="F1005" s="52"/>
      <c r="G1005" s="52"/>
      <c r="H1005" s="52"/>
      <c r="I1005" s="52"/>
      <c r="J1005" s="52"/>
      <c r="K1005" s="52"/>
      <c r="L1005" s="44"/>
      <c r="M1005" s="44"/>
      <c r="N1005" s="44"/>
      <c r="O1005" s="139"/>
      <c r="P1005" s="46"/>
      <c r="Q1005" s="44"/>
      <c r="R1005" s="44"/>
      <c r="S1005" s="44"/>
      <c r="T1005" s="44"/>
      <c r="U1005" s="44"/>
      <c r="V1005" s="44"/>
      <c r="W1005" s="44"/>
      <c r="X1005" s="44"/>
      <c r="Y1005" s="44"/>
      <c r="Z1005" s="44"/>
      <c r="AA1005" s="44"/>
      <c r="AB1005" s="44"/>
      <c r="AC1005" s="44"/>
      <c r="AD1005" s="44"/>
      <c r="AE1005" s="44"/>
      <c r="AF1005" s="44"/>
      <c r="AG1005" s="44"/>
      <c r="AH1005" s="44"/>
      <c r="AI1005" s="44"/>
      <c r="AJ1005" s="44"/>
      <c r="AK1005" s="44"/>
      <c r="AL1005" s="44"/>
      <c r="AM1005" s="44"/>
      <c r="AN1005" s="44"/>
      <c r="AO1005" s="44"/>
      <c r="AP1005" s="44"/>
      <c r="AQ1005" s="44"/>
      <c r="AR1005" s="44"/>
      <c r="AS1005" s="44"/>
    </row>
    <row r="1006" spans="1:45">
      <c r="A1006" s="41"/>
      <c r="B1006" s="41"/>
      <c r="C1006" s="41"/>
      <c r="D1006" s="41"/>
      <c r="E1006" s="52"/>
      <c r="F1006" s="52"/>
      <c r="G1006" s="52"/>
      <c r="H1006" s="52"/>
      <c r="I1006" s="52"/>
      <c r="J1006" s="52"/>
      <c r="K1006" s="52"/>
      <c r="L1006" s="44"/>
      <c r="M1006" s="44"/>
      <c r="N1006" s="44"/>
      <c r="O1006" s="139"/>
      <c r="P1006" s="46"/>
      <c r="Q1006" s="44"/>
      <c r="R1006" s="44"/>
      <c r="S1006" s="44"/>
      <c r="T1006" s="44"/>
      <c r="U1006" s="44"/>
      <c r="V1006" s="44"/>
      <c r="W1006" s="44"/>
      <c r="X1006" s="44"/>
      <c r="Y1006" s="44"/>
      <c r="Z1006" s="44"/>
      <c r="AA1006" s="44"/>
      <c r="AB1006" s="44"/>
      <c r="AC1006" s="44"/>
      <c r="AD1006" s="44"/>
      <c r="AE1006" s="44"/>
      <c r="AF1006" s="44"/>
      <c r="AG1006" s="44"/>
      <c r="AH1006" s="44"/>
      <c r="AI1006" s="44"/>
      <c r="AJ1006" s="44"/>
      <c r="AK1006" s="44"/>
      <c r="AL1006" s="44"/>
      <c r="AM1006" s="44"/>
      <c r="AN1006" s="44"/>
      <c r="AO1006" s="44"/>
      <c r="AP1006" s="44"/>
      <c r="AQ1006" s="44"/>
      <c r="AR1006" s="44"/>
      <c r="AS1006" s="44"/>
    </row>
    <row r="1007" spans="1:45">
      <c r="A1007" s="41"/>
      <c r="B1007" s="41"/>
      <c r="C1007" s="41"/>
      <c r="D1007" s="41"/>
      <c r="E1007" s="52"/>
      <c r="F1007" s="52"/>
      <c r="G1007" s="52"/>
      <c r="H1007" s="52"/>
      <c r="I1007" s="52"/>
      <c r="J1007" s="52"/>
      <c r="K1007" s="52"/>
      <c r="L1007" s="44"/>
      <c r="M1007" s="44"/>
      <c r="N1007" s="44"/>
      <c r="O1007" s="139"/>
      <c r="P1007" s="46"/>
      <c r="Q1007" s="44"/>
      <c r="R1007" s="44"/>
      <c r="S1007" s="44"/>
      <c r="T1007" s="44"/>
      <c r="U1007" s="44"/>
      <c r="V1007" s="44"/>
      <c r="W1007" s="44"/>
      <c r="X1007" s="44"/>
      <c r="Y1007" s="44"/>
      <c r="Z1007" s="44"/>
      <c r="AA1007" s="44"/>
      <c r="AB1007" s="44"/>
      <c r="AC1007" s="44"/>
      <c r="AD1007" s="44"/>
      <c r="AE1007" s="44"/>
      <c r="AF1007" s="44"/>
      <c r="AG1007" s="44"/>
      <c r="AH1007" s="44"/>
      <c r="AI1007" s="44"/>
      <c r="AJ1007" s="44"/>
      <c r="AK1007" s="44"/>
      <c r="AL1007" s="44"/>
      <c r="AM1007" s="44"/>
      <c r="AN1007" s="44"/>
      <c r="AO1007" s="44"/>
      <c r="AP1007" s="44"/>
      <c r="AQ1007" s="44"/>
      <c r="AR1007" s="44"/>
      <c r="AS1007" s="44"/>
    </row>
    <row r="1008" spans="1:45">
      <c r="A1008" s="41"/>
      <c r="B1008" s="41"/>
      <c r="C1008" s="41"/>
      <c r="D1008" s="41"/>
      <c r="E1008" s="52"/>
      <c r="F1008" s="52"/>
      <c r="G1008" s="52"/>
      <c r="H1008" s="52"/>
      <c r="I1008" s="52"/>
      <c r="J1008" s="52"/>
      <c r="K1008" s="52"/>
      <c r="L1008" s="44"/>
      <c r="M1008" s="44"/>
      <c r="N1008" s="44"/>
      <c r="O1008" s="139"/>
      <c r="P1008" s="46"/>
      <c r="Q1008" s="44"/>
      <c r="R1008" s="44"/>
      <c r="S1008" s="44"/>
      <c r="T1008" s="44"/>
      <c r="U1008" s="44"/>
      <c r="V1008" s="44"/>
      <c r="W1008" s="44"/>
      <c r="X1008" s="44"/>
      <c r="Y1008" s="44"/>
      <c r="Z1008" s="44"/>
      <c r="AA1008" s="44"/>
      <c r="AB1008" s="44"/>
      <c r="AC1008" s="44"/>
      <c r="AD1008" s="44"/>
      <c r="AE1008" s="44"/>
      <c r="AF1008" s="44"/>
      <c r="AG1008" s="44"/>
      <c r="AH1008" s="44"/>
      <c r="AI1008" s="44"/>
      <c r="AJ1008" s="44"/>
      <c r="AK1008" s="44"/>
      <c r="AL1008" s="44"/>
      <c r="AM1008" s="44"/>
      <c r="AN1008" s="44"/>
      <c r="AO1008" s="44"/>
      <c r="AP1008" s="44"/>
      <c r="AQ1008" s="44"/>
      <c r="AR1008" s="44"/>
      <c r="AS1008" s="44"/>
    </row>
    <row r="1009" spans="1:45">
      <c r="A1009" s="41"/>
      <c r="B1009" s="41"/>
      <c r="C1009" s="41"/>
      <c r="D1009" s="41"/>
      <c r="E1009" s="52"/>
      <c r="F1009" s="52"/>
      <c r="G1009" s="52"/>
      <c r="H1009" s="52"/>
      <c r="I1009" s="52"/>
      <c r="J1009" s="52"/>
      <c r="K1009" s="52"/>
      <c r="L1009" s="44"/>
      <c r="M1009" s="44"/>
      <c r="N1009" s="44"/>
      <c r="O1009" s="139"/>
      <c r="P1009" s="46"/>
      <c r="Q1009" s="44"/>
      <c r="R1009" s="44"/>
      <c r="S1009" s="44"/>
      <c r="T1009" s="44"/>
      <c r="U1009" s="44"/>
      <c r="V1009" s="44"/>
      <c r="W1009" s="44"/>
      <c r="X1009" s="44"/>
      <c r="Y1009" s="44"/>
      <c r="Z1009" s="44"/>
      <c r="AA1009" s="44"/>
      <c r="AB1009" s="44"/>
      <c r="AC1009" s="44"/>
      <c r="AD1009" s="44"/>
      <c r="AE1009" s="44"/>
      <c r="AF1009" s="44"/>
      <c r="AG1009" s="44"/>
      <c r="AH1009" s="44"/>
      <c r="AI1009" s="44"/>
      <c r="AJ1009" s="44"/>
      <c r="AK1009" s="44"/>
      <c r="AL1009" s="44"/>
      <c r="AM1009" s="44"/>
      <c r="AN1009" s="44"/>
      <c r="AO1009" s="44"/>
      <c r="AP1009" s="44"/>
      <c r="AQ1009" s="44"/>
      <c r="AR1009" s="44"/>
      <c r="AS1009" s="44"/>
    </row>
    <row r="1010" spans="1:45">
      <c r="A1010" s="41"/>
      <c r="B1010" s="41"/>
      <c r="C1010" s="41"/>
      <c r="D1010" s="41"/>
      <c r="E1010" s="52"/>
      <c r="F1010" s="52"/>
      <c r="G1010" s="52"/>
      <c r="H1010" s="52"/>
      <c r="I1010" s="52"/>
      <c r="J1010" s="52"/>
      <c r="K1010" s="52"/>
      <c r="L1010" s="44"/>
      <c r="M1010" s="44"/>
      <c r="N1010" s="44"/>
      <c r="O1010" s="139"/>
      <c r="P1010" s="46"/>
      <c r="Q1010" s="44"/>
      <c r="R1010" s="44"/>
      <c r="S1010" s="44"/>
      <c r="T1010" s="44"/>
      <c r="U1010" s="44"/>
      <c r="V1010" s="44"/>
      <c r="W1010" s="44"/>
      <c r="X1010" s="44"/>
      <c r="Y1010" s="44"/>
      <c r="Z1010" s="44"/>
      <c r="AA1010" s="44"/>
      <c r="AB1010" s="44"/>
      <c r="AC1010" s="44"/>
      <c r="AD1010" s="44"/>
      <c r="AE1010" s="44"/>
      <c r="AF1010" s="44"/>
      <c r="AG1010" s="44"/>
      <c r="AH1010" s="44"/>
      <c r="AI1010" s="44"/>
      <c r="AJ1010" s="44"/>
      <c r="AK1010" s="44"/>
      <c r="AL1010" s="44"/>
      <c r="AM1010" s="44"/>
      <c r="AN1010" s="44"/>
      <c r="AO1010" s="44"/>
      <c r="AP1010" s="44"/>
      <c r="AQ1010" s="44"/>
      <c r="AR1010" s="44"/>
      <c r="AS1010" s="44"/>
    </row>
    <row r="1011" spans="1:45">
      <c r="A1011" s="41"/>
      <c r="B1011" s="41"/>
      <c r="C1011" s="41"/>
      <c r="D1011" s="41"/>
      <c r="E1011" s="52"/>
      <c r="F1011" s="52"/>
      <c r="G1011" s="52"/>
      <c r="H1011" s="52"/>
      <c r="I1011" s="52"/>
      <c r="J1011" s="52"/>
      <c r="K1011" s="52"/>
      <c r="L1011" s="44"/>
      <c r="M1011" s="44"/>
      <c r="N1011" s="44"/>
      <c r="O1011" s="139"/>
      <c r="P1011" s="46"/>
      <c r="Q1011" s="44"/>
      <c r="R1011" s="44"/>
      <c r="S1011" s="44"/>
      <c r="T1011" s="44"/>
      <c r="U1011" s="44"/>
      <c r="V1011" s="44"/>
      <c r="W1011" s="44"/>
      <c r="X1011" s="44"/>
      <c r="Y1011" s="44"/>
      <c r="Z1011" s="44"/>
      <c r="AA1011" s="44"/>
      <c r="AB1011" s="44"/>
      <c r="AC1011" s="44"/>
      <c r="AD1011" s="44"/>
      <c r="AE1011" s="44"/>
      <c r="AF1011" s="44"/>
      <c r="AG1011" s="44"/>
      <c r="AH1011" s="44"/>
      <c r="AI1011" s="44"/>
      <c r="AJ1011" s="44"/>
      <c r="AK1011" s="44"/>
      <c r="AL1011" s="44"/>
      <c r="AM1011" s="44"/>
      <c r="AN1011" s="44"/>
      <c r="AO1011" s="44"/>
      <c r="AP1011" s="44"/>
      <c r="AQ1011" s="44"/>
      <c r="AR1011" s="44"/>
      <c r="AS1011" s="44"/>
    </row>
    <row r="1012" spans="1:45">
      <c r="A1012" s="41"/>
      <c r="B1012" s="41"/>
      <c r="C1012" s="41"/>
      <c r="D1012" s="41"/>
      <c r="E1012" s="52"/>
      <c r="F1012" s="52"/>
      <c r="G1012" s="52"/>
      <c r="H1012" s="52"/>
      <c r="I1012" s="52"/>
      <c r="J1012" s="52"/>
      <c r="K1012" s="52"/>
      <c r="L1012" s="44"/>
      <c r="M1012" s="44"/>
      <c r="N1012" s="44"/>
      <c r="O1012" s="139"/>
      <c r="P1012" s="46"/>
      <c r="Q1012" s="44"/>
      <c r="R1012" s="44"/>
      <c r="S1012" s="44"/>
      <c r="T1012" s="44"/>
      <c r="U1012" s="44"/>
      <c r="V1012" s="44"/>
      <c r="W1012" s="44"/>
      <c r="X1012" s="44"/>
      <c r="Y1012" s="44"/>
      <c r="Z1012" s="44"/>
      <c r="AA1012" s="44"/>
      <c r="AB1012" s="44"/>
      <c r="AC1012" s="44"/>
      <c r="AD1012" s="44"/>
      <c r="AE1012" s="44"/>
      <c r="AF1012" s="44"/>
      <c r="AG1012" s="44"/>
      <c r="AH1012" s="44"/>
      <c r="AI1012" s="44"/>
      <c r="AJ1012" s="44"/>
      <c r="AK1012" s="44"/>
      <c r="AL1012" s="44"/>
      <c r="AM1012" s="44"/>
      <c r="AN1012" s="44"/>
      <c r="AO1012" s="44"/>
      <c r="AP1012" s="44"/>
      <c r="AQ1012" s="44"/>
      <c r="AR1012" s="44"/>
      <c r="AS1012" s="44"/>
    </row>
    <row r="1013" spans="1:45">
      <c r="A1013" s="41"/>
      <c r="B1013" s="41"/>
      <c r="C1013" s="41"/>
      <c r="D1013" s="41"/>
      <c r="E1013" s="52"/>
      <c r="F1013" s="52"/>
      <c r="G1013" s="52"/>
      <c r="H1013" s="52"/>
      <c r="I1013" s="52"/>
      <c r="J1013" s="52"/>
      <c r="K1013" s="52"/>
      <c r="L1013" s="44"/>
      <c r="M1013" s="44"/>
      <c r="N1013" s="44"/>
      <c r="O1013" s="139"/>
      <c r="P1013" s="46"/>
      <c r="Q1013" s="44"/>
      <c r="R1013" s="44"/>
      <c r="S1013" s="44"/>
      <c r="T1013" s="44"/>
      <c r="U1013" s="44"/>
      <c r="V1013" s="44"/>
      <c r="W1013" s="44"/>
      <c r="X1013" s="44"/>
      <c r="Y1013" s="44"/>
      <c r="Z1013" s="44"/>
      <c r="AA1013" s="44"/>
      <c r="AB1013" s="44"/>
      <c r="AC1013" s="44"/>
      <c r="AD1013" s="44"/>
      <c r="AE1013" s="44"/>
      <c r="AF1013" s="44"/>
      <c r="AG1013" s="44"/>
      <c r="AH1013" s="44"/>
      <c r="AI1013" s="44"/>
      <c r="AJ1013" s="44"/>
      <c r="AK1013" s="44"/>
      <c r="AL1013" s="44"/>
      <c r="AM1013" s="44"/>
      <c r="AN1013" s="44"/>
      <c r="AO1013" s="44"/>
      <c r="AP1013" s="44"/>
      <c r="AQ1013" s="44"/>
      <c r="AR1013" s="44"/>
      <c r="AS1013" s="44"/>
    </row>
    <row r="1014" spans="1:45">
      <c r="A1014" s="41"/>
      <c r="B1014" s="41"/>
      <c r="C1014" s="41"/>
      <c r="D1014" s="41"/>
      <c r="E1014" s="52"/>
      <c r="F1014" s="52"/>
      <c r="G1014" s="52"/>
      <c r="H1014" s="52"/>
      <c r="I1014" s="52"/>
      <c r="J1014" s="52"/>
      <c r="K1014" s="52"/>
      <c r="L1014" s="44"/>
      <c r="M1014" s="44"/>
      <c r="N1014" s="44"/>
      <c r="O1014" s="139"/>
      <c r="P1014" s="46"/>
      <c r="Q1014" s="44"/>
      <c r="R1014" s="44"/>
      <c r="S1014" s="44"/>
      <c r="T1014" s="44"/>
      <c r="U1014" s="44"/>
      <c r="V1014" s="44"/>
      <c r="W1014" s="44"/>
      <c r="X1014" s="44"/>
      <c r="Y1014" s="44"/>
      <c r="Z1014" s="44"/>
      <c r="AA1014" s="44"/>
      <c r="AB1014" s="44"/>
      <c r="AC1014" s="44"/>
      <c r="AD1014" s="44"/>
      <c r="AE1014" s="44"/>
      <c r="AF1014" s="44"/>
      <c r="AG1014" s="44"/>
      <c r="AH1014" s="44"/>
      <c r="AI1014" s="44"/>
      <c r="AJ1014" s="44"/>
      <c r="AK1014" s="44"/>
      <c r="AL1014" s="44"/>
      <c r="AM1014" s="44"/>
      <c r="AN1014" s="44"/>
      <c r="AO1014" s="44"/>
      <c r="AP1014" s="44"/>
      <c r="AQ1014" s="44"/>
      <c r="AR1014" s="44"/>
      <c r="AS1014" s="44"/>
    </row>
    <row r="1015" spans="1:45">
      <c r="A1015" s="41"/>
      <c r="B1015" s="41"/>
      <c r="C1015" s="41"/>
      <c r="D1015" s="41"/>
      <c r="E1015" s="52"/>
      <c r="F1015" s="52"/>
      <c r="G1015" s="52"/>
      <c r="H1015" s="52"/>
      <c r="I1015" s="52"/>
      <c r="J1015" s="52"/>
      <c r="K1015" s="52"/>
      <c r="L1015" s="44"/>
      <c r="M1015" s="44"/>
      <c r="N1015" s="44"/>
      <c r="O1015" s="139"/>
      <c r="P1015" s="46"/>
      <c r="Q1015" s="44"/>
      <c r="R1015" s="44"/>
      <c r="S1015" s="44"/>
      <c r="T1015" s="44"/>
      <c r="U1015" s="44"/>
      <c r="V1015" s="44"/>
      <c r="W1015" s="44"/>
      <c r="X1015" s="44"/>
      <c r="Y1015" s="44"/>
      <c r="Z1015" s="44"/>
      <c r="AA1015" s="44"/>
      <c r="AB1015" s="44"/>
      <c r="AC1015" s="44"/>
      <c r="AD1015" s="44"/>
      <c r="AE1015" s="44"/>
      <c r="AF1015" s="44"/>
      <c r="AG1015" s="44"/>
      <c r="AH1015" s="44"/>
      <c r="AI1015" s="44"/>
      <c r="AJ1015" s="44"/>
      <c r="AK1015" s="44"/>
      <c r="AL1015" s="44"/>
      <c r="AM1015" s="44"/>
      <c r="AN1015" s="44"/>
      <c r="AO1015" s="44"/>
      <c r="AP1015" s="44"/>
      <c r="AQ1015" s="44"/>
      <c r="AR1015" s="44"/>
      <c r="AS1015" s="44"/>
    </row>
    <row r="1016" spans="1:45">
      <c r="A1016" s="41"/>
      <c r="B1016" s="41"/>
      <c r="C1016" s="41"/>
      <c r="D1016" s="41"/>
      <c r="E1016" s="52"/>
      <c r="F1016" s="52"/>
      <c r="G1016" s="52"/>
      <c r="H1016" s="52"/>
      <c r="I1016" s="52"/>
      <c r="J1016" s="52"/>
      <c r="K1016" s="52"/>
      <c r="L1016" s="44"/>
      <c r="M1016" s="44"/>
      <c r="N1016" s="44"/>
      <c r="O1016" s="139"/>
      <c r="P1016" s="46"/>
      <c r="Q1016" s="44"/>
      <c r="R1016" s="44"/>
      <c r="S1016" s="44"/>
      <c r="T1016" s="44"/>
      <c r="U1016" s="44"/>
      <c r="V1016" s="44"/>
      <c r="W1016" s="44"/>
      <c r="X1016" s="44"/>
      <c r="Y1016" s="44"/>
      <c r="Z1016" s="44"/>
      <c r="AA1016" s="44"/>
      <c r="AB1016" s="44"/>
      <c r="AC1016" s="44"/>
      <c r="AD1016" s="44"/>
      <c r="AE1016" s="44"/>
      <c r="AF1016" s="44"/>
      <c r="AG1016" s="44"/>
      <c r="AH1016" s="44"/>
      <c r="AI1016" s="44"/>
      <c r="AJ1016" s="44"/>
      <c r="AK1016" s="44"/>
      <c r="AL1016" s="44"/>
      <c r="AM1016" s="44"/>
      <c r="AN1016" s="44"/>
      <c r="AO1016" s="44"/>
      <c r="AP1016" s="44"/>
      <c r="AQ1016" s="44"/>
      <c r="AR1016" s="44"/>
      <c r="AS1016" s="44"/>
    </row>
    <row r="1017" spans="1:45">
      <c r="A1017" s="41"/>
      <c r="B1017" s="41"/>
      <c r="C1017" s="41"/>
      <c r="D1017" s="41"/>
      <c r="E1017" s="52"/>
      <c r="F1017" s="52"/>
      <c r="G1017" s="52"/>
      <c r="H1017" s="52"/>
      <c r="I1017" s="52"/>
      <c r="J1017" s="52"/>
      <c r="K1017" s="52"/>
      <c r="L1017" s="44"/>
      <c r="M1017" s="44"/>
      <c r="N1017" s="44"/>
      <c r="O1017" s="139"/>
      <c r="P1017" s="46"/>
      <c r="Q1017" s="44"/>
      <c r="R1017" s="44"/>
      <c r="S1017" s="44"/>
      <c r="T1017" s="44"/>
      <c r="U1017" s="44"/>
      <c r="V1017" s="44"/>
      <c r="W1017" s="44"/>
      <c r="X1017" s="44"/>
      <c r="Y1017" s="44"/>
      <c r="Z1017" s="44"/>
      <c r="AA1017" s="44"/>
      <c r="AB1017" s="44"/>
      <c r="AC1017" s="44"/>
      <c r="AD1017" s="44"/>
      <c r="AE1017" s="44"/>
      <c r="AF1017" s="44"/>
      <c r="AG1017" s="44"/>
      <c r="AH1017" s="44"/>
      <c r="AI1017" s="44"/>
      <c r="AJ1017" s="44"/>
      <c r="AK1017" s="44"/>
      <c r="AL1017" s="44"/>
      <c r="AM1017" s="44"/>
      <c r="AN1017" s="44"/>
      <c r="AO1017" s="44"/>
      <c r="AP1017" s="44"/>
      <c r="AQ1017" s="44"/>
      <c r="AR1017" s="44"/>
      <c r="AS1017" s="44"/>
    </row>
    <row r="1018" spans="1:45">
      <c r="A1018" s="41"/>
      <c r="B1018" s="41"/>
      <c r="C1018" s="41"/>
      <c r="D1018" s="41"/>
      <c r="E1018" s="52"/>
      <c r="F1018" s="52"/>
      <c r="G1018" s="52"/>
      <c r="H1018" s="52"/>
      <c r="I1018" s="52"/>
      <c r="J1018" s="52"/>
      <c r="K1018" s="52"/>
      <c r="L1018" s="44"/>
      <c r="M1018" s="44"/>
      <c r="N1018" s="44"/>
      <c r="O1018" s="139"/>
      <c r="P1018" s="46"/>
      <c r="Q1018" s="44"/>
      <c r="R1018" s="44"/>
      <c r="S1018" s="44"/>
      <c r="T1018" s="44"/>
      <c r="U1018" s="44"/>
      <c r="V1018" s="44"/>
      <c r="W1018" s="44"/>
      <c r="X1018" s="44"/>
      <c r="Y1018" s="44"/>
      <c r="Z1018" s="44"/>
      <c r="AA1018" s="44"/>
      <c r="AB1018" s="44"/>
      <c r="AC1018" s="44"/>
      <c r="AD1018" s="44"/>
      <c r="AE1018" s="44"/>
      <c r="AF1018" s="44"/>
      <c r="AG1018" s="44"/>
      <c r="AH1018" s="44"/>
      <c r="AI1018" s="44"/>
      <c r="AJ1018" s="44"/>
      <c r="AK1018" s="44"/>
      <c r="AL1018" s="44"/>
      <c r="AM1018" s="44"/>
      <c r="AN1018" s="44"/>
      <c r="AO1018" s="44"/>
      <c r="AP1018" s="44"/>
      <c r="AQ1018" s="44"/>
      <c r="AR1018" s="44"/>
      <c r="AS1018" s="44"/>
    </row>
    <row r="1019" spans="1:45">
      <c r="A1019" s="41"/>
      <c r="B1019" s="41"/>
      <c r="C1019" s="41"/>
      <c r="D1019" s="41"/>
      <c r="E1019" s="52"/>
      <c r="F1019" s="52"/>
      <c r="G1019" s="52"/>
      <c r="H1019" s="52"/>
      <c r="I1019" s="52"/>
      <c r="J1019" s="52"/>
      <c r="K1019" s="52"/>
      <c r="L1019" s="44"/>
      <c r="M1019" s="44"/>
      <c r="N1019" s="44"/>
      <c r="O1019" s="139"/>
      <c r="P1019" s="46"/>
      <c r="Q1019" s="44"/>
      <c r="R1019" s="44"/>
      <c r="S1019" s="44"/>
      <c r="T1019" s="44"/>
      <c r="U1019" s="44"/>
      <c r="V1019" s="44"/>
      <c r="W1019" s="44"/>
      <c r="X1019" s="44"/>
      <c r="Y1019" s="44"/>
      <c r="Z1019" s="44"/>
      <c r="AA1019" s="44"/>
      <c r="AB1019" s="44"/>
      <c r="AC1019" s="44"/>
      <c r="AD1019" s="44"/>
      <c r="AE1019" s="44"/>
      <c r="AF1019" s="44"/>
      <c r="AG1019" s="44"/>
      <c r="AH1019" s="44"/>
      <c r="AI1019" s="44"/>
      <c r="AJ1019" s="44"/>
      <c r="AK1019" s="44"/>
      <c r="AL1019" s="44"/>
      <c r="AM1019" s="44"/>
      <c r="AN1019" s="44"/>
      <c r="AO1019" s="44"/>
      <c r="AP1019" s="44"/>
      <c r="AQ1019" s="44"/>
      <c r="AR1019" s="44"/>
      <c r="AS1019" s="44"/>
    </row>
    <row r="1020" spans="1:45">
      <c r="A1020" s="41"/>
      <c r="B1020" s="41"/>
      <c r="C1020" s="41"/>
      <c r="D1020" s="41"/>
      <c r="E1020" s="52"/>
      <c r="F1020" s="52"/>
      <c r="G1020" s="52"/>
      <c r="H1020" s="52"/>
      <c r="I1020" s="52"/>
      <c r="J1020" s="52"/>
      <c r="K1020" s="52"/>
      <c r="L1020" s="44"/>
      <c r="M1020" s="44"/>
      <c r="N1020" s="44"/>
      <c r="O1020" s="139"/>
      <c r="P1020" s="46"/>
      <c r="Q1020" s="44"/>
      <c r="R1020" s="44"/>
      <c r="S1020" s="44"/>
      <c r="T1020" s="44"/>
      <c r="U1020" s="44"/>
      <c r="V1020" s="44"/>
      <c r="W1020" s="44"/>
      <c r="X1020" s="44"/>
      <c r="Y1020" s="44"/>
      <c r="Z1020" s="44"/>
      <c r="AA1020" s="44"/>
      <c r="AB1020" s="44"/>
      <c r="AC1020" s="44"/>
      <c r="AD1020" s="44"/>
      <c r="AE1020" s="44"/>
      <c r="AF1020" s="44"/>
      <c r="AG1020" s="44"/>
      <c r="AH1020" s="44"/>
      <c r="AI1020" s="44"/>
      <c r="AJ1020" s="44"/>
      <c r="AK1020" s="44"/>
      <c r="AL1020" s="44"/>
      <c r="AM1020" s="44"/>
      <c r="AN1020" s="44"/>
      <c r="AO1020" s="44"/>
      <c r="AP1020" s="44"/>
      <c r="AQ1020" s="44"/>
      <c r="AR1020" s="44"/>
      <c r="AS1020" s="44"/>
    </row>
    <row r="1021" spans="1:45">
      <c r="A1021" s="41"/>
      <c r="B1021" s="41"/>
      <c r="C1021" s="41"/>
      <c r="D1021" s="41"/>
      <c r="E1021" s="52"/>
      <c r="F1021" s="52"/>
      <c r="G1021" s="52"/>
      <c r="H1021" s="52"/>
      <c r="I1021" s="52"/>
      <c r="J1021" s="52"/>
      <c r="K1021" s="52"/>
      <c r="L1021" s="44"/>
      <c r="M1021" s="44"/>
      <c r="N1021" s="44"/>
      <c r="O1021" s="139"/>
      <c r="P1021" s="46"/>
      <c r="Q1021" s="44"/>
      <c r="R1021" s="44"/>
      <c r="S1021" s="44"/>
      <c r="T1021" s="44"/>
      <c r="U1021" s="44"/>
      <c r="V1021" s="44"/>
      <c r="W1021" s="44"/>
      <c r="X1021" s="44"/>
      <c r="Y1021" s="44"/>
      <c r="Z1021" s="44"/>
      <c r="AA1021" s="44"/>
      <c r="AB1021" s="44"/>
      <c r="AC1021" s="44"/>
      <c r="AD1021" s="44"/>
      <c r="AE1021" s="44"/>
      <c r="AF1021" s="44"/>
      <c r="AG1021" s="44"/>
      <c r="AH1021" s="44"/>
      <c r="AI1021" s="44"/>
      <c r="AJ1021" s="44"/>
      <c r="AK1021" s="44"/>
      <c r="AL1021" s="44"/>
      <c r="AM1021" s="44"/>
      <c r="AN1021" s="44"/>
      <c r="AO1021" s="44"/>
      <c r="AP1021" s="44"/>
      <c r="AQ1021" s="44"/>
      <c r="AR1021" s="44"/>
      <c r="AS1021" s="44"/>
    </row>
    <row r="1022" spans="1:45">
      <c r="A1022" s="41"/>
      <c r="B1022" s="41"/>
      <c r="C1022" s="41"/>
      <c r="D1022" s="41"/>
      <c r="E1022" s="52"/>
      <c r="F1022" s="52"/>
      <c r="G1022" s="52"/>
      <c r="H1022" s="52"/>
      <c r="I1022" s="52"/>
      <c r="J1022" s="52"/>
      <c r="K1022" s="52"/>
      <c r="L1022" s="44"/>
      <c r="M1022" s="44"/>
      <c r="N1022" s="44"/>
      <c r="O1022" s="139"/>
      <c r="P1022" s="46"/>
      <c r="Q1022" s="44"/>
      <c r="R1022" s="44"/>
      <c r="S1022" s="44"/>
      <c r="T1022" s="44"/>
      <c r="U1022" s="44"/>
      <c r="V1022" s="44"/>
      <c r="W1022" s="44"/>
      <c r="X1022" s="44"/>
      <c r="Y1022" s="44"/>
      <c r="Z1022" s="44"/>
      <c r="AA1022" s="44"/>
      <c r="AB1022" s="44"/>
      <c r="AC1022" s="44"/>
      <c r="AD1022" s="44"/>
      <c r="AE1022" s="44"/>
      <c r="AF1022" s="44"/>
      <c r="AG1022" s="44"/>
      <c r="AH1022" s="44"/>
      <c r="AI1022" s="44"/>
      <c r="AJ1022" s="44"/>
      <c r="AK1022" s="44"/>
      <c r="AL1022" s="44"/>
      <c r="AM1022" s="44"/>
      <c r="AN1022" s="44"/>
      <c r="AO1022" s="44"/>
      <c r="AP1022" s="44"/>
      <c r="AQ1022" s="44"/>
      <c r="AR1022" s="44"/>
      <c r="AS1022" s="44"/>
    </row>
    <row r="1023" spans="1:45">
      <c r="A1023" s="41"/>
      <c r="B1023" s="41"/>
      <c r="C1023" s="41"/>
      <c r="D1023" s="41"/>
      <c r="E1023" s="52"/>
      <c r="F1023" s="52"/>
      <c r="G1023" s="52"/>
      <c r="H1023" s="52"/>
      <c r="I1023" s="52"/>
      <c r="J1023" s="52"/>
      <c r="K1023" s="52"/>
      <c r="L1023" s="44"/>
      <c r="M1023" s="44"/>
      <c r="N1023" s="44"/>
      <c r="O1023" s="139"/>
      <c r="P1023" s="46"/>
      <c r="Q1023" s="44"/>
      <c r="R1023" s="44"/>
      <c r="S1023" s="44"/>
      <c r="T1023" s="44"/>
      <c r="U1023" s="44"/>
      <c r="V1023" s="44"/>
      <c r="W1023" s="44"/>
      <c r="X1023" s="44"/>
      <c r="Y1023" s="44"/>
      <c r="Z1023" s="44"/>
      <c r="AA1023" s="44"/>
      <c r="AB1023" s="44"/>
      <c r="AC1023" s="44"/>
      <c r="AD1023" s="44"/>
      <c r="AE1023" s="44"/>
      <c r="AF1023" s="44"/>
      <c r="AG1023" s="44"/>
      <c r="AH1023" s="44"/>
      <c r="AI1023" s="44"/>
      <c r="AJ1023" s="44"/>
      <c r="AK1023" s="44"/>
      <c r="AL1023" s="44"/>
      <c r="AM1023" s="44"/>
      <c r="AN1023" s="44"/>
      <c r="AO1023" s="44"/>
      <c r="AP1023" s="44"/>
      <c r="AQ1023" s="44"/>
      <c r="AR1023" s="44"/>
      <c r="AS1023" s="44"/>
    </row>
    <row r="1024" spans="1:45">
      <c r="A1024" s="41"/>
      <c r="B1024" s="41"/>
      <c r="C1024" s="41"/>
      <c r="D1024" s="41"/>
      <c r="E1024" s="52"/>
      <c r="F1024" s="52"/>
      <c r="G1024" s="52"/>
      <c r="H1024" s="52"/>
      <c r="I1024" s="52"/>
      <c r="J1024" s="52"/>
      <c r="K1024" s="52"/>
      <c r="L1024" s="44"/>
      <c r="M1024" s="44"/>
      <c r="N1024" s="44"/>
      <c r="O1024" s="139"/>
      <c r="P1024" s="46"/>
      <c r="Q1024" s="44"/>
      <c r="R1024" s="44"/>
      <c r="S1024" s="44"/>
      <c r="T1024" s="44"/>
      <c r="U1024" s="44"/>
      <c r="V1024" s="44"/>
      <c r="W1024" s="44"/>
      <c r="X1024" s="44"/>
      <c r="Y1024" s="44"/>
      <c r="Z1024" s="44"/>
      <c r="AA1024" s="44"/>
      <c r="AB1024" s="44"/>
      <c r="AC1024" s="44"/>
      <c r="AD1024" s="44"/>
      <c r="AE1024" s="44"/>
      <c r="AF1024" s="44"/>
      <c r="AG1024" s="44"/>
      <c r="AH1024" s="44"/>
      <c r="AI1024" s="44"/>
      <c r="AJ1024" s="44"/>
      <c r="AK1024" s="44"/>
      <c r="AL1024" s="44"/>
      <c r="AM1024" s="44"/>
      <c r="AN1024" s="44"/>
      <c r="AO1024" s="44"/>
      <c r="AP1024" s="44"/>
      <c r="AQ1024" s="44"/>
      <c r="AR1024" s="44"/>
      <c r="AS1024" s="44"/>
    </row>
    <row r="1025" spans="1:45">
      <c r="A1025" s="41"/>
      <c r="B1025" s="41"/>
      <c r="C1025" s="41"/>
      <c r="D1025" s="41"/>
      <c r="E1025" s="52"/>
      <c r="F1025" s="52"/>
      <c r="G1025" s="52"/>
      <c r="H1025" s="52"/>
      <c r="I1025" s="52"/>
      <c r="J1025" s="52"/>
      <c r="K1025" s="52"/>
      <c r="L1025" s="44"/>
      <c r="M1025" s="44"/>
      <c r="N1025" s="44"/>
      <c r="O1025" s="139"/>
      <c r="P1025" s="46"/>
      <c r="Q1025" s="44"/>
      <c r="R1025" s="44"/>
      <c r="S1025" s="44"/>
      <c r="T1025" s="44"/>
      <c r="U1025" s="44"/>
      <c r="V1025" s="44"/>
      <c r="W1025" s="44"/>
      <c r="X1025" s="44"/>
      <c r="Y1025" s="44"/>
      <c r="Z1025" s="44"/>
      <c r="AA1025" s="44"/>
      <c r="AB1025" s="44"/>
      <c r="AC1025" s="44"/>
      <c r="AD1025" s="44"/>
      <c r="AE1025" s="44"/>
      <c r="AF1025" s="44"/>
      <c r="AG1025" s="44"/>
      <c r="AH1025" s="44"/>
      <c r="AI1025" s="44"/>
      <c r="AJ1025" s="44"/>
      <c r="AK1025" s="44"/>
      <c r="AL1025" s="44"/>
      <c r="AM1025" s="44"/>
      <c r="AN1025" s="44"/>
      <c r="AO1025" s="44"/>
      <c r="AP1025" s="44"/>
      <c r="AQ1025" s="44"/>
      <c r="AR1025" s="44"/>
      <c r="AS1025" s="44"/>
    </row>
    <row r="1026" spans="1:45">
      <c r="A1026" s="41"/>
      <c r="B1026" s="41"/>
      <c r="C1026" s="41"/>
      <c r="D1026" s="41"/>
      <c r="E1026" s="52"/>
      <c r="F1026" s="52"/>
      <c r="G1026" s="52"/>
      <c r="H1026" s="52"/>
      <c r="I1026" s="52"/>
      <c r="J1026" s="52"/>
      <c r="K1026" s="52"/>
      <c r="L1026" s="44"/>
      <c r="M1026" s="44"/>
      <c r="N1026" s="44"/>
      <c r="O1026" s="139"/>
      <c r="P1026" s="46"/>
      <c r="Q1026" s="44"/>
      <c r="R1026" s="44"/>
      <c r="S1026" s="44"/>
      <c r="T1026" s="44"/>
      <c r="U1026" s="44"/>
      <c r="V1026" s="44"/>
      <c r="W1026" s="44"/>
      <c r="X1026" s="44"/>
      <c r="Y1026" s="44"/>
      <c r="Z1026" s="44"/>
      <c r="AA1026" s="44"/>
      <c r="AB1026" s="44"/>
      <c r="AC1026" s="44"/>
      <c r="AD1026" s="44"/>
      <c r="AE1026" s="44"/>
      <c r="AF1026" s="44"/>
      <c r="AG1026" s="44"/>
      <c r="AH1026" s="44"/>
      <c r="AI1026" s="44"/>
      <c r="AJ1026" s="44"/>
      <c r="AK1026" s="44"/>
      <c r="AL1026" s="44"/>
      <c r="AM1026" s="44"/>
      <c r="AN1026" s="44"/>
      <c r="AO1026" s="44"/>
      <c r="AP1026" s="44"/>
      <c r="AQ1026" s="44"/>
      <c r="AR1026" s="44"/>
      <c r="AS1026" s="44"/>
    </row>
    <row r="1027" spans="1:45">
      <c r="A1027" s="41"/>
      <c r="B1027" s="41"/>
      <c r="C1027" s="41"/>
      <c r="D1027" s="41"/>
      <c r="E1027" s="52"/>
      <c r="F1027" s="52"/>
      <c r="G1027" s="52"/>
      <c r="H1027" s="52"/>
      <c r="I1027" s="52"/>
      <c r="J1027" s="52"/>
      <c r="K1027" s="52"/>
      <c r="L1027" s="44"/>
      <c r="M1027" s="44"/>
      <c r="N1027" s="44"/>
      <c r="O1027" s="139"/>
      <c r="P1027" s="46"/>
      <c r="Q1027" s="44"/>
      <c r="R1027" s="44"/>
      <c r="S1027" s="44"/>
      <c r="T1027" s="44"/>
      <c r="U1027" s="44"/>
      <c r="V1027" s="44"/>
      <c r="W1027" s="44"/>
      <c r="X1027" s="44"/>
      <c r="Y1027" s="44"/>
      <c r="Z1027" s="44"/>
      <c r="AA1027" s="44"/>
      <c r="AB1027" s="44"/>
      <c r="AC1027" s="44"/>
      <c r="AD1027" s="44"/>
      <c r="AE1027" s="44"/>
      <c r="AF1027" s="44"/>
      <c r="AG1027" s="44"/>
      <c r="AH1027" s="44"/>
      <c r="AI1027" s="44"/>
      <c r="AJ1027" s="44"/>
      <c r="AK1027" s="44"/>
      <c r="AL1027" s="44"/>
      <c r="AM1027" s="44"/>
      <c r="AN1027" s="44"/>
      <c r="AO1027" s="44"/>
      <c r="AP1027" s="44"/>
      <c r="AQ1027" s="44"/>
      <c r="AR1027" s="44"/>
      <c r="AS1027" s="44"/>
    </row>
    <row r="1028" spans="1:45">
      <c r="A1028" s="41"/>
      <c r="B1028" s="41"/>
      <c r="C1028" s="41"/>
      <c r="D1028" s="41"/>
      <c r="E1028" s="52"/>
      <c r="F1028" s="52"/>
      <c r="G1028" s="52"/>
      <c r="H1028" s="52"/>
      <c r="I1028" s="52"/>
      <c r="J1028" s="52"/>
      <c r="K1028" s="52"/>
      <c r="L1028" s="44"/>
      <c r="M1028" s="44"/>
      <c r="N1028" s="44"/>
      <c r="O1028" s="139"/>
      <c r="P1028" s="46"/>
      <c r="Q1028" s="44"/>
      <c r="R1028" s="44"/>
      <c r="S1028" s="44"/>
      <c r="T1028" s="44"/>
      <c r="U1028" s="44"/>
      <c r="V1028" s="44"/>
      <c r="W1028" s="44"/>
      <c r="X1028" s="44"/>
      <c r="Y1028" s="44"/>
      <c r="Z1028" s="44"/>
      <c r="AA1028" s="44"/>
      <c r="AB1028" s="44"/>
      <c r="AC1028" s="44"/>
      <c r="AD1028" s="44"/>
      <c r="AE1028" s="44"/>
      <c r="AF1028" s="44"/>
      <c r="AG1028" s="44"/>
      <c r="AH1028" s="44"/>
      <c r="AI1028" s="44"/>
      <c r="AJ1028" s="44"/>
      <c r="AK1028" s="44"/>
      <c r="AL1028" s="44"/>
      <c r="AM1028" s="44"/>
      <c r="AN1028" s="44"/>
      <c r="AO1028" s="44"/>
      <c r="AP1028" s="44"/>
      <c r="AQ1028" s="44"/>
      <c r="AR1028" s="44"/>
      <c r="AS1028" s="44"/>
    </row>
    <row r="1029" spans="1:45">
      <c r="A1029" s="41"/>
      <c r="B1029" s="41"/>
      <c r="C1029" s="41"/>
      <c r="D1029" s="41"/>
      <c r="E1029" s="52"/>
      <c r="F1029" s="52"/>
      <c r="G1029" s="52"/>
      <c r="H1029" s="52"/>
      <c r="I1029" s="52"/>
      <c r="J1029" s="52"/>
      <c r="K1029" s="52"/>
      <c r="L1029" s="44"/>
      <c r="M1029" s="44"/>
      <c r="N1029" s="44"/>
      <c r="O1029" s="139"/>
      <c r="P1029" s="46"/>
      <c r="Q1029" s="44"/>
      <c r="R1029" s="44"/>
      <c r="S1029" s="44"/>
      <c r="T1029" s="44"/>
      <c r="U1029" s="44"/>
      <c r="V1029" s="44"/>
      <c r="W1029" s="44"/>
      <c r="X1029" s="44"/>
      <c r="Y1029" s="44"/>
      <c r="Z1029" s="44"/>
      <c r="AA1029" s="44"/>
      <c r="AB1029" s="44"/>
      <c r="AC1029" s="44"/>
      <c r="AD1029" s="44"/>
      <c r="AE1029" s="44"/>
      <c r="AF1029" s="44"/>
      <c r="AG1029" s="44"/>
      <c r="AH1029" s="44"/>
      <c r="AI1029" s="44"/>
      <c r="AJ1029" s="44"/>
      <c r="AK1029" s="44"/>
      <c r="AL1029" s="44"/>
      <c r="AM1029" s="44"/>
      <c r="AN1029" s="44"/>
      <c r="AO1029" s="44"/>
      <c r="AP1029" s="44"/>
      <c r="AQ1029" s="44"/>
      <c r="AR1029" s="44"/>
      <c r="AS1029" s="44"/>
    </row>
    <row r="1030" spans="1:45">
      <c r="A1030" s="41"/>
      <c r="B1030" s="41"/>
      <c r="C1030" s="41"/>
      <c r="D1030" s="41"/>
      <c r="E1030" s="52"/>
      <c r="F1030" s="52"/>
      <c r="G1030" s="52"/>
      <c r="H1030" s="52"/>
      <c r="I1030" s="52"/>
      <c r="J1030" s="52"/>
      <c r="K1030" s="52"/>
      <c r="L1030" s="44"/>
      <c r="M1030" s="44"/>
      <c r="N1030" s="44"/>
      <c r="O1030" s="139"/>
      <c r="P1030" s="46"/>
      <c r="Q1030" s="44"/>
      <c r="R1030" s="44"/>
      <c r="S1030" s="44"/>
      <c r="T1030" s="44"/>
      <c r="U1030" s="44"/>
      <c r="V1030" s="44"/>
      <c r="W1030" s="44"/>
      <c r="X1030" s="44"/>
      <c r="Y1030" s="44"/>
      <c r="Z1030" s="44"/>
      <c r="AA1030" s="44"/>
      <c r="AB1030" s="44"/>
      <c r="AC1030" s="44"/>
      <c r="AD1030" s="44"/>
      <c r="AE1030" s="44"/>
      <c r="AF1030" s="44"/>
      <c r="AG1030" s="44"/>
      <c r="AH1030" s="44"/>
      <c r="AI1030" s="44"/>
      <c r="AJ1030" s="44"/>
      <c r="AK1030" s="44"/>
      <c r="AL1030" s="44"/>
      <c r="AM1030" s="44"/>
      <c r="AN1030" s="44"/>
      <c r="AO1030" s="44"/>
      <c r="AP1030" s="44"/>
      <c r="AQ1030" s="44"/>
      <c r="AR1030" s="44"/>
      <c r="AS1030" s="44"/>
    </row>
    <row r="1031" spans="1:45">
      <c r="A1031" s="41"/>
      <c r="B1031" s="41"/>
      <c r="C1031" s="41"/>
      <c r="D1031" s="41"/>
      <c r="E1031" s="52"/>
      <c r="F1031" s="52"/>
      <c r="G1031" s="52"/>
      <c r="H1031" s="52"/>
      <c r="I1031" s="52"/>
      <c r="J1031" s="52"/>
      <c r="K1031" s="52"/>
      <c r="L1031" s="44"/>
      <c r="M1031" s="44"/>
      <c r="N1031" s="44"/>
      <c r="O1031" s="139"/>
      <c r="P1031" s="46"/>
      <c r="Q1031" s="44"/>
      <c r="R1031" s="44"/>
      <c r="S1031" s="44"/>
      <c r="T1031" s="44"/>
      <c r="U1031" s="44"/>
      <c r="V1031" s="44"/>
      <c r="W1031" s="44"/>
      <c r="X1031" s="44"/>
      <c r="Y1031" s="44"/>
      <c r="Z1031" s="44"/>
      <c r="AA1031" s="44"/>
      <c r="AB1031" s="44"/>
      <c r="AC1031" s="44"/>
      <c r="AD1031" s="44"/>
      <c r="AE1031" s="44"/>
      <c r="AF1031" s="44"/>
      <c r="AG1031" s="44"/>
      <c r="AH1031" s="44"/>
      <c r="AI1031" s="44"/>
      <c r="AJ1031" s="44"/>
      <c r="AK1031" s="44"/>
      <c r="AL1031" s="44"/>
      <c r="AM1031" s="44"/>
      <c r="AN1031" s="44"/>
      <c r="AO1031" s="44"/>
      <c r="AP1031" s="44"/>
      <c r="AQ1031" s="44"/>
      <c r="AR1031" s="44"/>
      <c r="AS1031" s="44"/>
    </row>
    <row r="1032" spans="1:45">
      <c r="A1032" s="41"/>
      <c r="B1032" s="41"/>
      <c r="C1032" s="41"/>
      <c r="D1032" s="41"/>
      <c r="E1032" s="52"/>
      <c r="F1032" s="52"/>
      <c r="G1032" s="52"/>
      <c r="H1032" s="52"/>
      <c r="I1032" s="52"/>
      <c r="J1032" s="52"/>
      <c r="K1032" s="52"/>
      <c r="L1032" s="44"/>
      <c r="M1032" s="44"/>
      <c r="N1032" s="44"/>
      <c r="O1032" s="139"/>
      <c r="P1032" s="46"/>
      <c r="Q1032" s="44"/>
      <c r="R1032" s="44"/>
      <c r="S1032" s="44"/>
      <c r="T1032" s="44"/>
      <c r="U1032" s="44"/>
      <c r="V1032" s="44"/>
      <c r="W1032" s="44"/>
      <c r="X1032" s="44"/>
      <c r="Y1032" s="44"/>
      <c r="Z1032" s="44"/>
      <c r="AA1032" s="44"/>
      <c r="AB1032" s="44"/>
      <c r="AC1032" s="44"/>
      <c r="AD1032" s="44"/>
      <c r="AE1032" s="44"/>
      <c r="AF1032" s="44"/>
      <c r="AG1032" s="44"/>
      <c r="AH1032" s="44"/>
      <c r="AI1032" s="44"/>
      <c r="AJ1032" s="44"/>
      <c r="AK1032" s="44"/>
      <c r="AL1032" s="44"/>
      <c r="AM1032" s="44"/>
      <c r="AN1032" s="44"/>
      <c r="AO1032" s="44"/>
      <c r="AP1032" s="44"/>
      <c r="AQ1032" s="44"/>
      <c r="AR1032" s="44"/>
      <c r="AS1032" s="44"/>
    </row>
    <row r="1033" spans="1:45">
      <c r="A1033" s="41"/>
      <c r="B1033" s="41"/>
      <c r="C1033" s="41"/>
      <c r="D1033" s="41"/>
      <c r="E1033" s="52"/>
      <c r="F1033" s="52"/>
      <c r="G1033" s="52"/>
      <c r="H1033" s="52"/>
      <c r="I1033" s="52"/>
      <c r="J1033" s="52"/>
      <c r="K1033" s="52"/>
      <c r="L1033" s="44"/>
      <c r="M1033" s="44"/>
      <c r="N1033" s="44"/>
      <c r="O1033" s="139"/>
      <c r="P1033" s="46"/>
      <c r="Q1033" s="44"/>
      <c r="R1033" s="44"/>
      <c r="S1033" s="44"/>
      <c r="T1033" s="44"/>
      <c r="U1033" s="44"/>
      <c r="V1033" s="44"/>
      <c r="W1033" s="44"/>
      <c r="X1033" s="44"/>
      <c r="Y1033" s="44"/>
      <c r="Z1033" s="44"/>
      <c r="AA1033" s="44"/>
      <c r="AB1033" s="44"/>
      <c r="AC1033" s="44"/>
      <c r="AD1033" s="44"/>
      <c r="AE1033" s="44"/>
      <c r="AF1033" s="44"/>
      <c r="AG1033" s="44"/>
      <c r="AH1033" s="44"/>
      <c r="AI1033" s="44"/>
      <c r="AJ1033" s="44"/>
      <c r="AK1033" s="44"/>
      <c r="AL1033" s="44"/>
      <c r="AM1033" s="44"/>
      <c r="AN1033" s="44"/>
      <c r="AO1033" s="44"/>
      <c r="AP1033" s="44"/>
      <c r="AQ1033" s="44"/>
      <c r="AR1033" s="44"/>
      <c r="AS1033" s="44"/>
    </row>
    <row r="1034" spans="1:45">
      <c r="A1034" s="41"/>
      <c r="B1034" s="41"/>
      <c r="C1034" s="41"/>
      <c r="D1034" s="41"/>
      <c r="E1034" s="52"/>
      <c r="F1034" s="52"/>
      <c r="G1034" s="52"/>
      <c r="H1034" s="52"/>
      <c r="I1034" s="52"/>
      <c r="J1034" s="52"/>
      <c r="K1034" s="52"/>
      <c r="L1034" s="44"/>
      <c r="M1034" s="44"/>
      <c r="N1034" s="44"/>
      <c r="O1034" s="139"/>
      <c r="P1034" s="46"/>
      <c r="Q1034" s="44"/>
      <c r="R1034" s="44"/>
      <c r="S1034" s="44"/>
      <c r="T1034" s="44"/>
      <c r="U1034" s="44"/>
      <c r="V1034" s="44"/>
      <c r="W1034" s="44"/>
      <c r="X1034" s="44"/>
      <c r="Y1034" s="44"/>
      <c r="Z1034" s="44"/>
      <c r="AA1034" s="44"/>
      <c r="AB1034" s="44"/>
      <c r="AC1034" s="44"/>
      <c r="AD1034" s="44"/>
      <c r="AE1034" s="44"/>
      <c r="AF1034" s="44"/>
      <c r="AG1034" s="44"/>
      <c r="AH1034" s="44"/>
      <c r="AI1034" s="44"/>
      <c r="AJ1034" s="44"/>
      <c r="AK1034" s="44"/>
      <c r="AL1034" s="44"/>
      <c r="AM1034" s="44"/>
      <c r="AN1034" s="44"/>
      <c r="AO1034" s="44"/>
      <c r="AP1034" s="44"/>
      <c r="AQ1034" s="44"/>
      <c r="AR1034" s="44"/>
      <c r="AS1034" s="44"/>
    </row>
    <row r="1035" spans="1:45">
      <c r="A1035" s="41"/>
      <c r="B1035" s="41"/>
      <c r="C1035" s="41"/>
      <c r="D1035" s="41"/>
      <c r="E1035" s="52"/>
      <c r="F1035" s="52"/>
      <c r="G1035" s="52"/>
      <c r="H1035" s="52"/>
      <c r="I1035" s="52"/>
      <c r="J1035" s="52"/>
      <c r="K1035" s="52"/>
      <c r="L1035" s="44"/>
      <c r="M1035" s="44"/>
      <c r="N1035" s="44"/>
      <c r="O1035" s="139"/>
      <c r="P1035" s="46"/>
      <c r="Q1035" s="44"/>
      <c r="R1035" s="44"/>
      <c r="S1035" s="44"/>
      <c r="T1035" s="44"/>
      <c r="U1035" s="44"/>
      <c r="V1035" s="44"/>
      <c r="W1035" s="44"/>
      <c r="X1035" s="44"/>
      <c r="Y1035" s="44"/>
      <c r="Z1035" s="44"/>
      <c r="AA1035" s="44"/>
      <c r="AB1035" s="44"/>
      <c r="AC1035" s="44"/>
      <c r="AD1035" s="44"/>
      <c r="AE1035" s="44"/>
      <c r="AF1035" s="44"/>
      <c r="AG1035" s="44"/>
      <c r="AH1035" s="44"/>
      <c r="AI1035" s="44"/>
      <c r="AJ1035" s="44"/>
      <c r="AK1035" s="44"/>
      <c r="AL1035" s="44"/>
      <c r="AM1035" s="44"/>
      <c r="AN1035" s="44"/>
      <c r="AO1035" s="44"/>
      <c r="AP1035" s="44"/>
      <c r="AQ1035" s="44"/>
      <c r="AR1035" s="44"/>
      <c r="AS1035" s="44"/>
    </row>
    <row r="1036" spans="1:45">
      <c r="A1036" s="41"/>
      <c r="B1036" s="41"/>
      <c r="C1036" s="41"/>
      <c r="D1036" s="41"/>
      <c r="E1036" s="52"/>
      <c r="F1036" s="52"/>
      <c r="G1036" s="52"/>
      <c r="H1036" s="52"/>
      <c r="I1036" s="52"/>
      <c r="J1036" s="52"/>
      <c r="K1036" s="52"/>
      <c r="L1036" s="44"/>
      <c r="M1036" s="44"/>
      <c r="N1036" s="44"/>
      <c r="O1036" s="139"/>
      <c r="P1036" s="46"/>
      <c r="Q1036" s="44"/>
      <c r="R1036" s="44"/>
      <c r="S1036" s="44"/>
      <c r="T1036" s="44"/>
      <c r="U1036" s="44"/>
      <c r="V1036" s="44"/>
      <c r="W1036" s="44"/>
      <c r="X1036" s="44"/>
      <c r="Y1036" s="44"/>
      <c r="Z1036" s="44"/>
      <c r="AA1036" s="44"/>
      <c r="AB1036" s="44"/>
      <c r="AC1036" s="44"/>
      <c r="AD1036" s="44"/>
      <c r="AE1036" s="44"/>
      <c r="AF1036" s="44"/>
      <c r="AG1036" s="44"/>
      <c r="AH1036" s="44"/>
      <c r="AI1036" s="44"/>
      <c r="AJ1036" s="44"/>
      <c r="AK1036" s="44"/>
      <c r="AL1036" s="44"/>
      <c r="AM1036" s="44"/>
      <c r="AN1036" s="44"/>
      <c r="AO1036" s="44"/>
      <c r="AP1036" s="44"/>
      <c r="AQ1036" s="44"/>
      <c r="AR1036" s="44"/>
      <c r="AS1036" s="44"/>
    </row>
    <row r="1037" spans="1:45">
      <c r="A1037" s="41"/>
      <c r="B1037" s="41"/>
      <c r="C1037" s="41"/>
      <c r="D1037" s="41"/>
      <c r="E1037" s="52"/>
      <c r="F1037" s="52"/>
      <c r="G1037" s="52"/>
      <c r="H1037" s="52"/>
      <c r="I1037" s="52"/>
      <c r="J1037" s="52"/>
      <c r="K1037" s="52"/>
      <c r="L1037" s="44"/>
      <c r="M1037" s="44"/>
      <c r="N1037" s="44"/>
      <c r="O1037" s="139"/>
      <c r="P1037" s="46"/>
      <c r="Q1037" s="44"/>
      <c r="R1037" s="44"/>
      <c r="S1037" s="44"/>
      <c r="T1037" s="44"/>
      <c r="U1037" s="44"/>
      <c r="V1037" s="44"/>
      <c r="W1037" s="44"/>
      <c r="X1037" s="44"/>
      <c r="Y1037" s="44"/>
      <c r="Z1037" s="44"/>
      <c r="AA1037" s="44"/>
      <c r="AB1037" s="44"/>
      <c r="AC1037" s="44"/>
      <c r="AD1037" s="44"/>
      <c r="AE1037" s="44"/>
      <c r="AF1037" s="44"/>
      <c r="AG1037" s="44"/>
      <c r="AH1037" s="44"/>
      <c r="AI1037" s="44"/>
      <c r="AJ1037" s="44"/>
      <c r="AK1037" s="44"/>
      <c r="AL1037" s="44"/>
      <c r="AM1037" s="44"/>
      <c r="AN1037" s="44"/>
      <c r="AO1037" s="44"/>
      <c r="AP1037" s="44"/>
      <c r="AQ1037" s="44"/>
      <c r="AR1037" s="44"/>
      <c r="AS1037" s="44"/>
    </row>
    <row r="1038" spans="1:45">
      <c r="A1038" s="41"/>
      <c r="B1038" s="41"/>
      <c r="C1038" s="41"/>
      <c r="D1038" s="41"/>
      <c r="E1038" s="52"/>
      <c r="F1038" s="52"/>
      <c r="G1038" s="52"/>
      <c r="H1038" s="52"/>
      <c r="I1038" s="52"/>
      <c r="J1038" s="52"/>
      <c r="K1038" s="52"/>
      <c r="L1038" s="44"/>
      <c r="M1038" s="44"/>
      <c r="N1038" s="44"/>
      <c r="O1038" s="139"/>
      <c r="P1038" s="46"/>
      <c r="Q1038" s="44"/>
      <c r="R1038" s="44"/>
      <c r="S1038" s="44"/>
      <c r="T1038" s="44"/>
      <c r="U1038" s="44"/>
      <c r="V1038" s="44"/>
      <c r="W1038" s="44"/>
      <c r="X1038" s="44"/>
      <c r="Y1038" s="44"/>
      <c r="Z1038" s="44"/>
      <c r="AA1038" s="44"/>
      <c r="AB1038" s="44"/>
      <c r="AC1038" s="44"/>
      <c r="AD1038" s="44"/>
      <c r="AE1038" s="44"/>
      <c r="AF1038" s="44"/>
      <c r="AG1038" s="44"/>
      <c r="AH1038" s="44"/>
      <c r="AI1038" s="44"/>
      <c r="AJ1038" s="44"/>
      <c r="AK1038" s="44"/>
      <c r="AL1038" s="44"/>
      <c r="AM1038" s="44"/>
      <c r="AN1038" s="44"/>
      <c r="AO1038" s="44"/>
      <c r="AP1038" s="44"/>
      <c r="AQ1038" s="44"/>
      <c r="AR1038" s="44"/>
      <c r="AS1038" s="44"/>
    </row>
    <row r="1039" spans="1:45">
      <c r="A1039" s="41"/>
      <c r="B1039" s="41"/>
      <c r="C1039" s="41"/>
      <c r="D1039" s="41"/>
      <c r="E1039" s="52"/>
      <c r="F1039" s="52"/>
      <c r="G1039" s="52"/>
      <c r="H1039" s="52"/>
      <c r="I1039" s="52"/>
      <c r="J1039" s="52"/>
      <c r="K1039" s="52"/>
      <c r="L1039" s="44"/>
      <c r="M1039" s="44"/>
      <c r="N1039" s="44"/>
      <c r="O1039" s="139"/>
      <c r="P1039" s="46"/>
      <c r="Q1039" s="44"/>
      <c r="R1039" s="44"/>
      <c r="S1039" s="44"/>
      <c r="T1039" s="44"/>
      <c r="U1039" s="44"/>
      <c r="V1039" s="44"/>
      <c r="W1039" s="44"/>
      <c r="X1039" s="44"/>
      <c r="Y1039" s="44"/>
      <c r="Z1039" s="44"/>
      <c r="AA1039" s="44"/>
      <c r="AB1039" s="44"/>
      <c r="AC1039" s="44"/>
      <c r="AD1039" s="44"/>
      <c r="AE1039" s="44"/>
      <c r="AF1039" s="44"/>
      <c r="AG1039" s="44"/>
      <c r="AH1039" s="44"/>
      <c r="AI1039" s="44"/>
      <c r="AJ1039" s="44"/>
      <c r="AK1039" s="44"/>
      <c r="AL1039" s="44"/>
      <c r="AM1039" s="44"/>
      <c r="AN1039" s="44"/>
      <c r="AO1039" s="44"/>
      <c r="AP1039" s="44"/>
      <c r="AQ1039" s="44"/>
      <c r="AR1039" s="44"/>
      <c r="AS1039" s="44"/>
    </row>
    <row r="1040" spans="1:45">
      <c r="A1040" s="41"/>
      <c r="B1040" s="41"/>
      <c r="C1040" s="41"/>
      <c r="D1040" s="41"/>
      <c r="E1040" s="52"/>
      <c r="F1040" s="52"/>
      <c r="G1040" s="52"/>
      <c r="H1040" s="52"/>
      <c r="I1040" s="52"/>
      <c r="J1040" s="52"/>
      <c r="K1040" s="52"/>
      <c r="L1040" s="44"/>
      <c r="M1040" s="44"/>
      <c r="N1040" s="44"/>
      <c r="O1040" s="139"/>
      <c r="P1040" s="46"/>
      <c r="Q1040" s="44"/>
      <c r="R1040" s="44"/>
      <c r="S1040" s="44"/>
      <c r="T1040" s="44"/>
      <c r="U1040" s="44"/>
      <c r="V1040" s="44"/>
      <c r="W1040" s="44"/>
      <c r="X1040" s="44"/>
      <c r="Y1040" s="44"/>
      <c r="Z1040" s="44"/>
      <c r="AA1040" s="44"/>
      <c r="AB1040" s="44"/>
      <c r="AC1040" s="44"/>
      <c r="AD1040" s="44"/>
      <c r="AE1040" s="44"/>
      <c r="AF1040" s="44"/>
      <c r="AG1040" s="44"/>
      <c r="AH1040" s="44"/>
      <c r="AI1040" s="44"/>
      <c r="AJ1040" s="44"/>
      <c r="AK1040" s="44"/>
      <c r="AL1040" s="44"/>
      <c r="AM1040" s="44"/>
      <c r="AN1040" s="44"/>
      <c r="AO1040" s="44"/>
      <c r="AP1040" s="44"/>
      <c r="AQ1040" s="44"/>
      <c r="AR1040" s="44"/>
      <c r="AS1040" s="44"/>
    </row>
    <row r="1041" spans="1:45">
      <c r="A1041" s="41"/>
      <c r="B1041" s="41"/>
      <c r="C1041" s="41"/>
      <c r="D1041" s="41"/>
      <c r="E1041" s="52"/>
      <c r="F1041" s="52"/>
      <c r="G1041" s="52"/>
      <c r="H1041" s="52"/>
      <c r="I1041" s="52"/>
      <c r="J1041" s="52"/>
      <c r="K1041" s="52"/>
      <c r="L1041" s="44"/>
      <c r="M1041" s="44"/>
      <c r="N1041" s="44"/>
      <c r="O1041" s="139"/>
      <c r="P1041" s="46"/>
      <c r="Q1041" s="44"/>
      <c r="R1041" s="44"/>
      <c r="S1041" s="44"/>
      <c r="T1041" s="44"/>
      <c r="U1041" s="44"/>
      <c r="V1041" s="44"/>
      <c r="W1041" s="44"/>
      <c r="X1041" s="44"/>
      <c r="Y1041" s="44"/>
      <c r="Z1041" s="44"/>
      <c r="AA1041" s="44"/>
      <c r="AB1041" s="44"/>
      <c r="AC1041" s="44"/>
      <c r="AD1041" s="44"/>
      <c r="AE1041" s="44"/>
      <c r="AF1041" s="44"/>
      <c r="AG1041" s="44"/>
      <c r="AH1041" s="44"/>
      <c r="AI1041" s="44"/>
      <c r="AJ1041" s="44"/>
      <c r="AK1041" s="44"/>
      <c r="AL1041" s="44"/>
      <c r="AM1041" s="44"/>
      <c r="AN1041" s="44"/>
      <c r="AO1041" s="44"/>
      <c r="AP1041" s="44"/>
      <c r="AQ1041" s="44"/>
      <c r="AR1041" s="44"/>
      <c r="AS1041" s="44"/>
    </row>
    <row r="1042" spans="1:45">
      <c r="A1042" s="41"/>
      <c r="B1042" s="41"/>
      <c r="C1042" s="41"/>
      <c r="D1042" s="41"/>
      <c r="E1042" s="52"/>
      <c r="F1042" s="52"/>
      <c r="G1042" s="52"/>
      <c r="H1042" s="52"/>
      <c r="I1042" s="52"/>
      <c r="J1042" s="52"/>
      <c r="K1042" s="52"/>
      <c r="L1042" s="44"/>
      <c r="M1042" s="44"/>
      <c r="N1042" s="44"/>
      <c r="O1042" s="139"/>
      <c r="P1042" s="46"/>
      <c r="Q1042" s="44"/>
      <c r="R1042" s="44"/>
      <c r="S1042" s="44"/>
      <c r="T1042" s="44"/>
      <c r="U1042" s="44"/>
      <c r="V1042" s="44"/>
      <c r="W1042" s="44"/>
      <c r="X1042" s="44"/>
      <c r="Y1042" s="44"/>
      <c r="Z1042" s="44"/>
      <c r="AA1042" s="44"/>
      <c r="AB1042" s="44"/>
      <c r="AC1042" s="44"/>
      <c r="AD1042" s="44"/>
      <c r="AE1042" s="44"/>
      <c r="AF1042" s="44"/>
      <c r="AG1042" s="44"/>
      <c r="AH1042" s="44"/>
      <c r="AI1042" s="44"/>
      <c r="AJ1042" s="44"/>
      <c r="AK1042" s="44"/>
      <c r="AL1042" s="44"/>
      <c r="AM1042" s="44"/>
      <c r="AN1042" s="44"/>
      <c r="AO1042" s="44"/>
      <c r="AP1042" s="44"/>
      <c r="AQ1042" s="44"/>
      <c r="AR1042" s="44"/>
      <c r="AS1042" s="44"/>
    </row>
    <row r="1043" spans="1:45">
      <c r="A1043" s="41"/>
      <c r="B1043" s="41"/>
      <c r="C1043" s="41"/>
      <c r="D1043" s="41"/>
      <c r="E1043" s="52"/>
      <c r="F1043" s="52"/>
      <c r="G1043" s="52"/>
      <c r="H1043" s="52"/>
      <c r="I1043" s="52"/>
      <c r="J1043" s="52"/>
      <c r="K1043" s="52"/>
      <c r="L1043" s="44"/>
      <c r="M1043" s="44"/>
      <c r="N1043" s="44"/>
      <c r="O1043" s="139"/>
      <c r="P1043" s="46"/>
      <c r="Q1043" s="44"/>
      <c r="R1043" s="44"/>
      <c r="S1043" s="44"/>
      <c r="T1043" s="44"/>
      <c r="U1043" s="44"/>
      <c r="V1043" s="44"/>
      <c r="W1043" s="44"/>
      <c r="X1043" s="44"/>
      <c r="Y1043" s="44"/>
      <c r="Z1043" s="44"/>
      <c r="AA1043" s="44"/>
      <c r="AB1043" s="44"/>
      <c r="AC1043" s="44"/>
      <c r="AD1043" s="44"/>
      <c r="AE1043" s="44"/>
      <c r="AF1043" s="44"/>
      <c r="AG1043" s="44"/>
      <c r="AH1043" s="44"/>
      <c r="AI1043" s="44"/>
      <c r="AJ1043" s="44"/>
      <c r="AK1043" s="44"/>
      <c r="AL1043" s="44"/>
      <c r="AM1043" s="44"/>
      <c r="AN1043" s="44"/>
      <c r="AO1043" s="44"/>
      <c r="AP1043" s="44"/>
      <c r="AQ1043" s="44"/>
      <c r="AR1043" s="44"/>
      <c r="AS1043" s="44"/>
    </row>
    <row r="1044" spans="1:45">
      <c r="A1044" s="41"/>
      <c r="B1044" s="41"/>
      <c r="C1044" s="41"/>
      <c r="D1044" s="41"/>
      <c r="E1044" s="52"/>
      <c r="F1044" s="52"/>
      <c r="G1044" s="52"/>
      <c r="H1044" s="52"/>
      <c r="I1044" s="52"/>
      <c r="J1044" s="52"/>
      <c r="K1044" s="52"/>
      <c r="L1044" s="44"/>
      <c r="M1044" s="44"/>
      <c r="N1044" s="44"/>
      <c r="O1044" s="139"/>
      <c r="P1044" s="46"/>
      <c r="Q1044" s="44"/>
      <c r="R1044" s="44"/>
      <c r="S1044" s="44"/>
      <c r="T1044" s="44"/>
      <c r="U1044" s="44"/>
      <c r="V1044" s="44"/>
      <c r="W1044" s="44"/>
      <c r="X1044" s="44"/>
      <c r="Y1044" s="44"/>
      <c r="Z1044" s="44"/>
      <c r="AA1044" s="44"/>
      <c r="AB1044" s="44"/>
      <c r="AC1044" s="44"/>
      <c r="AD1044" s="44"/>
      <c r="AE1044" s="44"/>
      <c r="AF1044" s="44"/>
      <c r="AG1044" s="44"/>
      <c r="AH1044" s="44"/>
      <c r="AI1044" s="44"/>
      <c r="AJ1044" s="44"/>
      <c r="AK1044" s="44"/>
      <c r="AL1044" s="44"/>
      <c r="AM1044" s="44"/>
      <c r="AN1044" s="44"/>
      <c r="AO1044" s="44"/>
      <c r="AP1044" s="44"/>
      <c r="AQ1044" s="44"/>
      <c r="AR1044" s="44"/>
      <c r="AS1044" s="44"/>
    </row>
    <row r="1045" spans="1:45">
      <c r="A1045" s="41"/>
      <c r="B1045" s="41"/>
      <c r="C1045" s="41"/>
      <c r="D1045" s="41"/>
      <c r="E1045" s="52"/>
      <c r="F1045" s="52"/>
      <c r="G1045" s="52"/>
      <c r="H1045" s="52"/>
      <c r="I1045" s="52"/>
      <c r="J1045" s="52"/>
      <c r="K1045" s="52"/>
      <c r="L1045" s="44"/>
      <c r="M1045" s="44"/>
      <c r="N1045" s="44"/>
      <c r="O1045" s="139"/>
      <c r="P1045" s="46"/>
      <c r="Q1045" s="44"/>
      <c r="R1045" s="44"/>
      <c r="S1045" s="44"/>
      <c r="T1045" s="44"/>
      <c r="U1045" s="44"/>
      <c r="V1045" s="44"/>
      <c r="W1045" s="44"/>
      <c r="X1045" s="44"/>
      <c r="Y1045" s="44"/>
      <c r="Z1045" s="44"/>
      <c r="AA1045" s="44"/>
      <c r="AB1045" s="44"/>
      <c r="AC1045" s="44"/>
      <c r="AD1045" s="44"/>
      <c r="AE1045" s="44"/>
      <c r="AF1045" s="44"/>
      <c r="AG1045" s="44"/>
      <c r="AH1045" s="44"/>
      <c r="AI1045" s="44"/>
      <c r="AJ1045" s="44"/>
      <c r="AK1045" s="44"/>
      <c r="AL1045" s="44"/>
      <c r="AM1045" s="44"/>
      <c r="AN1045" s="44"/>
      <c r="AO1045" s="44"/>
      <c r="AP1045" s="44"/>
      <c r="AQ1045" s="44"/>
      <c r="AR1045" s="44"/>
      <c r="AS1045" s="44"/>
    </row>
    <row r="1046" spans="1:45">
      <c r="A1046" s="41"/>
      <c r="B1046" s="41"/>
      <c r="C1046" s="41"/>
      <c r="D1046" s="41"/>
      <c r="E1046" s="52"/>
      <c r="F1046" s="52"/>
      <c r="G1046" s="52"/>
      <c r="H1046" s="52"/>
      <c r="I1046" s="52"/>
      <c r="J1046" s="52"/>
      <c r="K1046" s="52"/>
      <c r="L1046" s="44"/>
      <c r="M1046" s="44"/>
      <c r="N1046" s="44"/>
      <c r="O1046" s="139"/>
      <c r="P1046" s="46"/>
      <c r="Q1046" s="44"/>
      <c r="R1046" s="44"/>
      <c r="S1046" s="44"/>
      <c r="T1046" s="44"/>
      <c r="U1046" s="44"/>
      <c r="V1046" s="44"/>
      <c r="W1046" s="44"/>
      <c r="X1046" s="44"/>
      <c r="Y1046" s="44"/>
      <c r="Z1046" s="44"/>
      <c r="AA1046" s="44"/>
      <c r="AB1046" s="44"/>
      <c r="AC1046" s="44"/>
      <c r="AD1046" s="44"/>
      <c r="AE1046" s="44"/>
      <c r="AF1046" s="44"/>
      <c r="AG1046" s="44"/>
      <c r="AH1046" s="44"/>
      <c r="AI1046" s="44"/>
      <c r="AJ1046" s="44"/>
      <c r="AK1046" s="44"/>
      <c r="AL1046" s="44"/>
      <c r="AM1046" s="44"/>
      <c r="AN1046" s="44"/>
      <c r="AO1046" s="44"/>
      <c r="AP1046" s="44"/>
      <c r="AQ1046" s="44"/>
      <c r="AR1046" s="44"/>
      <c r="AS1046" s="44"/>
    </row>
    <row r="1047" spans="1:45">
      <c r="A1047" s="41"/>
      <c r="B1047" s="41"/>
      <c r="C1047" s="41"/>
      <c r="D1047" s="41"/>
      <c r="E1047" s="52"/>
      <c r="F1047" s="52"/>
      <c r="G1047" s="52"/>
      <c r="H1047" s="52"/>
      <c r="I1047" s="52"/>
      <c r="J1047" s="52"/>
      <c r="K1047" s="52"/>
      <c r="L1047" s="44"/>
      <c r="M1047" s="44"/>
      <c r="N1047" s="44"/>
      <c r="O1047" s="139"/>
      <c r="P1047" s="46"/>
      <c r="Q1047" s="44"/>
      <c r="R1047" s="44"/>
      <c r="S1047" s="44"/>
      <c r="T1047" s="44"/>
      <c r="U1047" s="44"/>
      <c r="V1047" s="44"/>
      <c r="W1047" s="44"/>
      <c r="X1047" s="44"/>
      <c r="Y1047" s="44"/>
      <c r="Z1047" s="44"/>
      <c r="AA1047" s="44"/>
      <c r="AB1047" s="44"/>
      <c r="AC1047" s="44"/>
      <c r="AD1047" s="44"/>
      <c r="AE1047" s="44"/>
      <c r="AF1047" s="44"/>
      <c r="AG1047" s="44"/>
      <c r="AH1047" s="44"/>
      <c r="AI1047" s="44"/>
      <c r="AJ1047" s="44"/>
      <c r="AK1047" s="44"/>
      <c r="AL1047" s="44"/>
      <c r="AM1047" s="44"/>
      <c r="AN1047" s="44"/>
      <c r="AO1047" s="44"/>
      <c r="AP1047" s="44"/>
      <c r="AQ1047" s="44"/>
      <c r="AR1047" s="44"/>
      <c r="AS1047" s="44"/>
    </row>
    <row r="1048" spans="1:45">
      <c r="A1048" s="41"/>
      <c r="B1048" s="41"/>
      <c r="C1048" s="41"/>
      <c r="D1048" s="41"/>
      <c r="E1048" s="52"/>
      <c r="F1048" s="52"/>
      <c r="G1048" s="52"/>
      <c r="H1048" s="52"/>
      <c r="I1048" s="52"/>
      <c r="J1048" s="52"/>
      <c r="K1048" s="52"/>
      <c r="L1048" s="44"/>
      <c r="M1048" s="44"/>
      <c r="N1048" s="44"/>
      <c r="O1048" s="139"/>
      <c r="P1048" s="46"/>
      <c r="Q1048" s="44"/>
      <c r="R1048" s="44"/>
      <c r="S1048" s="44"/>
      <c r="T1048" s="44"/>
      <c r="U1048" s="44"/>
      <c r="V1048" s="44"/>
      <c r="W1048" s="44"/>
      <c r="X1048" s="44"/>
      <c r="Y1048" s="44"/>
      <c r="Z1048" s="44"/>
      <c r="AA1048" s="44"/>
      <c r="AB1048" s="44"/>
      <c r="AC1048" s="44"/>
      <c r="AD1048" s="44"/>
      <c r="AE1048" s="44"/>
      <c r="AF1048" s="44"/>
      <c r="AG1048" s="44"/>
      <c r="AH1048" s="44"/>
      <c r="AI1048" s="44"/>
      <c r="AJ1048" s="44"/>
      <c r="AK1048" s="44"/>
      <c r="AL1048" s="44"/>
      <c r="AM1048" s="44"/>
      <c r="AN1048" s="44"/>
      <c r="AO1048" s="44"/>
      <c r="AP1048" s="44"/>
      <c r="AQ1048" s="44"/>
      <c r="AR1048" s="44"/>
      <c r="AS1048" s="44"/>
    </row>
    <row r="1049" spans="1:45">
      <c r="A1049" s="41"/>
      <c r="B1049" s="41"/>
      <c r="C1049" s="41"/>
      <c r="D1049" s="41"/>
      <c r="E1049" s="52"/>
      <c r="F1049" s="52"/>
      <c r="G1049" s="52"/>
      <c r="H1049" s="52"/>
      <c r="I1049" s="52"/>
      <c r="J1049" s="52"/>
      <c r="K1049" s="52"/>
      <c r="L1049" s="44"/>
      <c r="M1049" s="44"/>
      <c r="N1049" s="44"/>
      <c r="O1049" s="139"/>
      <c r="P1049" s="46"/>
      <c r="Q1049" s="44"/>
      <c r="R1049" s="44"/>
      <c r="S1049" s="44"/>
      <c r="T1049" s="44"/>
      <c r="U1049" s="44"/>
      <c r="V1049" s="44"/>
      <c r="W1049" s="44"/>
      <c r="X1049" s="44"/>
      <c r="Y1049" s="44"/>
      <c r="Z1049" s="44"/>
      <c r="AA1049" s="44"/>
      <c r="AB1049" s="44"/>
      <c r="AC1049" s="44"/>
      <c r="AD1049" s="44"/>
      <c r="AE1049" s="44"/>
      <c r="AF1049" s="44"/>
      <c r="AG1049" s="44"/>
      <c r="AH1049" s="44"/>
      <c r="AI1049" s="44"/>
      <c r="AJ1049" s="44"/>
      <c r="AK1049" s="44"/>
      <c r="AL1049" s="44"/>
      <c r="AM1049" s="44"/>
      <c r="AN1049" s="44"/>
      <c r="AO1049" s="44"/>
      <c r="AP1049" s="44"/>
      <c r="AQ1049" s="44"/>
      <c r="AR1049" s="44"/>
      <c r="AS1049" s="44"/>
    </row>
    <row r="1050" spans="1:45">
      <c r="A1050" s="41"/>
      <c r="B1050" s="41"/>
      <c r="C1050" s="41"/>
      <c r="D1050" s="41"/>
      <c r="E1050" s="52"/>
      <c r="F1050" s="52"/>
      <c r="G1050" s="52"/>
      <c r="H1050" s="52"/>
      <c r="I1050" s="52"/>
      <c r="J1050" s="52"/>
      <c r="K1050" s="52"/>
      <c r="L1050" s="44"/>
      <c r="M1050" s="44"/>
      <c r="N1050" s="44"/>
      <c r="O1050" s="139"/>
      <c r="P1050" s="46"/>
      <c r="Q1050" s="44"/>
      <c r="R1050" s="44"/>
      <c r="S1050" s="44"/>
      <c r="T1050" s="44"/>
      <c r="U1050" s="44"/>
      <c r="V1050" s="44"/>
      <c r="W1050" s="44"/>
      <c r="X1050" s="44"/>
      <c r="Y1050" s="44"/>
      <c r="Z1050" s="44"/>
      <c r="AA1050" s="44"/>
      <c r="AB1050" s="44"/>
      <c r="AC1050" s="44"/>
      <c r="AD1050" s="44"/>
      <c r="AE1050" s="44"/>
      <c r="AF1050" s="44"/>
      <c r="AG1050" s="44"/>
      <c r="AH1050" s="44"/>
      <c r="AI1050" s="44"/>
      <c r="AJ1050" s="44"/>
      <c r="AK1050" s="44"/>
      <c r="AL1050" s="44"/>
      <c r="AM1050" s="44"/>
      <c r="AN1050" s="44"/>
      <c r="AO1050" s="44"/>
      <c r="AP1050" s="44"/>
      <c r="AQ1050" s="44"/>
      <c r="AR1050" s="44"/>
      <c r="AS1050" s="44"/>
    </row>
    <row r="1051" spans="1:45">
      <c r="A1051" s="41"/>
      <c r="B1051" s="41"/>
      <c r="C1051" s="41"/>
      <c r="D1051" s="41"/>
      <c r="E1051" s="52"/>
      <c r="F1051" s="52"/>
      <c r="G1051" s="52"/>
      <c r="H1051" s="52"/>
      <c r="I1051" s="52"/>
      <c r="J1051" s="52"/>
      <c r="K1051" s="52"/>
      <c r="L1051" s="44"/>
      <c r="M1051" s="44"/>
      <c r="N1051" s="44"/>
      <c r="O1051" s="139"/>
      <c r="P1051" s="46"/>
      <c r="Q1051" s="44"/>
      <c r="R1051" s="44"/>
      <c r="S1051" s="44"/>
      <c r="T1051" s="44"/>
      <c r="U1051" s="44"/>
      <c r="V1051" s="44"/>
      <c r="W1051" s="44"/>
      <c r="X1051" s="44"/>
      <c r="Y1051" s="44"/>
      <c r="Z1051" s="44"/>
      <c r="AA1051" s="44"/>
      <c r="AB1051" s="44"/>
      <c r="AC1051" s="44"/>
      <c r="AD1051" s="44"/>
      <c r="AE1051" s="44"/>
      <c r="AF1051" s="44"/>
      <c r="AG1051" s="44"/>
      <c r="AH1051" s="44"/>
      <c r="AI1051" s="44"/>
      <c r="AJ1051" s="44"/>
      <c r="AK1051" s="44"/>
      <c r="AL1051" s="44"/>
      <c r="AM1051" s="44"/>
      <c r="AN1051" s="44"/>
      <c r="AO1051" s="44"/>
      <c r="AP1051" s="44"/>
      <c r="AQ1051" s="44"/>
      <c r="AR1051" s="44"/>
      <c r="AS1051" s="44"/>
    </row>
    <row r="1052" spans="1:45">
      <c r="A1052" s="41"/>
      <c r="B1052" s="41"/>
      <c r="C1052" s="41"/>
      <c r="D1052" s="41"/>
      <c r="E1052" s="52"/>
      <c r="F1052" s="52"/>
      <c r="G1052" s="52"/>
      <c r="H1052" s="52"/>
      <c r="I1052" s="52"/>
      <c r="J1052" s="52"/>
      <c r="K1052" s="52"/>
      <c r="L1052" s="44"/>
      <c r="M1052" s="44"/>
      <c r="N1052" s="44"/>
      <c r="O1052" s="139"/>
      <c r="P1052" s="46"/>
      <c r="Q1052" s="44"/>
      <c r="R1052" s="44"/>
      <c r="S1052" s="44"/>
      <c r="T1052" s="44"/>
      <c r="U1052" s="44"/>
      <c r="V1052" s="44"/>
      <c r="W1052" s="44"/>
      <c r="X1052" s="44"/>
      <c r="Y1052" s="44"/>
      <c r="Z1052" s="44"/>
      <c r="AA1052" s="44"/>
      <c r="AB1052" s="44"/>
      <c r="AC1052" s="44"/>
      <c r="AD1052" s="44"/>
      <c r="AE1052" s="44"/>
      <c r="AF1052" s="44"/>
      <c r="AG1052" s="44"/>
      <c r="AH1052" s="44"/>
      <c r="AI1052" s="44"/>
      <c r="AJ1052" s="44"/>
      <c r="AK1052" s="44"/>
      <c r="AL1052" s="44"/>
      <c r="AM1052" s="44"/>
      <c r="AN1052" s="44"/>
      <c r="AO1052" s="44"/>
      <c r="AP1052" s="44"/>
      <c r="AQ1052" s="44"/>
      <c r="AR1052" s="44"/>
      <c r="AS1052" s="44"/>
    </row>
    <row r="1053" spans="1:45">
      <c r="A1053" s="41"/>
      <c r="B1053" s="41"/>
      <c r="C1053" s="41"/>
      <c r="D1053" s="41"/>
      <c r="E1053" s="52"/>
      <c r="F1053" s="52"/>
      <c r="G1053" s="52"/>
      <c r="H1053" s="52"/>
      <c r="I1053" s="52"/>
      <c r="J1053" s="52"/>
      <c r="K1053" s="52"/>
      <c r="L1053" s="44"/>
      <c r="M1053" s="44"/>
      <c r="N1053" s="44"/>
      <c r="O1053" s="139"/>
      <c r="P1053" s="46"/>
      <c r="Q1053" s="44"/>
      <c r="R1053" s="44"/>
      <c r="S1053" s="44"/>
      <c r="T1053" s="44"/>
      <c r="U1053" s="44"/>
      <c r="V1053" s="44"/>
      <c r="W1053" s="44"/>
      <c r="X1053" s="44"/>
      <c r="Y1053" s="44"/>
      <c r="Z1053" s="44"/>
      <c r="AA1053" s="44"/>
      <c r="AB1053" s="44"/>
      <c r="AC1053" s="44"/>
      <c r="AD1053" s="44"/>
      <c r="AE1053" s="44"/>
      <c r="AF1053" s="44"/>
      <c r="AG1053" s="44"/>
      <c r="AH1053" s="44"/>
      <c r="AI1053" s="44"/>
      <c r="AJ1053" s="44"/>
      <c r="AK1053" s="44"/>
      <c r="AL1053" s="44"/>
      <c r="AM1053" s="44"/>
      <c r="AN1053" s="44"/>
      <c r="AO1053" s="44"/>
      <c r="AP1053" s="44"/>
      <c r="AQ1053" s="44"/>
      <c r="AR1053" s="44"/>
      <c r="AS1053" s="44"/>
    </row>
    <row r="1054" spans="1:45">
      <c r="A1054" s="41"/>
      <c r="B1054" s="41"/>
      <c r="C1054" s="41"/>
      <c r="D1054" s="41"/>
      <c r="E1054" s="52"/>
      <c r="F1054" s="52"/>
      <c r="G1054" s="52"/>
      <c r="H1054" s="52"/>
      <c r="I1054" s="52"/>
      <c r="J1054" s="52"/>
      <c r="K1054" s="52"/>
      <c r="L1054" s="44"/>
      <c r="M1054" s="44"/>
      <c r="N1054" s="44"/>
      <c r="O1054" s="139"/>
      <c r="P1054" s="46"/>
      <c r="Q1054" s="44"/>
      <c r="R1054" s="44"/>
      <c r="S1054" s="44"/>
      <c r="T1054" s="44"/>
      <c r="U1054" s="44"/>
      <c r="V1054" s="44"/>
      <c r="W1054" s="44"/>
      <c r="X1054" s="44"/>
      <c r="Y1054" s="44"/>
      <c r="Z1054" s="44"/>
      <c r="AA1054" s="44"/>
      <c r="AB1054" s="44"/>
      <c r="AC1054" s="44"/>
      <c r="AD1054" s="44"/>
      <c r="AE1054" s="44"/>
      <c r="AF1054" s="44"/>
      <c r="AG1054" s="44"/>
      <c r="AH1054" s="44"/>
      <c r="AI1054" s="44"/>
      <c r="AJ1054" s="44"/>
      <c r="AK1054" s="44"/>
      <c r="AL1054" s="44"/>
      <c r="AM1054" s="44"/>
      <c r="AN1054" s="44"/>
      <c r="AO1054" s="44"/>
      <c r="AP1054" s="44"/>
      <c r="AQ1054" s="44"/>
      <c r="AR1054" s="44"/>
      <c r="AS1054" s="44"/>
    </row>
    <row r="1055" spans="1:45">
      <c r="A1055" s="41"/>
      <c r="B1055" s="41"/>
      <c r="C1055" s="41"/>
      <c r="D1055" s="41"/>
      <c r="E1055" s="52"/>
      <c r="F1055" s="52"/>
      <c r="G1055" s="52"/>
      <c r="H1055" s="52"/>
      <c r="I1055" s="52"/>
      <c r="J1055" s="52"/>
      <c r="K1055" s="52"/>
      <c r="L1055" s="44"/>
      <c r="M1055" s="44"/>
      <c r="N1055" s="44"/>
      <c r="O1055" s="139"/>
      <c r="P1055" s="46"/>
      <c r="Q1055" s="44"/>
      <c r="R1055" s="44"/>
      <c r="S1055" s="44"/>
      <c r="T1055" s="44"/>
      <c r="U1055" s="44"/>
      <c r="V1055" s="44"/>
      <c r="W1055" s="44"/>
      <c r="X1055" s="44"/>
      <c r="Y1055" s="44"/>
      <c r="Z1055" s="44"/>
      <c r="AA1055" s="44"/>
      <c r="AB1055" s="44"/>
      <c r="AC1055" s="44"/>
      <c r="AD1055" s="44"/>
      <c r="AE1055" s="44"/>
      <c r="AF1055" s="44"/>
      <c r="AG1055" s="44"/>
      <c r="AH1055" s="44"/>
      <c r="AI1055" s="44"/>
      <c r="AJ1055" s="44"/>
      <c r="AK1055" s="44"/>
      <c r="AL1055" s="44"/>
      <c r="AM1055" s="44"/>
      <c r="AN1055" s="44"/>
      <c r="AO1055" s="44"/>
      <c r="AP1055" s="44"/>
      <c r="AQ1055" s="44"/>
      <c r="AR1055" s="44"/>
      <c r="AS1055" s="44"/>
    </row>
    <row r="1056" spans="1:45">
      <c r="A1056" s="41"/>
      <c r="B1056" s="41"/>
      <c r="C1056" s="41"/>
      <c r="D1056" s="41"/>
      <c r="E1056" s="52"/>
      <c r="F1056" s="52"/>
      <c r="G1056" s="52"/>
      <c r="H1056" s="52"/>
      <c r="I1056" s="52"/>
      <c r="J1056" s="52"/>
      <c r="K1056" s="52"/>
      <c r="L1056" s="44"/>
      <c r="M1056" s="44"/>
      <c r="N1056" s="44"/>
      <c r="O1056" s="139"/>
      <c r="P1056" s="46"/>
      <c r="Q1056" s="44"/>
      <c r="R1056" s="44"/>
      <c r="S1056" s="44"/>
      <c r="T1056" s="44"/>
      <c r="U1056" s="44"/>
      <c r="V1056" s="44"/>
      <c r="W1056" s="44"/>
      <c r="X1056" s="44"/>
      <c r="Y1056" s="44"/>
      <c r="Z1056" s="44"/>
      <c r="AA1056" s="44"/>
      <c r="AB1056" s="44"/>
      <c r="AC1056" s="44"/>
      <c r="AD1056" s="44"/>
      <c r="AE1056" s="44"/>
      <c r="AF1056" s="44"/>
      <c r="AG1056" s="44"/>
      <c r="AH1056" s="44"/>
      <c r="AI1056" s="44"/>
      <c r="AJ1056" s="44"/>
      <c r="AK1056" s="44"/>
      <c r="AL1056" s="44"/>
      <c r="AM1056" s="44"/>
      <c r="AN1056" s="44"/>
      <c r="AO1056" s="44"/>
      <c r="AP1056" s="44"/>
      <c r="AQ1056" s="44"/>
      <c r="AR1056" s="44"/>
      <c r="AS1056" s="44"/>
    </row>
    <row r="1057" spans="1:45">
      <c r="A1057" s="41"/>
      <c r="B1057" s="41"/>
      <c r="C1057" s="41"/>
      <c r="D1057" s="41"/>
      <c r="E1057" s="52"/>
      <c r="F1057" s="52"/>
      <c r="G1057" s="52"/>
      <c r="H1057" s="52"/>
      <c r="I1057" s="52"/>
      <c r="J1057" s="52"/>
      <c r="K1057" s="52"/>
      <c r="L1057" s="44"/>
      <c r="M1057" s="44"/>
      <c r="N1057" s="44"/>
      <c r="O1057" s="139"/>
      <c r="P1057" s="46"/>
      <c r="Q1057" s="44"/>
      <c r="R1057" s="44"/>
      <c r="S1057" s="44"/>
      <c r="T1057" s="44"/>
      <c r="U1057" s="44"/>
      <c r="V1057" s="44"/>
      <c r="W1057" s="44"/>
      <c r="X1057" s="44"/>
      <c r="Y1057" s="44"/>
      <c r="Z1057" s="44"/>
      <c r="AA1057" s="44"/>
      <c r="AB1057" s="44"/>
      <c r="AC1057" s="44"/>
      <c r="AD1057" s="44"/>
      <c r="AE1057" s="44"/>
      <c r="AF1057" s="44"/>
      <c r="AG1057" s="44"/>
      <c r="AH1057" s="44"/>
      <c r="AI1057" s="44"/>
      <c r="AJ1057" s="44"/>
      <c r="AK1057" s="44"/>
      <c r="AL1057" s="44"/>
      <c r="AM1057" s="44"/>
      <c r="AN1057" s="44"/>
      <c r="AO1057" s="44"/>
      <c r="AP1057" s="44"/>
      <c r="AQ1057" s="44"/>
      <c r="AR1057" s="44"/>
      <c r="AS1057" s="44"/>
    </row>
    <row r="1058" spans="1:45">
      <c r="A1058" s="41"/>
      <c r="B1058" s="41"/>
      <c r="C1058" s="41"/>
      <c r="D1058" s="41"/>
      <c r="E1058" s="52"/>
      <c r="F1058" s="52"/>
      <c r="G1058" s="52"/>
      <c r="H1058" s="52"/>
      <c r="I1058" s="52"/>
      <c r="J1058" s="52"/>
      <c r="K1058" s="52"/>
      <c r="L1058" s="44"/>
      <c r="M1058" s="44"/>
      <c r="N1058" s="44"/>
      <c r="O1058" s="139"/>
      <c r="P1058" s="46"/>
      <c r="Q1058" s="44"/>
      <c r="R1058" s="44"/>
      <c r="S1058" s="44"/>
      <c r="T1058" s="44"/>
      <c r="U1058" s="44"/>
      <c r="V1058" s="44"/>
      <c r="W1058" s="44"/>
      <c r="X1058" s="44"/>
      <c r="Y1058" s="44"/>
      <c r="Z1058" s="44"/>
      <c r="AA1058" s="44"/>
      <c r="AB1058" s="44"/>
      <c r="AC1058" s="44"/>
      <c r="AD1058" s="44"/>
      <c r="AE1058" s="44"/>
      <c r="AF1058" s="44"/>
      <c r="AG1058" s="44"/>
      <c r="AH1058" s="44"/>
      <c r="AI1058" s="44"/>
      <c r="AJ1058" s="44"/>
      <c r="AK1058" s="44"/>
      <c r="AL1058" s="44"/>
      <c r="AM1058" s="44"/>
      <c r="AN1058" s="44"/>
      <c r="AO1058" s="44"/>
      <c r="AP1058" s="44"/>
      <c r="AQ1058" s="44"/>
      <c r="AR1058" s="44"/>
      <c r="AS1058" s="44"/>
    </row>
    <row r="1059" spans="1:45">
      <c r="A1059" s="41"/>
      <c r="B1059" s="41"/>
      <c r="C1059" s="41"/>
      <c r="D1059" s="41"/>
      <c r="E1059" s="52"/>
      <c r="F1059" s="52"/>
      <c r="G1059" s="52"/>
      <c r="H1059" s="52"/>
      <c r="I1059" s="52"/>
      <c r="J1059" s="52"/>
      <c r="K1059" s="52"/>
      <c r="L1059" s="44"/>
      <c r="M1059" s="44"/>
      <c r="N1059" s="44"/>
      <c r="O1059" s="139"/>
      <c r="P1059" s="46"/>
      <c r="Q1059" s="44"/>
      <c r="R1059" s="44"/>
      <c r="S1059" s="44"/>
      <c r="T1059" s="44"/>
      <c r="U1059" s="44"/>
      <c r="V1059" s="44"/>
      <c r="W1059" s="44"/>
      <c r="X1059" s="44"/>
      <c r="Y1059" s="44"/>
      <c r="Z1059" s="44"/>
      <c r="AA1059" s="44"/>
      <c r="AB1059" s="44"/>
      <c r="AC1059" s="44"/>
      <c r="AD1059" s="44"/>
      <c r="AE1059" s="44"/>
      <c r="AF1059" s="44"/>
      <c r="AG1059" s="44"/>
      <c r="AH1059" s="44"/>
      <c r="AI1059" s="44"/>
      <c r="AJ1059" s="44"/>
      <c r="AK1059" s="44"/>
      <c r="AL1059" s="44"/>
      <c r="AM1059" s="44"/>
      <c r="AN1059" s="44"/>
      <c r="AO1059" s="44"/>
      <c r="AP1059" s="44"/>
      <c r="AQ1059" s="44"/>
      <c r="AR1059" s="44"/>
      <c r="AS1059" s="44"/>
    </row>
    <row r="1060" spans="1:45">
      <c r="A1060" s="41"/>
      <c r="B1060" s="41"/>
      <c r="C1060" s="41"/>
      <c r="D1060" s="41"/>
      <c r="E1060" s="52"/>
      <c r="F1060" s="52"/>
      <c r="G1060" s="52"/>
      <c r="H1060" s="52"/>
      <c r="I1060" s="52"/>
      <c r="J1060" s="52"/>
      <c r="K1060" s="52"/>
      <c r="L1060" s="44"/>
      <c r="M1060" s="44"/>
      <c r="N1060" s="44"/>
      <c r="O1060" s="139"/>
      <c r="P1060" s="46"/>
      <c r="Q1060" s="44"/>
      <c r="R1060" s="44"/>
      <c r="S1060" s="44"/>
      <c r="T1060" s="44"/>
      <c r="U1060" s="44"/>
      <c r="V1060" s="44"/>
      <c r="W1060" s="44"/>
      <c r="X1060" s="44"/>
      <c r="Y1060" s="44"/>
      <c r="Z1060" s="44"/>
      <c r="AA1060" s="44"/>
      <c r="AB1060" s="44"/>
      <c r="AC1060" s="44"/>
      <c r="AD1060" s="44"/>
      <c r="AE1060" s="44"/>
      <c r="AF1060" s="44"/>
      <c r="AG1060" s="44"/>
      <c r="AH1060" s="44"/>
      <c r="AI1060" s="44"/>
      <c r="AJ1060" s="44"/>
      <c r="AK1060" s="44"/>
      <c r="AL1060" s="44"/>
      <c r="AM1060" s="44"/>
      <c r="AN1060" s="44"/>
      <c r="AO1060" s="44"/>
      <c r="AP1060" s="44"/>
      <c r="AQ1060" s="44"/>
      <c r="AR1060" s="44"/>
      <c r="AS1060" s="44"/>
    </row>
    <row r="1061" spans="1:45">
      <c r="A1061" s="41"/>
      <c r="B1061" s="41"/>
      <c r="C1061" s="41"/>
      <c r="D1061" s="41"/>
      <c r="E1061" s="52"/>
      <c r="F1061" s="52"/>
      <c r="G1061" s="52"/>
      <c r="H1061" s="52"/>
      <c r="I1061" s="52"/>
      <c r="J1061" s="52"/>
      <c r="K1061" s="52"/>
      <c r="L1061" s="44"/>
      <c r="M1061" s="44"/>
      <c r="N1061" s="44"/>
      <c r="O1061" s="139"/>
      <c r="P1061" s="46"/>
      <c r="Q1061" s="44"/>
      <c r="R1061" s="44"/>
      <c r="S1061" s="44"/>
      <c r="T1061" s="44"/>
      <c r="U1061" s="44"/>
      <c r="V1061" s="44"/>
      <c r="W1061" s="44"/>
      <c r="X1061" s="44"/>
      <c r="Y1061" s="44"/>
      <c r="Z1061" s="44"/>
      <c r="AA1061" s="44"/>
      <c r="AB1061" s="44"/>
      <c r="AC1061" s="44"/>
      <c r="AD1061" s="44"/>
      <c r="AE1061" s="44"/>
      <c r="AF1061" s="44"/>
      <c r="AG1061" s="44"/>
      <c r="AH1061" s="44"/>
      <c r="AI1061" s="44"/>
      <c r="AJ1061" s="44"/>
      <c r="AK1061" s="44"/>
      <c r="AL1061" s="44"/>
      <c r="AM1061" s="44"/>
      <c r="AN1061" s="44"/>
      <c r="AO1061" s="44"/>
      <c r="AP1061" s="44"/>
      <c r="AQ1061" s="44"/>
      <c r="AR1061" s="44"/>
      <c r="AS1061" s="44"/>
    </row>
    <row r="1062" spans="1:45">
      <c r="A1062" s="41"/>
      <c r="B1062" s="41"/>
      <c r="C1062" s="41"/>
      <c r="D1062" s="41"/>
      <c r="E1062" s="52"/>
      <c r="F1062" s="52"/>
      <c r="G1062" s="52"/>
      <c r="H1062" s="52"/>
      <c r="I1062" s="52"/>
      <c r="J1062" s="52"/>
      <c r="K1062" s="52"/>
      <c r="L1062" s="44"/>
      <c r="M1062" s="44"/>
      <c r="N1062" s="44"/>
      <c r="O1062" s="139"/>
      <c r="P1062" s="46"/>
      <c r="Q1062" s="44"/>
      <c r="R1062" s="44"/>
      <c r="S1062" s="44"/>
      <c r="T1062" s="44"/>
      <c r="U1062" s="44"/>
      <c r="V1062" s="44"/>
      <c r="W1062" s="44"/>
      <c r="X1062" s="44"/>
      <c r="Y1062" s="44"/>
      <c r="Z1062" s="44"/>
      <c r="AA1062" s="44"/>
      <c r="AB1062" s="44"/>
      <c r="AC1062" s="44"/>
      <c r="AD1062" s="44"/>
      <c r="AE1062" s="44"/>
      <c r="AF1062" s="44"/>
      <c r="AG1062" s="44"/>
      <c r="AH1062" s="44"/>
      <c r="AI1062" s="44"/>
      <c r="AJ1062" s="44"/>
      <c r="AK1062" s="44"/>
      <c r="AL1062" s="44"/>
      <c r="AM1062" s="44"/>
      <c r="AN1062" s="44"/>
      <c r="AO1062" s="44"/>
      <c r="AP1062" s="44"/>
      <c r="AQ1062" s="44"/>
      <c r="AR1062" s="44"/>
      <c r="AS1062" s="44"/>
    </row>
    <row r="1063" spans="1:45">
      <c r="A1063" s="41"/>
      <c r="B1063" s="41"/>
      <c r="C1063" s="41"/>
      <c r="D1063" s="41"/>
      <c r="E1063" s="52"/>
      <c r="F1063" s="52"/>
      <c r="G1063" s="52"/>
      <c r="H1063" s="52"/>
      <c r="I1063" s="52"/>
      <c r="J1063" s="52"/>
      <c r="K1063" s="52"/>
      <c r="L1063" s="44"/>
      <c r="M1063" s="44"/>
      <c r="N1063" s="44"/>
      <c r="O1063" s="139"/>
      <c r="P1063" s="46"/>
      <c r="Q1063" s="44"/>
      <c r="R1063" s="44"/>
      <c r="S1063" s="44"/>
      <c r="T1063" s="44"/>
      <c r="U1063" s="44"/>
      <c r="V1063" s="44"/>
      <c r="W1063" s="44"/>
      <c r="X1063" s="44"/>
      <c r="Y1063" s="44"/>
      <c r="Z1063" s="44"/>
      <c r="AA1063" s="44"/>
      <c r="AB1063" s="44"/>
      <c r="AC1063" s="44"/>
      <c r="AD1063" s="44"/>
      <c r="AE1063" s="44"/>
      <c r="AF1063" s="44"/>
      <c r="AG1063" s="44"/>
      <c r="AH1063" s="44"/>
      <c r="AI1063" s="44"/>
      <c r="AJ1063" s="44"/>
      <c r="AK1063" s="44"/>
      <c r="AL1063" s="44"/>
      <c r="AM1063" s="44"/>
      <c r="AN1063" s="44"/>
      <c r="AO1063" s="44"/>
      <c r="AP1063" s="44"/>
      <c r="AQ1063" s="44"/>
      <c r="AR1063" s="44"/>
      <c r="AS1063" s="44"/>
    </row>
    <row r="1064" spans="1:45">
      <c r="A1064" s="41"/>
      <c r="B1064" s="41"/>
      <c r="C1064" s="41"/>
      <c r="D1064" s="41"/>
      <c r="E1064" s="52"/>
      <c r="F1064" s="52"/>
      <c r="G1064" s="52"/>
      <c r="H1064" s="52"/>
      <c r="I1064" s="52"/>
      <c r="J1064" s="52"/>
      <c r="K1064" s="52"/>
      <c r="L1064" s="44"/>
      <c r="M1064" s="44"/>
      <c r="N1064" s="44"/>
      <c r="O1064" s="139"/>
      <c r="P1064" s="46"/>
      <c r="Q1064" s="44"/>
      <c r="R1064" s="44"/>
      <c r="S1064" s="44"/>
      <c r="T1064" s="44"/>
      <c r="U1064" s="44"/>
      <c r="V1064" s="44"/>
      <c r="W1064" s="44"/>
      <c r="X1064" s="44"/>
      <c r="Y1064" s="44"/>
      <c r="Z1064" s="44"/>
      <c r="AA1064" s="44"/>
      <c r="AB1064" s="44"/>
      <c r="AC1064" s="44"/>
      <c r="AD1064" s="44"/>
      <c r="AE1064" s="44"/>
      <c r="AF1064" s="44"/>
      <c r="AG1064" s="44"/>
      <c r="AH1064" s="44"/>
      <c r="AI1064" s="44"/>
      <c r="AJ1064" s="44"/>
      <c r="AK1064" s="44"/>
      <c r="AL1064" s="44"/>
      <c r="AM1064" s="44"/>
      <c r="AN1064" s="44"/>
      <c r="AO1064" s="44"/>
      <c r="AP1064" s="44"/>
      <c r="AQ1064" s="44"/>
      <c r="AR1064" s="44"/>
      <c r="AS1064" s="44"/>
    </row>
    <row r="1065" spans="1:45">
      <c r="A1065" s="41"/>
      <c r="B1065" s="41"/>
      <c r="C1065" s="41"/>
      <c r="D1065" s="41"/>
      <c r="E1065" s="52"/>
      <c r="F1065" s="52"/>
      <c r="G1065" s="52"/>
      <c r="H1065" s="52"/>
      <c r="I1065" s="52"/>
      <c r="J1065" s="52"/>
      <c r="K1065" s="52"/>
      <c r="L1065" s="44"/>
      <c r="M1065" s="44"/>
      <c r="N1065" s="44"/>
      <c r="O1065" s="139"/>
      <c r="P1065" s="46"/>
      <c r="Q1065" s="44"/>
      <c r="R1065" s="44"/>
      <c r="S1065" s="44"/>
      <c r="T1065" s="44"/>
      <c r="U1065" s="44"/>
      <c r="V1065" s="44"/>
      <c r="W1065" s="44"/>
      <c r="X1065" s="44"/>
      <c r="Y1065" s="44"/>
      <c r="Z1065" s="44"/>
      <c r="AA1065" s="44"/>
      <c r="AB1065" s="44"/>
      <c r="AC1065" s="44"/>
      <c r="AD1065" s="44"/>
      <c r="AE1065" s="44"/>
      <c r="AF1065" s="44"/>
      <c r="AG1065" s="44"/>
      <c r="AH1065" s="44"/>
      <c r="AI1065" s="44"/>
      <c r="AJ1065" s="44"/>
      <c r="AK1065" s="44"/>
      <c r="AL1065" s="44"/>
      <c r="AM1065" s="44"/>
      <c r="AN1065" s="44"/>
      <c r="AO1065" s="44"/>
      <c r="AP1065" s="44"/>
      <c r="AQ1065" s="44"/>
      <c r="AR1065" s="44"/>
      <c r="AS1065" s="44"/>
    </row>
    <row r="1066" spans="1:45">
      <c r="A1066" s="41"/>
      <c r="B1066" s="41"/>
      <c r="C1066" s="41"/>
      <c r="D1066" s="41"/>
      <c r="E1066" s="52"/>
      <c r="F1066" s="52"/>
      <c r="G1066" s="52"/>
      <c r="H1066" s="52"/>
      <c r="I1066" s="52"/>
      <c r="J1066" s="52"/>
      <c r="K1066" s="52"/>
      <c r="L1066" s="44"/>
      <c r="M1066" s="44"/>
      <c r="N1066" s="44"/>
      <c r="O1066" s="139"/>
      <c r="P1066" s="46"/>
      <c r="Q1066" s="44"/>
      <c r="R1066" s="44"/>
      <c r="S1066" s="44"/>
      <c r="T1066" s="44"/>
      <c r="U1066" s="44"/>
      <c r="V1066" s="44"/>
      <c r="W1066" s="44"/>
      <c r="X1066" s="44"/>
      <c r="Y1066" s="44"/>
      <c r="Z1066" s="44"/>
      <c r="AA1066" s="44"/>
      <c r="AB1066" s="44"/>
      <c r="AC1066" s="44"/>
      <c r="AD1066" s="44"/>
      <c r="AE1066" s="44"/>
      <c r="AF1066" s="44"/>
      <c r="AG1066" s="44"/>
      <c r="AH1066" s="44"/>
      <c r="AI1066" s="44"/>
      <c r="AJ1066" s="44"/>
      <c r="AK1066" s="44"/>
      <c r="AL1066" s="44"/>
      <c r="AM1066" s="44"/>
      <c r="AN1066" s="44"/>
      <c r="AO1066" s="44"/>
      <c r="AP1066" s="44"/>
      <c r="AQ1066" s="44"/>
      <c r="AR1066" s="44"/>
      <c r="AS1066" s="44"/>
    </row>
    <row r="1067" spans="1:45">
      <c r="A1067" s="41"/>
      <c r="B1067" s="41"/>
      <c r="C1067" s="41"/>
      <c r="D1067" s="41"/>
      <c r="E1067" s="52"/>
      <c r="F1067" s="52"/>
      <c r="G1067" s="52"/>
      <c r="H1067" s="52"/>
      <c r="I1067" s="52"/>
      <c r="J1067" s="52"/>
      <c r="K1067" s="52"/>
      <c r="L1067" s="44"/>
      <c r="M1067" s="44"/>
      <c r="N1067" s="44"/>
      <c r="O1067" s="139"/>
      <c r="P1067" s="46"/>
      <c r="Q1067" s="44"/>
      <c r="R1067" s="44"/>
      <c r="S1067" s="44"/>
      <c r="T1067" s="44"/>
      <c r="U1067" s="44"/>
      <c r="V1067" s="44"/>
      <c r="W1067" s="44"/>
      <c r="X1067" s="44"/>
      <c r="Y1067" s="44"/>
      <c r="Z1067" s="44"/>
      <c r="AA1067" s="44"/>
      <c r="AB1067" s="44"/>
      <c r="AC1067" s="44"/>
      <c r="AD1067" s="44"/>
      <c r="AE1067" s="44"/>
      <c r="AF1067" s="44"/>
      <c r="AG1067" s="44"/>
      <c r="AH1067" s="44"/>
      <c r="AI1067" s="44"/>
      <c r="AJ1067" s="44"/>
      <c r="AK1067" s="44"/>
      <c r="AL1067" s="44"/>
      <c r="AM1067" s="44"/>
      <c r="AN1067" s="44"/>
      <c r="AO1067" s="44"/>
      <c r="AP1067" s="44"/>
      <c r="AQ1067" s="44"/>
      <c r="AR1067" s="44"/>
      <c r="AS1067" s="44"/>
    </row>
    <row r="1068" spans="1:45">
      <c r="A1068" s="41"/>
      <c r="B1068" s="41"/>
      <c r="C1068" s="41"/>
      <c r="D1068" s="41"/>
      <c r="E1068" s="52"/>
      <c r="F1068" s="52"/>
      <c r="G1068" s="52"/>
      <c r="H1068" s="52"/>
      <c r="I1068" s="52"/>
      <c r="J1068" s="52"/>
      <c r="K1068" s="52"/>
      <c r="L1068" s="44"/>
      <c r="M1068" s="44"/>
      <c r="N1068" s="44"/>
      <c r="O1068" s="139"/>
      <c r="P1068" s="46"/>
      <c r="Q1068" s="44"/>
      <c r="R1068" s="44"/>
      <c r="S1068" s="44"/>
      <c r="T1068" s="44"/>
      <c r="U1068" s="44"/>
      <c r="V1068" s="44"/>
      <c r="W1068" s="44"/>
      <c r="X1068" s="44"/>
      <c r="Y1068" s="44"/>
      <c r="Z1068" s="44"/>
      <c r="AA1068" s="44"/>
      <c r="AB1068" s="44"/>
      <c r="AC1068" s="44"/>
      <c r="AD1068" s="44"/>
      <c r="AE1068" s="44"/>
      <c r="AF1068" s="44"/>
      <c r="AG1068" s="44"/>
      <c r="AH1068" s="44"/>
      <c r="AI1068" s="44"/>
      <c r="AJ1068" s="44"/>
      <c r="AK1068" s="44"/>
      <c r="AL1068" s="44"/>
      <c r="AM1068" s="44"/>
      <c r="AN1068" s="44"/>
      <c r="AO1068" s="44"/>
      <c r="AP1068" s="44"/>
      <c r="AQ1068" s="44"/>
      <c r="AR1068" s="44"/>
      <c r="AS1068" s="44"/>
    </row>
    <row r="1069" spans="1:45">
      <c r="A1069" s="41"/>
      <c r="B1069" s="41"/>
      <c r="C1069" s="41"/>
      <c r="D1069" s="41"/>
      <c r="E1069" s="52"/>
      <c r="F1069" s="52"/>
      <c r="G1069" s="52"/>
      <c r="H1069" s="52"/>
      <c r="I1069" s="52"/>
      <c r="J1069" s="52"/>
      <c r="K1069" s="52"/>
      <c r="L1069" s="44"/>
      <c r="M1069" s="44"/>
      <c r="N1069" s="44"/>
      <c r="O1069" s="139"/>
      <c r="P1069" s="46"/>
      <c r="Q1069" s="44"/>
      <c r="R1069" s="44"/>
      <c r="S1069" s="44"/>
      <c r="T1069" s="44"/>
      <c r="U1069" s="44"/>
      <c r="V1069" s="44"/>
      <c r="W1069" s="44"/>
      <c r="X1069" s="44"/>
      <c r="Y1069" s="44"/>
      <c r="Z1069" s="44"/>
      <c r="AA1069" s="44"/>
      <c r="AB1069" s="44"/>
      <c r="AC1069" s="44"/>
      <c r="AD1069" s="44"/>
      <c r="AE1069" s="44"/>
      <c r="AF1069" s="44"/>
      <c r="AG1069" s="44"/>
      <c r="AH1069" s="44"/>
      <c r="AI1069" s="44"/>
      <c r="AJ1069" s="44"/>
      <c r="AK1069" s="44"/>
      <c r="AL1069" s="44"/>
      <c r="AM1069" s="44"/>
      <c r="AN1069" s="44"/>
      <c r="AO1069" s="44"/>
      <c r="AP1069" s="44"/>
      <c r="AQ1069" s="44"/>
      <c r="AR1069" s="44"/>
      <c r="AS1069" s="44"/>
    </row>
    <row r="1070" spans="1:45">
      <c r="A1070" s="41"/>
      <c r="B1070" s="41"/>
      <c r="C1070" s="41"/>
      <c r="D1070" s="41"/>
      <c r="E1070" s="52"/>
      <c r="F1070" s="52"/>
      <c r="G1070" s="52"/>
      <c r="H1070" s="52"/>
      <c r="I1070" s="52"/>
      <c r="J1070" s="52"/>
      <c r="K1070" s="52"/>
      <c r="L1070" s="44"/>
      <c r="M1070" s="44"/>
      <c r="N1070" s="44"/>
      <c r="O1070" s="139"/>
      <c r="P1070" s="46"/>
      <c r="Q1070" s="44"/>
      <c r="R1070" s="44"/>
      <c r="S1070" s="44"/>
      <c r="T1070" s="44"/>
      <c r="U1070" s="44"/>
      <c r="V1070" s="44"/>
      <c r="W1070" s="44"/>
      <c r="X1070" s="44"/>
      <c r="Y1070" s="44"/>
      <c r="Z1070" s="44"/>
      <c r="AA1070" s="44"/>
      <c r="AB1070" s="44"/>
      <c r="AC1070" s="44"/>
      <c r="AD1070" s="44"/>
      <c r="AE1070" s="44"/>
      <c r="AF1070" s="44"/>
      <c r="AG1070" s="44"/>
      <c r="AH1070" s="44"/>
      <c r="AI1070" s="44"/>
      <c r="AJ1070" s="44"/>
      <c r="AK1070" s="44"/>
      <c r="AL1070" s="44"/>
      <c r="AM1070" s="44"/>
      <c r="AN1070" s="44"/>
      <c r="AO1070" s="44"/>
      <c r="AP1070" s="44"/>
      <c r="AQ1070" s="44"/>
      <c r="AR1070" s="44"/>
      <c r="AS1070" s="44"/>
    </row>
    <row r="1071" spans="1:45">
      <c r="A1071" s="41"/>
      <c r="B1071" s="41"/>
      <c r="C1071" s="41"/>
      <c r="D1071" s="41"/>
      <c r="E1071" s="52"/>
      <c r="F1071" s="52"/>
      <c r="G1071" s="52"/>
      <c r="H1071" s="52"/>
      <c r="I1071" s="52"/>
      <c r="J1071" s="52"/>
      <c r="K1071" s="52"/>
      <c r="L1071" s="44"/>
      <c r="M1071" s="44"/>
      <c r="N1071" s="44"/>
      <c r="O1071" s="139"/>
      <c r="P1071" s="46"/>
      <c r="Q1071" s="44"/>
      <c r="R1071" s="44"/>
      <c r="S1071" s="44"/>
      <c r="T1071" s="44"/>
      <c r="U1071" s="44"/>
      <c r="V1071" s="44"/>
      <c r="W1071" s="44"/>
      <c r="X1071" s="44"/>
      <c r="Y1071" s="44"/>
      <c r="Z1071" s="44"/>
      <c r="AA1071" s="44"/>
      <c r="AB1071" s="44"/>
      <c r="AC1071" s="44"/>
      <c r="AD1071" s="44"/>
      <c r="AE1071" s="44"/>
      <c r="AF1071" s="44"/>
      <c r="AG1071" s="44"/>
      <c r="AH1071" s="44"/>
      <c r="AI1071" s="44"/>
      <c r="AJ1071" s="44"/>
      <c r="AK1071" s="44"/>
      <c r="AL1071" s="44"/>
      <c r="AM1071" s="44"/>
      <c r="AN1071" s="44"/>
      <c r="AO1071" s="44"/>
      <c r="AP1071" s="44"/>
      <c r="AQ1071" s="44"/>
      <c r="AR1071" s="44"/>
      <c r="AS1071" s="44"/>
    </row>
    <row r="1072" spans="1:45">
      <c r="A1072" s="41"/>
      <c r="B1072" s="41"/>
      <c r="C1072" s="41"/>
      <c r="D1072" s="41"/>
      <c r="E1072" s="52"/>
      <c r="F1072" s="52"/>
      <c r="G1072" s="52"/>
      <c r="H1072" s="52"/>
      <c r="I1072" s="52"/>
      <c r="J1072" s="52"/>
      <c r="K1072" s="52"/>
      <c r="L1072" s="44"/>
      <c r="M1072" s="44"/>
      <c r="N1072" s="44"/>
      <c r="O1072" s="139"/>
      <c r="P1072" s="46"/>
      <c r="Q1072" s="44"/>
      <c r="R1072" s="44"/>
      <c r="S1072" s="44"/>
      <c r="T1072" s="44"/>
      <c r="U1072" s="44"/>
      <c r="V1072" s="44"/>
      <c r="W1072" s="44"/>
      <c r="X1072" s="44"/>
      <c r="Y1072" s="44"/>
      <c r="Z1072" s="44"/>
      <c r="AA1072" s="44"/>
      <c r="AB1072" s="44"/>
      <c r="AC1072" s="44"/>
      <c r="AD1072" s="44"/>
      <c r="AE1072" s="44"/>
      <c r="AF1072" s="44"/>
      <c r="AG1072" s="44"/>
      <c r="AH1072" s="44"/>
      <c r="AI1072" s="44"/>
      <c r="AJ1072" s="44"/>
      <c r="AK1072" s="44"/>
      <c r="AL1072" s="44"/>
      <c r="AM1072" s="44"/>
      <c r="AN1072" s="44"/>
      <c r="AO1072" s="44"/>
      <c r="AP1072" s="44"/>
      <c r="AQ1072" s="44"/>
      <c r="AR1072" s="44"/>
      <c r="AS1072" s="44"/>
    </row>
    <row r="1073" spans="1:45">
      <c r="A1073" s="41"/>
      <c r="B1073" s="41"/>
      <c r="C1073" s="41"/>
      <c r="D1073" s="41"/>
      <c r="E1073" s="52"/>
      <c r="F1073" s="52"/>
      <c r="G1073" s="52"/>
      <c r="H1073" s="52"/>
      <c r="I1073" s="52"/>
      <c r="J1073" s="52"/>
      <c r="K1073" s="52"/>
      <c r="L1073" s="44"/>
      <c r="M1073" s="44"/>
      <c r="N1073" s="44"/>
      <c r="O1073" s="139"/>
      <c r="P1073" s="46"/>
      <c r="Q1073" s="44"/>
      <c r="R1073" s="44"/>
      <c r="S1073" s="44"/>
      <c r="T1073" s="44"/>
      <c r="U1073" s="44"/>
      <c r="V1073" s="44"/>
      <c r="W1073" s="44"/>
      <c r="X1073" s="44"/>
      <c r="Y1073" s="44"/>
      <c r="Z1073" s="44"/>
      <c r="AA1073" s="44"/>
      <c r="AB1073" s="44"/>
      <c r="AC1073" s="44"/>
      <c r="AD1073" s="44"/>
      <c r="AE1073" s="44"/>
      <c r="AF1073" s="44"/>
      <c r="AG1073" s="44"/>
      <c r="AH1073" s="44"/>
      <c r="AI1073" s="44"/>
      <c r="AJ1073" s="44"/>
      <c r="AK1073" s="44"/>
      <c r="AL1073" s="44"/>
      <c r="AM1073" s="44"/>
      <c r="AN1073" s="44"/>
      <c r="AO1073" s="44"/>
      <c r="AP1073" s="44"/>
      <c r="AQ1073" s="44"/>
      <c r="AR1073" s="44"/>
      <c r="AS1073" s="44"/>
    </row>
    <row r="1074" spans="1:45">
      <c r="A1074" s="41"/>
      <c r="B1074" s="41"/>
      <c r="C1074" s="41"/>
      <c r="D1074" s="41"/>
      <c r="E1074" s="52"/>
      <c r="F1074" s="52"/>
      <c r="G1074" s="52"/>
      <c r="H1074" s="52"/>
      <c r="I1074" s="52"/>
      <c r="J1074" s="52"/>
      <c r="K1074" s="52"/>
      <c r="L1074" s="44"/>
      <c r="M1074" s="44"/>
      <c r="N1074" s="44"/>
      <c r="O1074" s="139"/>
      <c r="P1074" s="46"/>
      <c r="Q1074" s="44"/>
      <c r="R1074" s="44"/>
      <c r="S1074" s="44"/>
      <c r="T1074" s="44"/>
      <c r="U1074" s="44"/>
      <c r="V1074" s="44"/>
      <c r="W1074" s="44"/>
      <c r="X1074" s="44"/>
      <c r="Y1074" s="44"/>
      <c r="Z1074" s="44"/>
      <c r="AA1074" s="44"/>
      <c r="AB1074" s="44"/>
      <c r="AC1074" s="44"/>
      <c r="AD1074" s="44"/>
      <c r="AE1074" s="44"/>
      <c r="AF1074" s="44"/>
      <c r="AG1074" s="44"/>
      <c r="AH1074" s="44"/>
      <c r="AI1074" s="44"/>
      <c r="AJ1074" s="44"/>
      <c r="AK1074" s="44"/>
      <c r="AL1074" s="44"/>
      <c r="AM1074" s="44"/>
      <c r="AN1074" s="44"/>
      <c r="AO1074" s="44"/>
      <c r="AP1074" s="44"/>
      <c r="AQ1074" s="44"/>
      <c r="AR1074" s="44"/>
      <c r="AS1074" s="44"/>
    </row>
    <row r="1075" spans="1:45">
      <c r="A1075" s="41"/>
      <c r="B1075" s="41"/>
      <c r="C1075" s="41"/>
      <c r="D1075" s="41"/>
      <c r="E1075" s="52"/>
      <c r="F1075" s="52"/>
      <c r="G1075" s="52"/>
      <c r="H1075" s="52"/>
      <c r="I1075" s="52"/>
      <c r="J1075" s="52"/>
      <c r="K1075" s="52"/>
      <c r="L1075" s="44"/>
      <c r="M1075" s="44"/>
      <c r="N1075" s="44"/>
      <c r="O1075" s="139"/>
      <c r="P1075" s="46"/>
      <c r="Q1075" s="44"/>
      <c r="R1075" s="44"/>
      <c r="S1075" s="44"/>
      <c r="T1075" s="44"/>
      <c r="U1075" s="44"/>
      <c r="V1075" s="44"/>
      <c r="W1075" s="44"/>
      <c r="X1075" s="44"/>
      <c r="Y1075" s="44"/>
      <c r="Z1075" s="44"/>
      <c r="AA1075" s="44"/>
      <c r="AB1075" s="44"/>
      <c r="AC1075" s="44"/>
      <c r="AD1075" s="44"/>
      <c r="AE1075" s="44"/>
      <c r="AF1075" s="44"/>
      <c r="AG1075" s="44"/>
      <c r="AH1075" s="44"/>
      <c r="AI1075" s="44"/>
      <c r="AJ1075" s="44"/>
      <c r="AK1075" s="44"/>
      <c r="AL1075" s="44"/>
      <c r="AM1075" s="44"/>
      <c r="AN1075" s="44"/>
      <c r="AO1075" s="44"/>
      <c r="AP1075" s="44"/>
      <c r="AQ1075" s="44"/>
      <c r="AR1075" s="44"/>
      <c r="AS1075" s="44"/>
    </row>
    <row r="1076" spans="1:45">
      <c r="A1076" s="41"/>
      <c r="B1076" s="41"/>
      <c r="C1076" s="41"/>
      <c r="D1076" s="41"/>
      <c r="E1076" s="52"/>
      <c r="F1076" s="52"/>
      <c r="G1076" s="52"/>
      <c r="H1076" s="52"/>
      <c r="I1076" s="52"/>
      <c r="J1076" s="52"/>
      <c r="K1076" s="52"/>
      <c r="L1076" s="44"/>
      <c r="M1076" s="44"/>
      <c r="N1076" s="44"/>
      <c r="O1076" s="139"/>
      <c r="P1076" s="46"/>
      <c r="Q1076" s="44"/>
      <c r="R1076" s="44"/>
      <c r="S1076" s="44"/>
      <c r="T1076" s="44"/>
      <c r="U1076" s="44"/>
      <c r="V1076" s="44"/>
      <c r="W1076" s="44"/>
      <c r="X1076" s="44"/>
      <c r="Y1076" s="44"/>
      <c r="Z1076" s="44"/>
      <c r="AA1076" s="44"/>
      <c r="AB1076" s="44"/>
      <c r="AC1076" s="44"/>
      <c r="AD1076" s="44"/>
      <c r="AE1076" s="44"/>
      <c r="AF1076" s="44"/>
      <c r="AG1076" s="44"/>
      <c r="AH1076" s="44"/>
      <c r="AI1076" s="44"/>
      <c r="AJ1076" s="44"/>
      <c r="AK1076" s="44"/>
      <c r="AL1076" s="44"/>
      <c r="AM1076" s="44"/>
      <c r="AN1076" s="44"/>
      <c r="AO1076" s="44"/>
      <c r="AP1076" s="44"/>
      <c r="AQ1076" s="44"/>
      <c r="AR1076" s="44"/>
      <c r="AS1076" s="44"/>
    </row>
    <row r="1077" spans="1:45">
      <c r="A1077" s="41"/>
      <c r="B1077" s="41"/>
      <c r="C1077" s="41"/>
      <c r="D1077" s="41"/>
      <c r="E1077" s="52"/>
      <c r="F1077" s="52"/>
      <c r="G1077" s="52"/>
      <c r="H1077" s="52"/>
      <c r="I1077" s="52"/>
      <c r="J1077" s="52"/>
      <c r="K1077" s="52"/>
      <c r="L1077" s="44"/>
      <c r="M1077" s="44"/>
      <c r="N1077" s="44"/>
      <c r="O1077" s="139"/>
      <c r="P1077" s="46"/>
      <c r="Q1077" s="44"/>
      <c r="R1077" s="44"/>
      <c r="S1077" s="44"/>
      <c r="T1077" s="44"/>
      <c r="U1077" s="44"/>
      <c r="V1077" s="44"/>
      <c r="W1077" s="44"/>
      <c r="X1077" s="44"/>
      <c r="Y1077" s="44"/>
      <c r="Z1077" s="44"/>
      <c r="AA1077" s="44"/>
      <c r="AB1077" s="44"/>
      <c r="AC1077" s="44"/>
      <c r="AD1077" s="44"/>
      <c r="AE1077" s="44"/>
      <c r="AF1077" s="44"/>
      <c r="AG1077" s="44"/>
      <c r="AH1077" s="44"/>
      <c r="AI1077" s="44"/>
      <c r="AJ1077" s="44"/>
      <c r="AK1077" s="44"/>
      <c r="AL1077" s="44"/>
      <c r="AM1077" s="44"/>
      <c r="AN1077" s="44"/>
      <c r="AO1077" s="44"/>
      <c r="AP1077" s="44"/>
      <c r="AQ1077" s="44"/>
      <c r="AR1077" s="44"/>
      <c r="AS1077" s="44"/>
    </row>
    <row r="1078" spans="1:45">
      <c r="A1078" s="41"/>
      <c r="B1078" s="41"/>
      <c r="C1078" s="41"/>
      <c r="D1078" s="41"/>
      <c r="E1078" s="52"/>
      <c r="F1078" s="52"/>
      <c r="G1078" s="52"/>
      <c r="H1078" s="52"/>
      <c r="I1078" s="52"/>
      <c r="J1078" s="52"/>
      <c r="K1078" s="52"/>
      <c r="L1078" s="44"/>
      <c r="M1078" s="44"/>
      <c r="N1078" s="44"/>
      <c r="O1078" s="139"/>
      <c r="P1078" s="46"/>
      <c r="Q1078" s="44"/>
      <c r="R1078" s="44"/>
      <c r="S1078" s="44"/>
      <c r="T1078" s="44"/>
      <c r="U1078" s="44"/>
      <c r="V1078" s="44"/>
      <c r="W1078" s="44"/>
      <c r="X1078" s="44"/>
      <c r="Y1078" s="44"/>
      <c r="Z1078" s="44"/>
      <c r="AA1078" s="44"/>
      <c r="AB1078" s="44"/>
      <c r="AC1078" s="44"/>
      <c r="AD1078" s="44"/>
      <c r="AE1078" s="44"/>
      <c r="AF1078" s="44"/>
      <c r="AG1078" s="44"/>
      <c r="AH1078" s="44"/>
      <c r="AI1078" s="44"/>
      <c r="AJ1078" s="44"/>
      <c r="AK1078" s="44"/>
      <c r="AL1078" s="44"/>
      <c r="AM1078" s="44"/>
      <c r="AN1078" s="44"/>
      <c r="AO1078" s="44"/>
      <c r="AP1078" s="44"/>
      <c r="AQ1078" s="44"/>
      <c r="AR1078" s="44"/>
      <c r="AS1078" s="44"/>
    </row>
    <row r="1079" spans="1:45">
      <c r="A1079" s="41"/>
      <c r="B1079" s="41"/>
      <c r="C1079" s="41"/>
      <c r="D1079" s="41"/>
      <c r="E1079" s="52"/>
      <c r="F1079" s="52"/>
      <c r="G1079" s="52"/>
      <c r="H1079" s="52"/>
      <c r="I1079" s="52"/>
      <c r="J1079" s="52"/>
      <c r="K1079" s="52"/>
      <c r="L1079" s="44"/>
      <c r="M1079" s="44"/>
      <c r="N1079" s="44"/>
      <c r="O1079" s="139"/>
      <c r="P1079" s="46"/>
      <c r="Q1079" s="44"/>
      <c r="R1079" s="44"/>
      <c r="S1079" s="44"/>
      <c r="T1079" s="44"/>
      <c r="U1079" s="44"/>
      <c r="V1079" s="44"/>
      <c r="W1079" s="44"/>
      <c r="X1079" s="44"/>
      <c r="Y1079" s="44"/>
      <c r="Z1079" s="44"/>
      <c r="AA1079" s="44"/>
      <c r="AB1079" s="44"/>
      <c r="AC1079" s="44"/>
      <c r="AD1079" s="44"/>
      <c r="AE1079" s="44"/>
      <c r="AF1079" s="44"/>
      <c r="AG1079" s="44"/>
      <c r="AH1079" s="44"/>
      <c r="AI1079" s="44"/>
      <c r="AJ1079" s="44"/>
      <c r="AK1079" s="44"/>
      <c r="AL1079" s="44"/>
      <c r="AM1079" s="44"/>
      <c r="AN1079" s="44"/>
      <c r="AO1079" s="44"/>
      <c r="AP1079" s="44"/>
      <c r="AQ1079" s="44"/>
      <c r="AR1079" s="44"/>
      <c r="AS1079" s="44"/>
    </row>
    <row r="1080" spans="1:45">
      <c r="A1080" s="41"/>
      <c r="B1080" s="41"/>
      <c r="C1080" s="41"/>
      <c r="D1080" s="41"/>
      <c r="E1080" s="52"/>
      <c r="F1080" s="52"/>
      <c r="G1080" s="52"/>
      <c r="H1080" s="52"/>
      <c r="I1080" s="52"/>
      <c r="J1080" s="52"/>
      <c r="K1080" s="52"/>
      <c r="L1080" s="44"/>
      <c r="M1080" s="44"/>
      <c r="N1080" s="44"/>
      <c r="O1080" s="139"/>
      <c r="P1080" s="46"/>
      <c r="Q1080" s="44"/>
      <c r="R1080" s="44"/>
      <c r="S1080" s="44"/>
      <c r="T1080" s="44"/>
      <c r="U1080" s="44"/>
      <c r="V1080" s="44"/>
      <c r="W1080" s="44"/>
      <c r="X1080" s="44"/>
      <c r="Y1080" s="44"/>
      <c r="Z1080" s="44"/>
      <c r="AA1080" s="44"/>
      <c r="AB1080" s="44"/>
      <c r="AC1080" s="44"/>
      <c r="AD1080" s="44"/>
      <c r="AE1080" s="44"/>
      <c r="AF1080" s="44"/>
      <c r="AG1080" s="44"/>
      <c r="AH1080" s="44"/>
      <c r="AI1080" s="44"/>
      <c r="AJ1080" s="44"/>
      <c r="AK1080" s="44"/>
      <c r="AL1080" s="44"/>
      <c r="AM1080" s="44"/>
      <c r="AN1080" s="44"/>
      <c r="AO1080" s="44"/>
      <c r="AP1080" s="44"/>
      <c r="AQ1080" s="44"/>
      <c r="AR1080" s="44"/>
      <c r="AS1080" s="44"/>
    </row>
    <row r="1081" spans="1:45">
      <c r="A1081" s="41"/>
      <c r="B1081" s="41"/>
      <c r="C1081" s="41"/>
      <c r="D1081" s="41"/>
      <c r="E1081" s="52"/>
      <c r="F1081" s="52"/>
      <c r="G1081" s="52"/>
      <c r="H1081" s="52"/>
      <c r="I1081" s="52"/>
      <c r="J1081" s="52"/>
      <c r="K1081" s="52"/>
      <c r="L1081" s="44"/>
      <c r="M1081" s="44"/>
      <c r="N1081" s="44"/>
      <c r="O1081" s="139"/>
      <c r="P1081" s="46"/>
      <c r="Q1081" s="44"/>
      <c r="R1081" s="44"/>
      <c r="S1081" s="44"/>
      <c r="T1081" s="44"/>
      <c r="U1081" s="44"/>
      <c r="V1081" s="44"/>
      <c r="W1081" s="44"/>
      <c r="X1081" s="44"/>
      <c r="Y1081" s="44"/>
      <c r="Z1081" s="44"/>
      <c r="AA1081" s="44"/>
      <c r="AB1081" s="44"/>
      <c r="AC1081" s="44"/>
      <c r="AD1081" s="44"/>
      <c r="AE1081" s="44"/>
      <c r="AF1081" s="44"/>
      <c r="AG1081" s="44"/>
      <c r="AH1081" s="44"/>
      <c r="AI1081" s="44"/>
      <c r="AJ1081" s="44"/>
      <c r="AK1081" s="44"/>
      <c r="AL1081" s="44"/>
      <c r="AM1081" s="44"/>
      <c r="AN1081" s="44"/>
      <c r="AO1081" s="44"/>
      <c r="AP1081" s="44"/>
      <c r="AQ1081" s="44"/>
      <c r="AR1081" s="44"/>
      <c r="AS1081" s="44"/>
    </row>
    <row r="1082" spans="1:45">
      <c r="A1082" s="41"/>
      <c r="B1082" s="41"/>
      <c r="C1082" s="41"/>
      <c r="D1082" s="41"/>
      <c r="E1082" s="52"/>
      <c r="F1082" s="52"/>
      <c r="G1082" s="52"/>
      <c r="H1082" s="52"/>
      <c r="I1082" s="52"/>
      <c r="J1082" s="52"/>
      <c r="K1082" s="52"/>
      <c r="L1082" s="44"/>
      <c r="M1082" s="44"/>
      <c r="N1082" s="44"/>
      <c r="O1082" s="139"/>
      <c r="P1082" s="46"/>
      <c r="Q1082" s="44"/>
      <c r="R1082" s="44"/>
      <c r="S1082" s="44"/>
      <c r="T1082" s="44"/>
      <c r="U1082" s="44"/>
      <c r="V1082" s="44"/>
      <c r="W1082" s="44"/>
      <c r="X1082" s="44"/>
      <c r="Y1082" s="44"/>
      <c r="Z1082" s="44"/>
      <c r="AA1082" s="44"/>
      <c r="AB1082" s="44"/>
      <c r="AC1082" s="44"/>
      <c r="AD1082" s="44"/>
      <c r="AE1082" s="44"/>
      <c r="AF1082" s="44"/>
      <c r="AG1082" s="44"/>
      <c r="AH1082" s="44"/>
      <c r="AI1082" s="44"/>
      <c r="AJ1082" s="44"/>
      <c r="AK1082" s="44"/>
      <c r="AL1082" s="44"/>
      <c r="AM1082" s="44"/>
      <c r="AN1082" s="44"/>
      <c r="AO1082" s="44"/>
      <c r="AP1082" s="44"/>
      <c r="AQ1082" s="44"/>
      <c r="AR1082" s="44"/>
      <c r="AS1082" s="44"/>
    </row>
    <row r="1083" spans="1:45">
      <c r="A1083" s="41"/>
      <c r="B1083" s="41"/>
      <c r="C1083" s="41"/>
      <c r="D1083" s="41"/>
      <c r="E1083" s="52"/>
      <c r="F1083" s="52"/>
      <c r="G1083" s="52"/>
      <c r="H1083" s="52"/>
      <c r="I1083" s="52"/>
      <c r="J1083" s="52"/>
      <c r="K1083" s="52"/>
      <c r="L1083" s="44"/>
      <c r="M1083" s="44"/>
      <c r="N1083" s="44"/>
      <c r="O1083" s="139"/>
      <c r="P1083" s="46"/>
      <c r="Q1083" s="44"/>
      <c r="R1083" s="44"/>
      <c r="S1083" s="44"/>
      <c r="T1083" s="44"/>
      <c r="U1083" s="44"/>
      <c r="V1083" s="44"/>
      <c r="W1083" s="44"/>
      <c r="X1083" s="44"/>
      <c r="Y1083" s="44"/>
      <c r="Z1083" s="44"/>
      <c r="AA1083" s="44"/>
      <c r="AB1083" s="44"/>
      <c r="AC1083" s="44"/>
      <c r="AD1083" s="44"/>
      <c r="AE1083" s="44"/>
      <c r="AF1083" s="44"/>
      <c r="AG1083" s="44"/>
      <c r="AH1083" s="44"/>
      <c r="AI1083" s="44"/>
      <c r="AJ1083" s="44"/>
      <c r="AK1083" s="44"/>
      <c r="AL1083" s="44"/>
      <c r="AM1083" s="44"/>
      <c r="AN1083" s="44"/>
      <c r="AO1083" s="44"/>
      <c r="AP1083" s="44"/>
      <c r="AQ1083" s="44"/>
      <c r="AR1083" s="44"/>
      <c r="AS1083" s="44"/>
    </row>
    <row r="1084" spans="1:45">
      <c r="A1084" s="41"/>
      <c r="B1084" s="41"/>
      <c r="C1084" s="41"/>
      <c r="D1084" s="41"/>
      <c r="E1084" s="52"/>
      <c r="F1084" s="52"/>
      <c r="G1084" s="52"/>
      <c r="H1084" s="52"/>
      <c r="I1084" s="52"/>
      <c r="J1084" s="52"/>
      <c r="K1084" s="52"/>
      <c r="L1084" s="44"/>
      <c r="M1084" s="44"/>
      <c r="N1084" s="44"/>
      <c r="O1084" s="139"/>
      <c r="P1084" s="46"/>
      <c r="Q1084" s="44"/>
      <c r="R1084" s="44"/>
      <c r="S1084" s="44"/>
      <c r="T1084" s="44"/>
      <c r="U1084" s="44"/>
      <c r="V1084" s="44"/>
      <c r="W1084" s="44"/>
      <c r="X1084" s="44"/>
      <c r="Y1084" s="44"/>
      <c r="Z1084" s="44"/>
      <c r="AA1084" s="44"/>
      <c r="AB1084" s="44"/>
      <c r="AC1084" s="44"/>
      <c r="AD1084" s="44"/>
      <c r="AE1084" s="44"/>
      <c r="AF1084" s="44"/>
      <c r="AG1084" s="44"/>
      <c r="AH1084" s="44"/>
      <c r="AI1084" s="44"/>
      <c r="AJ1084" s="44"/>
      <c r="AK1084" s="44"/>
      <c r="AL1084" s="44"/>
      <c r="AM1084" s="44"/>
      <c r="AN1084" s="44"/>
      <c r="AO1084" s="44"/>
      <c r="AP1084" s="44"/>
      <c r="AQ1084" s="44"/>
      <c r="AR1084" s="44"/>
      <c r="AS1084" s="44"/>
    </row>
    <row r="1085" spans="1:45">
      <c r="A1085" s="41"/>
      <c r="B1085" s="41"/>
      <c r="C1085" s="41"/>
      <c r="D1085" s="41"/>
      <c r="E1085" s="52"/>
      <c r="F1085" s="52"/>
      <c r="G1085" s="52"/>
      <c r="H1085" s="52"/>
      <c r="I1085" s="52"/>
      <c r="J1085" s="52"/>
      <c r="K1085" s="52"/>
      <c r="L1085" s="44"/>
      <c r="M1085" s="44"/>
      <c r="N1085" s="44"/>
      <c r="O1085" s="139"/>
      <c r="P1085" s="46"/>
      <c r="Q1085" s="44"/>
      <c r="R1085" s="44"/>
      <c r="S1085" s="44"/>
      <c r="T1085" s="44"/>
      <c r="U1085" s="44"/>
      <c r="V1085" s="44"/>
      <c r="W1085" s="44"/>
      <c r="X1085" s="44"/>
      <c r="Y1085" s="44"/>
      <c r="Z1085" s="44"/>
      <c r="AA1085" s="44"/>
      <c r="AB1085" s="44"/>
      <c r="AC1085" s="44"/>
      <c r="AD1085" s="44"/>
      <c r="AE1085" s="44"/>
      <c r="AF1085" s="44"/>
      <c r="AG1085" s="44"/>
      <c r="AH1085" s="44"/>
      <c r="AI1085" s="44"/>
      <c r="AJ1085" s="44"/>
      <c r="AK1085" s="44"/>
      <c r="AL1085" s="44"/>
      <c r="AM1085" s="44"/>
      <c r="AN1085" s="44"/>
      <c r="AO1085" s="44"/>
      <c r="AP1085" s="44"/>
      <c r="AQ1085" s="44"/>
      <c r="AR1085" s="44"/>
      <c r="AS1085" s="44"/>
    </row>
    <row r="1086" spans="1:45">
      <c r="A1086" s="41"/>
      <c r="B1086" s="41"/>
      <c r="C1086" s="41"/>
      <c r="D1086" s="41"/>
      <c r="E1086" s="52"/>
      <c r="F1086" s="52"/>
      <c r="G1086" s="52"/>
      <c r="H1086" s="52"/>
      <c r="I1086" s="52"/>
      <c r="J1086" s="52"/>
      <c r="K1086" s="52"/>
      <c r="L1086" s="44"/>
      <c r="M1086" s="44"/>
      <c r="N1086" s="44"/>
      <c r="O1086" s="139"/>
      <c r="P1086" s="46"/>
      <c r="Q1086" s="44"/>
      <c r="R1086" s="44"/>
      <c r="S1086" s="44"/>
      <c r="T1086" s="44"/>
      <c r="U1086" s="44"/>
      <c r="V1086" s="44"/>
      <c r="W1086" s="44"/>
      <c r="X1086" s="44"/>
      <c r="Y1086" s="44"/>
      <c r="Z1086" s="44"/>
      <c r="AA1086" s="44"/>
      <c r="AB1086" s="44"/>
      <c r="AC1086" s="44"/>
      <c r="AD1086" s="44"/>
      <c r="AE1086" s="44"/>
      <c r="AF1086" s="44"/>
      <c r="AG1086" s="44"/>
      <c r="AH1086" s="44"/>
      <c r="AI1086" s="44"/>
      <c r="AJ1086" s="44"/>
      <c r="AK1086" s="44"/>
      <c r="AL1086" s="44"/>
      <c r="AM1086" s="44"/>
      <c r="AN1086" s="44"/>
      <c r="AO1086" s="44"/>
      <c r="AP1086" s="44"/>
      <c r="AQ1086" s="44"/>
      <c r="AR1086" s="44"/>
      <c r="AS1086" s="44"/>
    </row>
    <row r="1087" spans="1:45">
      <c r="A1087" s="41"/>
      <c r="B1087" s="41"/>
      <c r="C1087" s="41"/>
      <c r="D1087" s="41"/>
      <c r="E1087" s="52"/>
      <c r="F1087" s="52"/>
      <c r="G1087" s="52"/>
      <c r="H1087" s="52"/>
      <c r="I1087" s="52"/>
      <c r="J1087" s="52"/>
      <c r="K1087" s="52"/>
      <c r="L1087" s="44"/>
      <c r="M1087" s="44"/>
      <c r="N1087" s="44"/>
      <c r="O1087" s="139"/>
      <c r="P1087" s="46"/>
      <c r="Q1087" s="44"/>
      <c r="R1087" s="44"/>
      <c r="S1087" s="44"/>
      <c r="T1087" s="44"/>
      <c r="U1087" s="44"/>
      <c r="V1087" s="44"/>
      <c r="W1087" s="44"/>
      <c r="X1087" s="44"/>
      <c r="Y1087" s="44"/>
      <c r="Z1087" s="44"/>
      <c r="AA1087" s="44"/>
      <c r="AB1087" s="44"/>
      <c r="AC1087" s="44"/>
      <c r="AD1087" s="44"/>
      <c r="AE1087" s="44"/>
      <c r="AF1087" s="44"/>
      <c r="AG1087" s="44"/>
      <c r="AH1087" s="44"/>
      <c r="AI1087" s="44"/>
      <c r="AJ1087" s="44"/>
      <c r="AK1087" s="44"/>
      <c r="AL1087" s="44"/>
      <c r="AM1087" s="44"/>
      <c r="AN1087" s="44"/>
      <c r="AO1087" s="44"/>
      <c r="AP1087" s="44"/>
      <c r="AQ1087" s="44"/>
      <c r="AR1087" s="44"/>
      <c r="AS1087" s="44"/>
    </row>
    <row r="1088" spans="1:45">
      <c r="A1088" s="41"/>
      <c r="B1088" s="41"/>
      <c r="C1088" s="41"/>
      <c r="D1088" s="41"/>
      <c r="E1088" s="52"/>
      <c r="F1088" s="52"/>
      <c r="G1088" s="52"/>
      <c r="H1088" s="52"/>
      <c r="I1088" s="52"/>
      <c r="J1088" s="52"/>
      <c r="K1088" s="52"/>
      <c r="L1088" s="44"/>
      <c r="M1088" s="44"/>
      <c r="N1088" s="44"/>
      <c r="O1088" s="139"/>
      <c r="P1088" s="46"/>
      <c r="Q1088" s="44"/>
      <c r="R1088" s="44"/>
      <c r="S1088" s="44"/>
      <c r="T1088" s="44"/>
      <c r="U1088" s="44"/>
      <c r="V1088" s="44"/>
      <c r="W1088" s="44"/>
      <c r="X1088" s="44"/>
      <c r="Y1088" s="44"/>
      <c r="Z1088" s="44"/>
      <c r="AA1088" s="44"/>
      <c r="AB1088" s="44"/>
      <c r="AC1088" s="44"/>
      <c r="AD1088" s="44"/>
      <c r="AE1088" s="44"/>
      <c r="AF1088" s="44"/>
      <c r="AG1088" s="44"/>
      <c r="AH1088" s="44"/>
      <c r="AI1088" s="44"/>
      <c r="AJ1088" s="44"/>
      <c r="AK1088" s="44"/>
      <c r="AL1088" s="44"/>
      <c r="AM1088" s="44"/>
      <c r="AN1088" s="44"/>
      <c r="AO1088" s="44"/>
      <c r="AP1088" s="44"/>
      <c r="AQ1088" s="44"/>
      <c r="AR1088" s="44"/>
      <c r="AS1088" s="44"/>
    </row>
    <row r="1089" spans="1:45">
      <c r="A1089" s="41"/>
      <c r="B1089" s="41"/>
      <c r="C1089" s="41"/>
      <c r="D1089" s="41"/>
      <c r="E1089" s="52"/>
      <c r="F1089" s="52"/>
      <c r="G1089" s="52"/>
      <c r="H1089" s="52"/>
      <c r="I1089" s="52"/>
      <c r="J1089" s="52"/>
      <c r="K1089" s="52"/>
      <c r="L1089" s="44"/>
      <c r="M1089" s="44"/>
      <c r="N1089" s="44"/>
      <c r="O1089" s="139"/>
      <c r="P1089" s="46"/>
      <c r="Q1089" s="44"/>
      <c r="R1089" s="44"/>
      <c r="S1089" s="44"/>
      <c r="T1089" s="44"/>
      <c r="U1089" s="44"/>
      <c r="V1089" s="44"/>
      <c r="W1089" s="44"/>
      <c r="X1089" s="44"/>
      <c r="Y1089" s="44"/>
      <c r="Z1089" s="44"/>
      <c r="AA1089" s="44"/>
      <c r="AB1089" s="44"/>
      <c r="AC1089" s="44"/>
      <c r="AD1089" s="44"/>
      <c r="AE1089" s="44"/>
      <c r="AF1089" s="44"/>
      <c r="AG1089" s="44"/>
      <c r="AH1089" s="44"/>
      <c r="AI1089" s="44"/>
      <c r="AJ1089" s="44"/>
      <c r="AK1089" s="44"/>
      <c r="AL1089" s="44"/>
      <c r="AM1089" s="44"/>
      <c r="AN1089" s="44"/>
      <c r="AO1089" s="44"/>
      <c r="AP1089" s="44"/>
      <c r="AQ1089" s="44"/>
      <c r="AR1089" s="44"/>
      <c r="AS1089" s="44"/>
    </row>
    <row r="1090" spans="1:45">
      <c r="A1090" s="41"/>
      <c r="B1090" s="41"/>
      <c r="C1090" s="41"/>
      <c r="D1090" s="41"/>
      <c r="E1090" s="52"/>
      <c r="F1090" s="52"/>
      <c r="G1090" s="52"/>
      <c r="H1090" s="52"/>
      <c r="I1090" s="52"/>
      <c r="J1090" s="52"/>
      <c r="K1090" s="52"/>
      <c r="L1090" s="44"/>
      <c r="M1090" s="44"/>
      <c r="N1090" s="44"/>
      <c r="O1090" s="139"/>
      <c r="P1090" s="46"/>
      <c r="Q1090" s="44"/>
      <c r="R1090" s="44"/>
      <c r="S1090" s="44"/>
      <c r="T1090" s="44"/>
      <c r="U1090" s="44"/>
      <c r="V1090" s="44"/>
      <c r="W1090" s="44"/>
      <c r="X1090" s="44"/>
      <c r="Y1090" s="44"/>
      <c r="Z1090" s="44"/>
      <c r="AA1090" s="44"/>
      <c r="AB1090" s="44"/>
      <c r="AC1090" s="44"/>
      <c r="AD1090" s="44"/>
      <c r="AE1090" s="44"/>
      <c r="AF1090" s="44"/>
      <c r="AG1090" s="44"/>
      <c r="AH1090" s="44"/>
      <c r="AI1090" s="44"/>
      <c r="AJ1090" s="44"/>
      <c r="AK1090" s="44"/>
      <c r="AL1090" s="44"/>
      <c r="AM1090" s="44"/>
      <c r="AN1090" s="44"/>
      <c r="AO1090" s="44"/>
      <c r="AP1090" s="44"/>
      <c r="AQ1090" s="44"/>
      <c r="AR1090" s="44"/>
      <c r="AS1090" s="44"/>
    </row>
    <row r="1091" spans="1:45">
      <c r="A1091" s="41"/>
      <c r="B1091" s="41"/>
      <c r="C1091" s="41"/>
      <c r="D1091" s="41"/>
      <c r="E1091" s="52"/>
      <c r="F1091" s="52"/>
      <c r="G1091" s="52"/>
      <c r="H1091" s="52"/>
      <c r="I1091" s="52"/>
      <c r="J1091" s="52"/>
      <c r="K1091" s="52"/>
      <c r="L1091" s="44"/>
      <c r="M1091" s="44"/>
      <c r="N1091" s="44"/>
      <c r="O1091" s="139"/>
      <c r="P1091" s="46"/>
      <c r="Q1091" s="44"/>
      <c r="R1091" s="44"/>
      <c r="S1091" s="44"/>
      <c r="T1091" s="44"/>
      <c r="U1091" s="44"/>
      <c r="V1091" s="44"/>
      <c r="W1091" s="44"/>
      <c r="X1091" s="44"/>
      <c r="Y1091" s="44"/>
      <c r="Z1091" s="44"/>
      <c r="AA1091" s="44"/>
      <c r="AB1091" s="44"/>
      <c r="AC1091" s="44"/>
      <c r="AD1091" s="44"/>
      <c r="AE1091" s="44"/>
      <c r="AF1091" s="44"/>
      <c r="AG1091" s="44"/>
      <c r="AH1091" s="44"/>
      <c r="AI1091" s="44"/>
      <c r="AJ1091" s="44"/>
      <c r="AK1091" s="44"/>
      <c r="AL1091" s="44"/>
      <c r="AM1091" s="44"/>
      <c r="AN1091" s="44"/>
      <c r="AO1091" s="44"/>
      <c r="AP1091" s="44"/>
      <c r="AQ1091" s="44"/>
      <c r="AR1091" s="44"/>
      <c r="AS1091" s="44"/>
    </row>
    <row r="1092" spans="1:45">
      <c r="A1092" s="41"/>
      <c r="B1092" s="41"/>
      <c r="C1092" s="41"/>
      <c r="D1092" s="41"/>
      <c r="E1092" s="52"/>
      <c r="F1092" s="52"/>
      <c r="G1092" s="52"/>
      <c r="H1092" s="52"/>
      <c r="I1092" s="52"/>
      <c r="J1092" s="52"/>
      <c r="K1092" s="52"/>
      <c r="L1092" s="44"/>
      <c r="M1092" s="44"/>
      <c r="N1092" s="44"/>
      <c r="O1092" s="139"/>
      <c r="P1092" s="46"/>
      <c r="Q1092" s="44"/>
      <c r="R1092" s="44"/>
      <c r="S1092" s="44"/>
      <c r="T1092" s="44"/>
      <c r="U1092" s="44"/>
      <c r="V1092" s="44"/>
      <c r="W1092" s="44"/>
      <c r="X1092" s="44"/>
      <c r="Y1092" s="44"/>
      <c r="Z1092" s="44"/>
      <c r="AA1092" s="44"/>
      <c r="AB1092" s="44"/>
      <c r="AC1092" s="44"/>
      <c r="AD1092" s="44"/>
      <c r="AE1092" s="44"/>
      <c r="AF1092" s="44"/>
      <c r="AG1092" s="44"/>
      <c r="AH1092" s="44"/>
      <c r="AI1092" s="44"/>
      <c r="AJ1092" s="44"/>
      <c r="AK1092" s="44"/>
      <c r="AL1092" s="44"/>
      <c r="AM1092" s="44"/>
      <c r="AN1092" s="44"/>
      <c r="AO1092" s="44"/>
      <c r="AP1092" s="44"/>
      <c r="AQ1092" s="44"/>
      <c r="AR1092" s="44"/>
      <c r="AS1092" s="44"/>
    </row>
    <row r="1093" spans="1:45">
      <c r="A1093" s="41"/>
      <c r="B1093" s="41"/>
      <c r="C1093" s="41"/>
      <c r="D1093" s="41"/>
      <c r="E1093" s="52"/>
      <c r="F1093" s="52"/>
      <c r="G1093" s="52"/>
      <c r="H1093" s="52"/>
      <c r="I1093" s="52"/>
      <c r="J1093" s="52"/>
      <c r="K1093" s="52"/>
      <c r="L1093" s="44"/>
      <c r="M1093" s="44"/>
      <c r="N1093" s="44"/>
      <c r="O1093" s="139"/>
      <c r="P1093" s="46"/>
      <c r="Q1093" s="44"/>
      <c r="R1093" s="44"/>
      <c r="S1093" s="44"/>
      <c r="T1093" s="44"/>
      <c r="U1093" s="44"/>
      <c r="V1093" s="44"/>
      <c r="W1093" s="44"/>
      <c r="X1093" s="44"/>
      <c r="Y1093" s="44"/>
      <c r="Z1093" s="44"/>
      <c r="AA1093" s="44"/>
      <c r="AB1093" s="44"/>
      <c r="AC1093" s="44"/>
      <c r="AD1093" s="44"/>
      <c r="AE1093" s="44"/>
      <c r="AF1093" s="44"/>
      <c r="AG1093" s="44"/>
      <c r="AH1093" s="44"/>
      <c r="AI1093" s="44"/>
      <c r="AJ1093" s="44"/>
      <c r="AK1093" s="44"/>
      <c r="AL1093" s="44"/>
      <c r="AM1093" s="44"/>
      <c r="AN1093" s="44"/>
      <c r="AO1093" s="44"/>
      <c r="AP1093" s="44"/>
      <c r="AQ1093" s="44"/>
      <c r="AR1093" s="44"/>
      <c r="AS1093" s="44"/>
    </row>
    <row r="1094" spans="1:45">
      <c r="A1094" s="41"/>
      <c r="B1094" s="41"/>
      <c r="C1094" s="41"/>
      <c r="D1094" s="41"/>
      <c r="E1094" s="52"/>
      <c r="F1094" s="52"/>
      <c r="G1094" s="52"/>
      <c r="H1094" s="52"/>
      <c r="I1094" s="52"/>
      <c r="J1094" s="52"/>
      <c r="K1094" s="52"/>
      <c r="L1094" s="44"/>
      <c r="M1094" s="44"/>
      <c r="N1094" s="44"/>
      <c r="O1094" s="139"/>
      <c r="P1094" s="46"/>
      <c r="Q1094" s="44"/>
      <c r="R1094" s="44"/>
      <c r="S1094" s="44"/>
      <c r="T1094" s="44"/>
      <c r="U1094" s="44"/>
      <c r="V1094" s="44"/>
      <c r="W1094" s="44"/>
      <c r="X1094" s="44"/>
      <c r="Y1094" s="44"/>
      <c r="Z1094" s="44"/>
      <c r="AA1094" s="44"/>
      <c r="AB1094" s="44"/>
      <c r="AC1094" s="44"/>
      <c r="AD1094" s="44"/>
      <c r="AE1094" s="44"/>
      <c r="AF1094" s="44"/>
      <c r="AG1094" s="44"/>
      <c r="AH1094" s="44"/>
      <c r="AI1094" s="44"/>
      <c r="AJ1094" s="44"/>
      <c r="AK1094" s="44"/>
      <c r="AL1094" s="44"/>
      <c r="AM1094" s="44"/>
      <c r="AN1094" s="44"/>
      <c r="AO1094" s="44"/>
      <c r="AP1094" s="44"/>
      <c r="AQ1094" s="44"/>
      <c r="AR1094" s="44"/>
      <c r="AS1094" s="44"/>
    </row>
    <row r="1095" spans="1:45">
      <c r="A1095" s="41"/>
      <c r="B1095" s="41"/>
      <c r="C1095" s="41"/>
      <c r="D1095" s="41"/>
      <c r="E1095" s="52"/>
      <c r="F1095" s="52"/>
      <c r="G1095" s="52"/>
      <c r="H1095" s="52"/>
      <c r="I1095" s="52"/>
      <c r="J1095" s="52"/>
      <c r="K1095" s="52"/>
      <c r="L1095" s="44"/>
      <c r="M1095" s="44"/>
      <c r="N1095" s="44"/>
      <c r="O1095" s="139"/>
      <c r="P1095" s="46"/>
      <c r="Q1095" s="44"/>
      <c r="R1095" s="44"/>
      <c r="S1095" s="44"/>
      <c r="T1095" s="44"/>
      <c r="U1095" s="44"/>
      <c r="V1095" s="44"/>
      <c r="W1095" s="44"/>
      <c r="X1095" s="44"/>
      <c r="Y1095" s="44"/>
      <c r="Z1095" s="44"/>
      <c r="AA1095" s="44"/>
      <c r="AB1095" s="44"/>
      <c r="AC1095" s="44"/>
      <c r="AD1095" s="44"/>
      <c r="AE1095" s="44"/>
      <c r="AF1095" s="44"/>
      <c r="AG1095" s="44"/>
      <c r="AH1095" s="44"/>
      <c r="AI1095" s="44"/>
      <c r="AJ1095" s="44"/>
      <c r="AK1095" s="44"/>
      <c r="AL1095" s="44"/>
      <c r="AM1095" s="44"/>
      <c r="AN1095" s="44"/>
      <c r="AO1095" s="44"/>
      <c r="AP1095" s="44"/>
      <c r="AQ1095" s="44"/>
      <c r="AR1095" s="44"/>
      <c r="AS1095" s="44"/>
    </row>
    <row r="1096" spans="1:45">
      <c r="A1096" s="41"/>
      <c r="B1096" s="41"/>
      <c r="C1096" s="41"/>
      <c r="D1096" s="41"/>
      <c r="E1096" s="52"/>
      <c r="F1096" s="52"/>
      <c r="G1096" s="52"/>
      <c r="H1096" s="52"/>
      <c r="I1096" s="52"/>
      <c r="J1096" s="52"/>
      <c r="K1096" s="52"/>
      <c r="L1096" s="44"/>
      <c r="M1096" s="44"/>
      <c r="N1096" s="44"/>
      <c r="O1096" s="139"/>
      <c r="P1096" s="46"/>
      <c r="Q1096" s="44"/>
      <c r="R1096" s="44"/>
      <c r="S1096" s="44"/>
      <c r="T1096" s="44"/>
      <c r="U1096" s="44"/>
      <c r="V1096" s="44"/>
      <c r="W1096" s="44"/>
      <c r="X1096" s="44"/>
      <c r="Y1096" s="44"/>
      <c r="Z1096" s="44"/>
      <c r="AA1096" s="44"/>
      <c r="AB1096" s="44"/>
      <c r="AC1096" s="44"/>
      <c r="AD1096" s="44"/>
      <c r="AE1096" s="44"/>
      <c r="AF1096" s="44"/>
      <c r="AG1096" s="44"/>
      <c r="AH1096" s="44"/>
      <c r="AI1096" s="44"/>
      <c r="AJ1096" s="44"/>
      <c r="AK1096" s="44"/>
      <c r="AL1096" s="44"/>
      <c r="AM1096" s="44"/>
      <c r="AN1096" s="44"/>
      <c r="AO1096" s="44"/>
      <c r="AP1096" s="44"/>
      <c r="AQ1096" s="44"/>
      <c r="AR1096" s="44"/>
      <c r="AS1096" s="44"/>
    </row>
    <row r="1097" spans="1:45">
      <c r="A1097" s="41"/>
      <c r="B1097" s="41"/>
      <c r="C1097" s="41"/>
      <c r="D1097" s="41"/>
      <c r="E1097" s="52"/>
      <c r="F1097" s="52"/>
      <c r="G1097" s="52"/>
      <c r="H1097" s="52"/>
      <c r="I1097" s="52"/>
      <c r="J1097" s="52"/>
      <c r="K1097" s="52"/>
      <c r="L1097" s="44"/>
      <c r="M1097" s="44"/>
      <c r="N1097" s="44"/>
      <c r="O1097" s="139"/>
      <c r="P1097" s="46"/>
      <c r="Q1097" s="44"/>
      <c r="R1097" s="44"/>
      <c r="S1097" s="44"/>
      <c r="T1097" s="44"/>
      <c r="U1097" s="44"/>
      <c r="V1097" s="44"/>
      <c r="W1097" s="44"/>
      <c r="X1097" s="44"/>
      <c r="Y1097" s="44"/>
      <c r="Z1097" s="44"/>
      <c r="AA1097" s="44"/>
      <c r="AB1097" s="44"/>
      <c r="AC1097" s="44"/>
      <c r="AD1097" s="44"/>
      <c r="AE1097" s="44"/>
      <c r="AF1097" s="44"/>
      <c r="AG1097" s="44"/>
      <c r="AH1097" s="44"/>
      <c r="AI1097" s="44"/>
      <c r="AJ1097" s="44"/>
      <c r="AK1097" s="44"/>
      <c r="AL1097" s="44"/>
      <c r="AM1097" s="44"/>
      <c r="AN1097" s="44"/>
      <c r="AO1097" s="44"/>
      <c r="AP1097" s="44"/>
      <c r="AQ1097" s="44"/>
      <c r="AR1097" s="44"/>
      <c r="AS1097" s="44"/>
    </row>
    <row r="1098" spans="1:45">
      <c r="A1098" s="41"/>
      <c r="B1098" s="41"/>
      <c r="C1098" s="41"/>
      <c r="D1098" s="41"/>
      <c r="E1098" s="52"/>
      <c r="F1098" s="52"/>
      <c r="G1098" s="52"/>
      <c r="H1098" s="52"/>
      <c r="I1098" s="52"/>
      <c r="J1098" s="52"/>
      <c r="K1098" s="52"/>
      <c r="L1098" s="44"/>
      <c r="M1098" s="44"/>
      <c r="N1098" s="44"/>
      <c r="O1098" s="139"/>
      <c r="P1098" s="46"/>
      <c r="Q1098" s="44"/>
      <c r="R1098" s="44"/>
      <c r="S1098" s="44"/>
      <c r="T1098" s="44"/>
      <c r="U1098" s="44"/>
      <c r="V1098" s="44"/>
      <c r="W1098" s="44"/>
      <c r="X1098" s="44"/>
      <c r="Y1098" s="44"/>
      <c r="Z1098" s="44"/>
      <c r="AA1098" s="44"/>
      <c r="AB1098" s="44"/>
      <c r="AC1098" s="44"/>
      <c r="AD1098" s="44"/>
      <c r="AE1098" s="44"/>
      <c r="AF1098" s="44"/>
      <c r="AG1098" s="44"/>
      <c r="AH1098" s="44"/>
      <c r="AI1098" s="44"/>
      <c r="AJ1098" s="44"/>
      <c r="AK1098" s="44"/>
      <c r="AL1098" s="44"/>
      <c r="AM1098" s="44"/>
      <c r="AN1098" s="44"/>
      <c r="AO1098" s="44"/>
      <c r="AP1098" s="44"/>
      <c r="AQ1098" s="44"/>
      <c r="AR1098" s="44"/>
      <c r="AS1098" s="44"/>
    </row>
    <row r="1099" spans="1:45">
      <c r="A1099" s="41"/>
      <c r="B1099" s="41"/>
      <c r="C1099" s="41"/>
      <c r="D1099" s="41"/>
      <c r="E1099" s="52"/>
      <c r="F1099" s="52"/>
      <c r="G1099" s="52"/>
      <c r="H1099" s="52"/>
      <c r="I1099" s="52"/>
      <c r="J1099" s="52"/>
      <c r="K1099" s="52"/>
      <c r="L1099" s="44"/>
      <c r="M1099" s="44"/>
      <c r="N1099" s="44"/>
      <c r="O1099" s="139"/>
      <c r="P1099" s="46"/>
      <c r="Q1099" s="44"/>
      <c r="R1099" s="44"/>
      <c r="S1099" s="44"/>
      <c r="T1099" s="44"/>
      <c r="U1099" s="44"/>
      <c r="V1099" s="44"/>
      <c r="W1099" s="44"/>
      <c r="X1099" s="44"/>
      <c r="Y1099" s="44"/>
      <c r="Z1099" s="44"/>
      <c r="AA1099" s="44"/>
      <c r="AB1099" s="44"/>
      <c r="AC1099" s="44"/>
      <c r="AD1099" s="44"/>
      <c r="AE1099" s="44"/>
      <c r="AF1099" s="44"/>
      <c r="AG1099" s="44"/>
      <c r="AH1099" s="44"/>
      <c r="AI1099" s="44"/>
      <c r="AJ1099" s="44"/>
      <c r="AK1099" s="44"/>
      <c r="AL1099" s="44"/>
      <c r="AM1099" s="44"/>
      <c r="AN1099" s="44"/>
      <c r="AO1099" s="44"/>
      <c r="AP1099" s="44"/>
      <c r="AQ1099" s="44"/>
      <c r="AR1099" s="44"/>
      <c r="AS1099" s="44"/>
    </row>
    <row r="1100" spans="1:45">
      <c r="A1100" s="41"/>
      <c r="B1100" s="41"/>
      <c r="C1100" s="41"/>
      <c r="D1100" s="41"/>
      <c r="E1100" s="52"/>
      <c r="F1100" s="52"/>
      <c r="G1100" s="52"/>
      <c r="H1100" s="52"/>
      <c r="I1100" s="52"/>
      <c r="J1100" s="52"/>
      <c r="K1100" s="52"/>
      <c r="L1100" s="44"/>
      <c r="M1100" s="44"/>
      <c r="N1100" s="44"/>
      <c r="O1100" s="139"/>
      <c r="P1100" s="46"/>
      <c r="Q1100" s="44"/>
      <c r="R1100" s="44"/>
      <c r="S1100" s="44"/>
      <c r="T1100" s="44"/>
      <c r="U1100" s="44"/>
      <c r="V1100" s="44"/>
      <c r="W1100" s="44"/>
      <c r="X1100" s="44"/>
      <c r="Y1100" s="44"/>
      <c r="Z1100" s="44"/>
      <c r="AA1100" s="44"/>
      <c r="AB1100" s="44"/>
      <c r="AC1100" s="44"/>
      <c r="AD1100" s="44"/>
      <c r="AE1100" s="44"/>
      <c r="AF1100" s="44"/>
      <c r="AG1100" s="44"/>
      <c r="AH1100" s="44"/>
      <c r="AI1100" s="44"/>
      <c r="AJ1100" s="44"/>
      <c r="AK1100" s="44"/>
      <c r="AL1100" s="44"/>
      <c r="AM1100" s="44"/>
      <c r="AN1100" s="44"/>
      <c r="AO1100" s="44"/>
      <c r="AP1100" s="44"/>
      <c r="AQ1100" s="44"/>
      <c r="AR1100" s="44"/>
      <c r="AS1100" s="44"/>
    </row>
    <row r="1101" spans="1:45">
      <c r="A1101" s="41"/>
      <c r="B1101" s="41"/>
      <c r="C1101" s="41"/>
      <c r="D1101" s="41"/>
      <c r="E1101" s="52"/>
      <c r="F1101" s="52"/>
      <c r="G1101" s="52"/>
      <c r="H1101" s="52"/>
      <c r="I1101" s="52"/>
      <c r="J1101" s="52"/>
      <c r="K1101" s="52"/>
      <c r="L1101" s="44"/>
      <c r="M1101" s="44"/>
      <c r="N1101" s="44"/>
      <c r="O1101" s="139"/>
      <c r="P1101" s="46"/>
      <c r="Q1101" s="44"/>
      <c r="R1101" s="44"/>
      <c r="S1101" s="44"/>
      <c r="T1101" s="44"/>
      <c r="U1101" s="44"/>
      <c r="V1101" s="44"/>
      <c r="W1101" s="44"/>
      <c r="X1101" s="44"/>
      <c r="Y1101" s="44"/>
      <c r="Z1101" s="44"/>
      <c r="AA1101" s="44"/>
      <c r="AB1101" s="44"/>
      <c r="AC1101" s="44"/>
      <c r="AD1101" s="44"/>
      <c r="AE1101" s="44"/>
      <c r="AF1101" s="44"/>
      <c r="AG1101" s="44"/>
      <c r="AH1101" s="44"/>
      <c r="AI1101" s="44"/>
      <c r="AJ1101" s="44"/>
      <c r="AK1101" s="44"/>
      <c r="AL1101" s="44"/>
      <c r="AM1101" s="44"/>
      <c r="AN1101" s="44"/>
      <c r="AO1101" s="44"/>
      <c r="AP1101" s="44"/>
      <c r="AQ1101" s="44"/>
      <c r="AR1101" s="44"/>
      <c r="AS1101" s="44"/>
    </row>
    <row r="1102" spans="1:45">
      <c r="A1102" s="41"/>
      <c r="B1102" s="41"/>
      <c r="C1102" s="41"/>
      <c r="D1102" s="41"/>
      <c r="E1102" s="52"/>
      <c r="F1102" s="52"/>
      <c r="G1102" s="52"/>
      <c r="H1102" s="52"/>
      <c r="I1102" s="52"/>
      <c r="J1102" s="52"/>
      <c r="K1102" s="52"/>
      <c r="L1102" s="44"/>
      <c r="M1102" s="44"/>
      <c r="N1102" s="44"/>
      <c r="O1102" s="139"/>
      <c r="P1102" s="46"/>
      <c r="Q1102" s="44"/>
      <c r="R1102" s="44"/>
      <c r="S1102" s="44"/>
      <c r="T1102" s="44"/>
      <c r="U1102" s="44"/>
      <c r="V1102" s="44"/>
      <c r="W1102" s="44"/>
      <c r="X1102" s="44"/>
      <c r="Y1102" s="44"/>
      <c r="Z1102" s="44"/>
      <c r="AA1102" s="44"/>
      <c r="AB1102" s="44"/>
      <c r="AC1102" s="44"/>
      <c r="AD1102" s="44"/>
      <c r="AE1102" s="44"/>
      <c r="AF1102" s="44"/>
      <c r="AG1102" s="44"/>
      <c r="AH1102" s="44"/>
      <c r="AI1102" s="44"/>
      <c r="AJ1102" s="44"/>
      <c r="AK1102" s="44"/>
      <c r="AL1102" s="44"/>
      <c r="AM1102" s="44"/>
      <c r="AN1102" s="44"/>
      <c r="AO1102" s="44"/>
      <c r="AP1102" s="44"/>
      <c r="AQ1102" s="44"/>
      <c r="AR1102" s="44"/>
      <c r="AS1102" s="44"/>
    </row>
    <row r="1103" spans="1:45">
      <c r="A1103" s="41"/>
      <c r="B1103" s="41"/>
      <c r="C1103" s="41"/>
      <c r="D1103" s="41"/>
      <c r="E1103" s="52"/>
      <c r="F1103" s="52"/>
      <c r="G1103" s="52"/>
      <c r="H1103" s="52"/>
      <c r="I1103" s="52"/>
      <c r="J1103" s="52"/>
      <c r="K1103" s="52"/>
      <c r="L1103" s="44"/>
      <c r="M1103" s="44"/>
      <c r="N1103" s="44"/>
      <c r="O1103" s="139"/>
      <c r="P1103" s="46"/>
      <c r="Q1103" s="44"/>
      <c r="R1103" s="44"/>
      <c r="S1103" s="44"/>
      <c r="T1103" s="44"/>
      <c r="U1103" s="44"/>
      <c r="V1103" s="44"/>
      <c r="W1103" s="44"/>
      <c r="X1103" s="44"/>
      <c r="Y1103" s="44"/>
      <c r="Z1103" s="44"/>
      <c r="AA1103" s="44"/>
      <c r="AB1103" s="44"/>
      <c r="AC1103" s="44"/>
      <c r="AD1103" s="44"/>
      <c r="AE1103" s="44"/>
      <c r="AF1103" s="44"/>
      <c r="AG1103" s="44"/>
      <c r="AH1103" s="44"/>
      <c r="AI1103" s="44"/>
      <c r="AJ1103" s="44"/>
      <c r="AK1103" s="44"/>
      <c r="AL1103" s="44"/>
      <c r="AM1103" s="44"/>
      <c r="AN1103" s="44"/>
      <c r="AO1103" s="44"/>
      <c r="AP1103" s="44"/>
      <c r="AQ1103" s="44"/>
      <c r="AR1103" s="44"/>
      <c r="AS1103" s="44"/>
    </row>
    <row r="1104" spans="1:45">
      <c r="A1104" s="41"/>
      <c r="B1104" s="41"/>
      <c r="C1104" s="41"/>
      <c r="D1104" s="41"/>
      <c r="E1104" s="52"/>
      <c r="F1104" s="52"/>
      <c r="G1104" s="52"/>
      <c r="H1104" s="52"/>
      <c r="I1104" s="52"/>
      <c r="J1104" s="52"/>
      <c r="K1104" s="52"/>
      <c r="L1104" s="44"/>
      <c r="M1104" s="44"/>
      <c r="N1104" s="44"/>
      <c r="O1104" s="139"/>
      <c r="P1104" s="46"/>
      <c r="Q1104" s="44"/>
      <c r="R1104" s="44"/>
      <c r="S1104" s="44"/>
      <c r="T1104" s="44"/>
      <c r="U1104" s="44"/>
      <c r="V1104" s="44"/>
      <c r="W1104" s="44"/>
      <c r="X1104" s="44"/>
      <c r="Y1104" s="44"/>
      <c r="Z1104" s="44"/>
      <c r="AA1104" s="44"/>
      <c r="AB1104" s="44"/>
      <c r="AC1104" s="44"/>
      <c r="AD1104" s="44"/>
      <c r="AE1104" s="44"/>
      <c r="AF1104" s="44"/>
      <c r="AG1104" s="44"/>
      <c r="AH1104" s="44"/>
      <c r="AI1104" s="44"/>
      <c r="AJ1104" s="44"/>
      <c r="AK1104" s="44"/>
      <c r="AL1104" s="44"/>
      <c r="AM1104" s="44"/>
      <c r="AN1104" s="44"/>
      <c r="AO1104" s="44"/>
      <c r="AP1104" s="44"/>
      <c r="AQ1104" s="44"/>
      <c r="AR1104" s="44"/>
      <c r="AS1104" s="44"/>
    </row>
    <row r="1105" spans="1:45">
      <c r="A1105" s="41"/>
      <c r="B1105" s="41"/>
      <c r="C1105" s="41"/>
      <c r="D1105" s="41"/>
      <c r="E1105" s="52"/>
      <c r="F1105" s="52"/>
      <c r="G1105" s="52"/>
      <c r="H1105" s="52"/>
      <c r="I1105" s="52"/>
      <c r="J1105" s="52"/>
      <c r="K1105" s="52"/>
      <c r="L1105" s="44"/>
      <c r="M1105" s="44"/>
      <c r="N1105" s="44"/>
      <c r="O1105" s="139"/>
      <c r="P1105" s="46"/>
      <c r="Q1105" s="44"/>
      <c r="R1105" s="44"/>
      <c r="S1105" s="44"/>
      <c r="T1105" s="44"/>
      <c r="U1105" s="44"/>
      <c r="V1105" s="44"/>
      <c r="W1105" s="44"/>
      <c r="X1105" s="44"/>
      <c r="Y1105" s="44"/>
      <c r="Z1105" s="44"/>
      <c r="AA1105" s="44"/>
      <c r="AB1105" s="44"/>
      <c r="AC1105" s="44"/>
      <c r="AD1105" s="44"/>
      <c r="AE1105" s="44"/>
      <c r="AF1105" s="44"/>
      <c r="AG1105" s="44"/>
      <c r="AH1105" s="44"/>
      <c r="AI1105" s="44"/>
      <c r="AJ1105" s="44"/>
      <c r="AK1105" s="44"/>
      <c r="AL1105" s="44"/>
      <c r="AM1105" s="44"/>
      <c r="AN1105" s="44"/>
      <c r="AO1105" s="44"/>
      <c r="AP1105" s="44"/>
      <c r="AQ1105" s="44"/>
      <c r="AR1105" s="44"/>
      <c r="AS1105" s="44"/>
    </row>
    <row r="1106" spans="1:45">
      <c r="A1106" s="41"/>
      <c r="B1106" s="41"/>
      <c r="C1106" s="41"/>
      <c r="D1106" s="41"/>
      <c r="E1106" s="52"/>
      <c r="F1106" s="52"/>
      <c r="G1106" s="52"/>
      <c r="H1106" s="52"/>
      <c r="I1106" s="52"/>
      <c r="J1106" s="52"/>
      <c r="K1106" s="52"/>
      <c r="L1106" s="44"/>
      <c r="M1106" s="44"/>
      <c r="N1106" s="44"/>
      <c r="O1106" s="139"/>
      <c r="P1106" s="46"/>
      <c r="Q1106" s="44"/>
      <c r="R1106" s="44"/>
      <c r="S1106" s="44"/>
      <c r="T1106" s="44"/>
      <c r="U1106" s="44"/>
      <c r="V1106" s="44"/>
      <c r="W1106" s="44"/>
      <c r="X1106" s="44"/>
      <c r="Y1106" s="44"/>
      <c r="Z1106" s="44"/>
      <c r="AA1106" s="44"/>
      <c r="AB1106" s="44"/>
      <c r="AC1106" s="44"/>
      <c r="AD1106" s="44"/>
      <c r="AE1106" s="44"/>
      <c r="AF1106" s="44"/>
      <c r="AG1106" s="44"/>
      <c r="AH1106" s="44"/>
      <c r="AI1106" s="44"/>
      <c r="AJ1106" s="44"/>
      <c r="AK1106" s="44"/>
      <c r="AL1106" s="44"/>
      <c r="AM1106" s="44"/>
      <c r="AN1106" s="44"/>
      <c r="AO1106" s="44"/>
      <c r="AP1106" s="44"/>
      <c r="AQ1106" s="44"/>
      <c r="AR1106" s="44"/>
      <c r="AS1106" s="44"/>
    </row>
    <row r="1107" spans="1:45">
      <c r="A1107" s="41"/>
      <c r="B1107" s="41"/>
      <c r="C1107" s="41"/>
      <c r="D1107" s="41"/>
      <c r="E1107" s="52"/>
      <c r="F1107" s="52"/>
      <c r="G1107" s="52"/>
      <c r="H1107" s="52"/>
      <c r="I1107" s="52"/>
      <c r="J1107" s="52"/>
      <c r="K1107" s="52"/>
      <c r="L1107" s="44"/>
      <c r="M1107" s="44"/>
      <c r="N1107" s="44"/>
      <c r="O1107" s="139"/>
      <c r="P1107" s="46"/>
      <c r="Q1107" s="44"/>
      <c r="R1107" s="44"/>
      <c r="S1107" s="44"/>
      <c r="T1107" s="44"/>
      <c r="U1107" s="44"/>
      <c r="V1107" s="44"/>
      <c r="W1107" s="44"/>
      <c r="X1107" s="44"/>
      <c r="Y1107" s="44"/>
      <c r="Z1107" s="44"/>
      <c r="AA1107" s="44"/>
      <c r="AB1107" s="44"/>
      <c r="AC1107" s="44"/>
      <c r="AD1107" s="44"/>
      <c r="AE1107" s="44"/>
      <c r="AF1107" s="44"/>
      <c r="AG1107" s="44"/>
      <c r="AH1107" s="44"/>
      <c r="AI1107" s="44"/>
      <c r="AJ1107" s="44"/>
      <c r="AK1107" s="44"/>
      <c r="AL1107" s="44"/>
      <c r="AM1107" s="44"/>
      <c r="AN1107" s="44"/>
      <c r="AO1107" s="44"/>
      <c r="AP1107" s="44"/>
      <c r="AQ1107" s="44"/>
      <c r="AR1107" s="44"/>
      <c r="AS1107" s="44"/>
    </row>
    <row r="1108" spans="1:45">
      <c r="A1108" s="41"/>
      <c r="B1108" s="41"/>
      <c r="C1108" s="41"/>
      <c r="D1108" s="41"/>
      <c r="E1108" s="52"/>
      <c r="F1108" s="52"/>
      <c r="G1108" s="52"/>
      <c r="H1108" s="52"/>
      <c r="I1108" s="52"/>
      <c r="J1108" s="52"/>
      <c r="K1108" s="52"/>
      <c r="L1108" s="44"/>
      <c r="M1108" s="44"/>
      <c r="N1108" s="44"/>
      <c r="O1108" s="139"/>
      <c r="P1108" s="46"/>
      <c r="Q1108" s="44"/>
      <c r="R1108" s="44"/>
      <c r="S1108" s="44"/>
      <c r="T1108" s="44"/>
      <c r="U1108" s="44"/>
      <c r="V1108" s="44"/>
      <c r="W1108" s="44"/>
      <c r="X1108" s="44"/>
      <c r="Y1108" s="44"/>
      <c r="Z1108" s="44"/>
      <c r="AA1108" s="44"/>
      <c r="AB1108" s="44"/>
      <c r="AC1108" s="44"/>
      <c r="AD1108" s="44"/>
      <c r="AE1108" s="44"/>
      <c r="AF1108" s="44"/>
      <c r="AG1108" s="44"/>
      <c r="AH1108" s="44"/>
      <c r="AI1108" s="44"/>
      <c r="AJ1108" s="44"/>
      <c r="AK1108" s="44"/>
      <c r="AL1108" s="44"/>
      <c r="AM1108" s="44"/>
      <c r="AN1108" s="44"/>
      <c r="AO1108" s="44"/>
      <c r="AP1108" s="44"/>
      <c r="AQ1108" s="44"/>
      <c r="AR1108" s="44"/>
      <c r="AS1108" s="44"/>
    </row>
    <row r="1109" spans="1:45">
      <c r="A1109" s="41"/>
      <c r="B1109" s="41"/>
      <c r="C1109" s="41"/>
      <c r="D1109" s="41"/>
      <c r="E1109" s="52"/>
      <c r="F1109" s="52"/>
      <c r="G1109" s="52"/>
      <c r="H1109" s="52"/>
      <c r="I1109" s="52"/>
      <c r="J1109" s="52"/>
      <c r="K1109" s="52"/>
      <c r="L1109" s="44"/>
      <c r="M1109" s="44"/>
      <c r="N1109" s="44"/>
      <c r="O1109" s="139"/>
      <c r="P1109" s="46"/>
      <c r="Q1109" s="44"/>
      <c r="R1109" s="44"/>
      <c r="S1109" s="44"/>
      <c r="T1109" s="44"/>
      <c r="U1109" s="44"/>
      <c r="V1109" s="44"/>
      <c r="W1109" s="44"/>
      <c r="X1109" s="44"/>
      <c r="Y1109" s="44"/>
      <c r="Z1109" s="44"/>
      <c r="AA1109" s="44"/>
      <c r="AB1109" s="44"/>
      <c r="AC1109" s="44"/>
      <c r="AD1109" s="44"/>
      <c r="AE1109" s="44"/>
      <c r="AF1109" s="44"/>
      <c r="AG1109" s="44"/>
      <c r="AH1109" s="44"/>
      <c r="AI1109" s="44"/>
      <c r="AJ1109" s="44"/>
      <c r="AK1109" s="44"/>
      <c r="AL1109" s="44"/>
      <c r="AM1109" s="44"/>
      <c r="AN1109" s="44"/>
      <c r="AO1109" s="44"/>
      <c r="AP1109" s="44"/>
      <c r="AQ1109" s="44"/>
      <c r="AR1109" s="44"/>
      <c r="AS1109" s="44"/>
    </row>
    <row r="1110" spans="1:45">
      <c r="A1110" s="41"/>
      <c r="B1110" s="41"/>
      <c r="C1110" s="41"/>
      <c r="D1110" s="41"/>
      <c r="E1110" s="52"/>
      <c r="F1110" s="52"/>
      <c r="G1110" s="52"/>
      <c r="H1110" s="52"/>
      <c r="I1110" s="52"/>
      <c r="J1110" s="52"/>
      <c r="K1110" s="52"/>
      <c r="L1110" s="44"/>
      <c r="M1110" s="44"/>
      <c r="N1110" s="44"/>
      <c r="O1110" s="139"/>
      <c r="P1110" s="46"/>
      <c r="Q1110" s="44"/>
      <c r="R1110" s="44"/>
      <c r="S1110" s="44"/>
      <c r="T1110" s="44"/>
      <c r="U1110" s="44"/>
      <c r="V1110" s="44"/>
      <c r="W1110" s="44"/>
      <c r="X1110" s="44"/>
      <c r="Y1110" s="44"/>
      <c r="Z1110" s="44"/>
      <c r="AA1110" s="44"/>
      <c r="AB1110" s="44"/>
      <c r="AC1110" s="44"/>
      <c r="AD1110" s="44"/>
      <c r="AE1110" s="44"/>
      <c r="AF1110" s="44"/>
      <c r="AG1110" s="44"/>
      <c r="AH1110" s="44"/>
      <c r="AI1110" s="44"/>
      <c r="AJ1110" s="44"/>
      <c r="AK1110" s="44"/>
      <c r="AL1110" s="44"/>
      <c r="AM1110" s="44"/>
      <c r="AN1110" s="44"/>
      <c r="AO1110" s="44"/>
      <c r="AP1110" s="44"/>
      <c r="AQ1110" s="44"/>
      <c r="AR1110" s="44"/>
      <c r="AS1110" s="44"/>
    </row>
    <row r="1111" spans="1:45">
      <c r="A1111" s="41"/>
      <c r="B1111" s="41"/>
      <c r="C1111" s="41"/>
      <c r="D1111" s="41"/>
      <c r="E1111" s="52"/>
      <c r="F1111" s="52"/>
      <c r="G1111" s="52"/>
      <c r="H1111" s="52"/>
      <c r="I1111" s="52"/>
      <c r="J1111" s="52"/>
      <c r="K1111" s="52"/>
      <c r="L1111" s="44"/>
      <c r="M1111" s="44"/>
      <c r="N1111" s="44"/>
      <c r="O1111" s="139"/>
      <c r="P1111" s="46"/>
      <c r="Q1111" s="44"/>
      <c r="R1111" s="44"/>
      <c r="S1111" s="44"/>
      <c r="T1111" s="44"/>
      <c r="U1111" s="44"/>
      <c r="V1111" s="44"/>
      <c r="W1111" s="44"/>
      <c r="X1111" s="44"/>
      <c r="Y1111" s="44"/>
      <c r="Z1111" s="44"/>
      <c r="AA1111" s="44"/>
      <c r="AB1111" s="44"/>
      <c r="AC1111" s="44"/>
      <c r="AD1111" s="44"/>
      <c r="AE1111" s="44"/>
      <c r="AF1111" s="44"/>
      <c r="AG1111" s="44"/>
      <c r="AH1111" s="44"/>
      <c r="AI1111" s="44"/>
      <c r="AJ1111" s="44"/>
      <c r="AK1111" s="44"/>
      <c r="AL1111" s="44"/>
      <c r="AM1111" s="44"/>
      <c r="AN1111" s="44"/>
      <c r="AO1111" s="44"/>
      <c r="AP1111" s="44"/>
      <c r="AQ1111" s="44"/>
      <c r="AR1111" s="44"/>
      <c r="AS1111" s="44"/>
    </row>
    <row r="1112" spans="1:45">
      <c r="A1112" s="41"/>
      <c r="B1112" s="41"/>
      <c r="C1112" s="41"/>
      <c r="D1112" s="41"/>
      <c r="E1112" s="52"/>
      <c r="F1112" s="52"/>
      <c r="G1112" s="52"/>
      <c r="H1112" s="52"/>
      <c r="I1112" s="52"/>
      <c r="J1112" s="52"/>
      <c r="K1112" s="52"/>
      <c r="L1112" s="44"/>
      <c r="M1112" s="44"/>
      <c r="N1112" s="44"/>
      <c r="O1112" s="139"/>
      <c r="P1112" s="46"/>
      <c r="Q1112" s="44"/>
      <c r="R1112" s="44"/>
      <c r="S1112" s="44"/>
      <c r="T1112" s="44"/>
      <c r="U1112" s="44"/>
      <c r="V1112" s="44"/>
      <c r="W1112" s="44"/>
      <c r="X1112" s="44"/>
      <c r="Y1112" s="44"/>
      <c r="Z1112" s="44"/>
      <c r="AA1112" s="44"/>
      <c r="AB1112" s="44"/>
      <c r="AC1112" s="44"/>
      <c r="AD1112" s="44"/>
      <c r="AE1112" s="44"/>
      <c r="AF1112" s="44"/>
      <c r="AG1112" s="44"/>
      <c r="AH1112" s="44"/>
      <c r="AI1112" s="44"/>
      <c r="AJ1112" s="44"/>
      <c r="AK1112" s="44"/>
      <c r="AL1112" s="44"/>
      <c r="AM1112" s="44"/>
      <c r="AN1112" s="44"/>
      <c r="AO1112" s="44"/>
      <c r="AP1112" s="44"/>
      <c r="AQ1112" s="44"/>
      <c r="AR1112" s="44"/>
      <c r="AS1112" s="44"/>
    </row>
    <row r="1113" spans="1:45">
      <c r="A1113" s="41"/>
      <c r="B1113" s="41"/>
      <c r="C1113" s="41"/>
      <c r="D1113" s="41"/>
      <c r="E1113" s="52"/>
      <c r="F1113" s="52"/>
      <c r="G1113" s="52"/>
      <c r="H1113" s="52"/>
      <c r="I1113" s="52"/>
      <c r="J1113" s="52"/>
      <c r="K1113" s="52"/>
      <c r="L1113" s="44"/>
      <c r="M1113" s="44"/>
      <c r="N1113" s="44"/>
      <c r="O1113" s="139"/>
      <c r="P1113" s="46"/>
      <c r="Q1113" s="44"/>
      <c r="R1113" s="44"/>
      <c r="S1113" s="44"/>
      <c r="T1113" s="44"/>
      <c r="U1113" s="44"/>
      <c r="V1113" s="44"/>
      <c r="W1113" s="44"/>
      <c r="X1113" s="44"/>
      <c r="Y1113" s="44"/>
      <c r="Z1113" s="44"/>
      <c r="AA1113" s="44"/>
      <c r="AB1113" s="44"/>
      <c r="AC1113" s="44"/>
      <c r="AD1113" s="44"/>
      <c r="AE1113" s="44"/>
      <c r="AF1113" s="44"/>
      <c r="AG1113" s="44"/>
      <c r="AH1113" s="44"/>
      <c r="AI1113" s="44"/>
      <c r="AJ1113" s="44"/>
      <c r="AK1113" s="44"/>
      <c r="AL1113" s="44"/>
      <c r="AM1113" s="44"/>
      <c r="AN1113" s="44"/>
      <c r="AO1113" s="44"/>
      <c r="AP1113" s="44"/>
      <c r="AQ1113" s="44"/>
      <c r="AR1113" s="44"/>
      <c r="AS1113" s="44"/>
    </row>
    <row r="1114" spans="1:45">
      <c r="A1114" s="41"/>
      <c r="B1114" s="41"/>
      <c r="C1114" s="41"/>
      <c r="D1114" s="41"/>
      <c r="E1114" s="52"/>
      <c r="F1114" s="52"/>
      <c r="G1114" s="52"/>
      <c r="H1114" s="52"/>
      <c r="I1114" s="52"/>
      <c r="J1114" s="52"/>
      <c r="K1114" s="52"/>
      <c r="L1114" s="44"/>
      <c r="M1114" s="44"/>
      <c r="N1114" s="44"/>
      <c r="O1114" s="139"/>
      <c r="P1114" s="46"/>
      <c r="Q1114" s="44"/>
      <c r="R1114" s="44"/>
      <c r="S1114" s="44"/>
      <c r="T1114" s="44"/>
      <c r="U1114" s="44"/>
      <c r="V1114" s="44"/>
      <c r="W1114" s="44"/>
      <c r="X1114" s="44"/>
      <c r="Y1114" s="44"/>
      <c r="Z1114" s="44"/>
      <c r="AA1114" s="44"/>
      <c r="AB1114" s="44"/>
      <c r="AC1114" s="44"/>
      <c r="AD1114" s="44"/>
      <c r="AE1114" s="44"/>
      <c r="AF1114" s="44"/>
      <c r="AG1114" s="44"/>
      <c r="AH1114" s="44"/>
      <c r="AI1114" s="44"/>
      <c r="AJ1114" s="44"/>
      <c r="AK1114" s="44"/>
      <c r="AL1114" s="44"/>
      <c r="AM1114" s="44"/>
      <c r="AN1114" s="44"/>
      <c r="AO1114" s="44"/>
      <c r="AP1114" s="44"/>
      <c r="AQ1114" s="44"/>
      <c r="AR1114" s="44"/>
      <c r="AS1114" s="44"/>
    </row>
    <row r="1115" spans="1:45">
      <c r="A1115" s="41"/>
      <c r="B1115" s="41"/>
      <c r="C1115" s="41"/>
      <c r="D1115" s="41"/>
      <c r="E1115" s="52"/>
      <c r="F1115" s="52"/>
      <c r="G1115" s="52"/>
      <c r="H1115" s="52"/>
      <c r="I1115" s="52"/>
      <c r="J1115" s="52"/>
      <c r="K1115" s="52"/>
      <c r="L1115" s="44"/>
      <c r="M1115" s="44"/>
      <c r="N1115" s="44"/>
      <c r="O1115" s="139"/>
      <c r="P1115" s="46"/>
      <c r="Q1115" s="44"/>
      <c r="R1115" s="44"/>
      <c r="S1115" s="44"/>
      <c r="T1115" s="44"/>
      <c r="U1115" s="44"/>
      <c r="V1115" s="44"/>
      <c r="W1115" s="44"/>
      <c r="X1115" s="44"/>
      <c r="Y1115" s="44"/>
      <c r="Z1115" s="44"/>
      <c r="AA1115" s="44"/>
      <c r="AB1115" s="44"/>
      <c r="AC1115" s="44"/>
      <c r="AD1115" s="44"/>
      <c r="AE1115" s="44"/>
      <c r="AF1115" s="44"/>
      <c r="AG1115" s="44"/>
      <c r="AH1115" s="44"/>
      <c r="AI1115" s="44"/>
      <c r="AJ1115" s="44"/>
      <c r="AK1115" s="44"/>
      <c r="AL1115" s="44"/>
      <c r="AM1115" s="44"/>
      <c r="AN1115" s="44"/>
      <c r="AO1115" s="44"/>
      <c r="AP1115" s="44"/>
      <c r="AQ1115" s="44"/>
      <c r="AR1115" s="44"/>
      <c r="AS1115" s="44"/>
    </row>
    <row r="1116" spans="1:45">
      <c r="A1116" s="41"/>
      <c r="B1116" s="41"/>
      <c r="C1116" s="41"/>
      <c r="D1116" s="41"/>
      <c r="E1116" s="52"/>
      <c r="F1116" s="52"/>
      <c r="G1116" s="52"/>
      <c r="H1116" s="52"/>
      <c r="I1116" s="52"/>
      <c r="J1116" s="52"/>
      <c r="K1116" s="52"/>
      <c r="L1116" s="44"/>
      <c r="M1116" s="44"/>
      <c r="N1116" s="44"/>
      <c r="O1116" s="139"/>
      <c r="P1116" s="46"/>
      <c r="Q1116" s="44"/>
      <c r="R1116" s="44"/>
      <c r="S1116" s="44"/>
      <c r="T1116" s="44"/>
      <c r="U1116" s="44"/>
      <c r="V1116" s="44"/>
      <c r="W1116" s="44"/>
      <c r="X1116" s="44"/>
      <c r="Y1116" s="44"/>
      <c r="Z1116" s="44"/>
      <c r="AA1116" s="44"/>
      <c r="AB1116" s="44"/>
      <c r="AC1116" s="44"/>
      <c r="AD1116" s="44"/>
      <c r="AE1116" s="44"/>
      <c r="AF1116" s="44"/>
      <c r="AG1116" s="44"/>
      <c r="AH1116" s="44"/>
      <c r="AI1116" s="44"/>
      <c r="AJ1116" s="44"/>
      <c r="AK1116" s="44"/>
      <c r="AL1116" s="44"/>
      <c r="AM1116" s="44"/>
      <c r="AN1116" s="44"/>
      <c r="AO1116" s="44"/>
      <c r="AP1116" s="44"/>
      <c r="AQ1116" s="44"/>
      <c r="AR1116" s="44"/>
      <c r="AS1116" s="44"/>
    </row>
    <row r="1117" spans="1:45">
      <c r="A1117" s="41"/>
      <c r="B1117" s="41"/>
      <c r="C1117" s="41"/>
      <c r="D1117" s="41"/>
      <c r="E1117" s="52"/>
      <c r="F1117" s="52"/>
      <c r="G1117" s="52"/>
      <c r="H1117" s="52"/>
      <c r="I1117" s="52"/>
      <c r="J1117" s="52"/>
      <c r="K1117" s="52"/>
      <c r="L1117" s="44"/>
      <c r="M1117" s="44"/>
      <c r="N1117" s="44"/>
      <c r="O1117" s="139"/>
      <c r="P1117" s="46"/>
      <c r="Q1117" s="44"/>
      <c r="R1117" s="44"/>
      <c r="S1117" s="44"/>
      <c r="T1117" s="44"/>
      <c r="U1117" s="44"/>
      <c r="V1117" s="44"/>
      <c r="W1117" s="44"/>
      <c r="X1117" s="44"/>
      <c r="Y1117" s="44"/>
      <c r="Z1117" s="44"/>
      <c r="AA1117" s="44"/>
      <c r="AB1117" s="44"/>
      <c r="AC1117" s="44"/>
      <c r="AD1117" s="44"/>
      <c r="AE1117" s="44"/>
      <c r="AF1117" s="44"/>
      <c r="AG1117" s="44"/>
      <c r="AH1117" s="44"/>
      <c r="AI1117" s="44"/>
      <c r="AJ1117" s="44"/>
      <c r="AK1117" s="44"/>
      <c r="AL1117" s="44"/>
      <c r="AM1117" s="44"/>
      <c r="AN1117" s="44"/>
      <c r="AO1117" s="44"/>
      <c r="AP1117" s="44"/>
      <c r="AQ1117" s="44"/>
      <c r="AR1117" s="44"/>
      <c r="AS1117" s="44"/>
    </row>
    <row r="1118" spans="1:45">
      <c r="A1118" s="41"/>
      <c r="B1118" s="41"/>
      <c r="C1118" s="41"/>
      <c r="D1118" s="41"/>
      <c r="E1118" s="52"/>
      <c r="F1118" s="52"/>
      <c r="G1118" s="52"/>
      <c r="H1118" s="52"/>
      <c r="I1118" s="52"/>
      <c r="J1118" s="52"/>
      <c r="K1118" s="52"/>
      <c r="L1118" s="44"/>
      <c r="M1118" s="44"/>
      <c r="N1118" s="44"/>
      <c r="O1118" s="139"/>
      <c r="P1118" s="46"/>
      <c r="Q1118" s="44"/>
      <c r="R1118" s="44"/>
      <c r="S1118" s="44"/>
      <c r="T1118" s="44"/>
      <c r="U1118" s="44"/>
      <c r="V1118" s="44"/>
      <c r="W1118" s="44"/>
      <c r="X1118" s="44"/>
      <c r="Y1118" s="44"/>
      <c r="Z1118" s="44"/>
      <c r="AA1118" s="44"/>
      <c r="AB1118" s="44"/>
      <c r="AC1118" s="44"/>
      <c r="AD1118" s="44"/>
      <c r="AE1118" s="44"/>
      <c r="AF1118" s="44"/>
      <c r="AG1118" s="44"/>
      <c r="AH1118" s="44"/>
      <c r="AI1118" s="44"/>
      <c r="AJ1118" s="44"/>
      <c r="AK1118" s="44"/>
      <c r="AL1118" s="44"/>
      <c r="AM1118" s="44"/>
      <c r="AN1118" s="44"/>
      <c r="AO1118" s="44"/>
      <c r="AP1118" s="44"/>
      <c r="AQ1118" s="44"/>
      <c r="AR1118" s="44"/>
      <c r="AS1118" s="44"/>
    </row>
    <row r="1119" spans="1:45">
      <c r="A1119" s="41"/>
      <c r="B1119" s="41"/>
      <c r="C1119" s="41"/>
      <c r="D1119" s="41"/>
      <c r="E1119" s="52"/>
      <c r="F1119" s="52"/>
      <c r="G1119" s="52"/>
      <c r="H1119" s="52"/>
      <c r="I1119" s="52"/>
      <c r="J1119" s="52"/>
      <c r="K1119" s="52"/>
      <c r="L1119" s="44"/>
      <c r="M1119" s="44"/>
      <c r="N1119" s="44"/>
      <c r="O1119" s="139"/>
      <c r="P1119" s="46"/>
      <c r="Q1119" s="44"/>
      <c r="R1119" s="44"/>
      <c r="S1119" s="44"/>
      <c r="T1119" s="44"/>
      <c r="U1119" s="44"/>
      <c r="V1119" s="44"/>
      <c r="W1119" s="44"/>
      <c r="X1119" s="44"/>
      <c r="Y1119" s="44"/>
      <c r="Z1119" s="44"/>
      <c r="AA1119" s="44"/>
      <c r="AB1119" s="44"/>
      <c r="AC1119" s="44"/>
      <c r="AD1119" s="44"/>
      <c r="AE1119" s="44"/>
      <c r="AF1119" s="44"/>
      <c r="AG1119" s="44"/>
      <c r="AH1119" s="44"/>
      <c r="AI1119" s="44"/>
      <c r="AJ1119" s="44"/>
      <c r="AK1119" s="44"/>
      <c r="AL1119" s="44"/>
      <c r="AM1119" s="44"/>
      <c r="AN1119" s="44"/>
      <c r="AO1119" s="44"/>
      <c r="AP1119" s="44"/>
      <c r="AQ1119" s="44"/>
      <c r="AR1119" s="44"/>
      <c r="AS1119" s="44"/>
    </row>
    <row r="1120" spans="1:45">
      <c r="A1120" s="41"/>
      <c r="B1120" s="41"/>
      <c r="C1120" s="41"/>
      <c r="D1120" s="41"/>
      <c r="E1120" s="52"/>
      <c r="F1120" s="52"/>
      <c r="G1120" s="52"/>
      <c r="H1120" s="52"/>
      <c r="I1120" s="52"/>
      <c r="J1120" s="52"/>
      <c r="K1120" s="52"/>
      <c r="L1120" s="44"/>
      <c r="M1120" s="44"/>
      <c r="N1120" s="44"/>
      <c r="O1120" s="139"/>
      <c r="P1120" s="46"/>
      <c r="Q1120" s="44"/>
      <c r="R1120" s="44"/>
      <c r="S1120" s="44"/>
      <c r="T1120" s="44"/>
      <c r="U1120" s="44"/>
      <c r="V1120" s="44"/>
      <c r="W1120" s="44"/>
      <c r="X1120" s="44"/>
      <c r="Y1120" s="44"/>
      <c r="Z1120" s="44"/>
      <c r="AA1120" s="44"/>
      <c r="AB1120" s="44"/>
      <c r="AC1120" s="44"/>
      <c r="AD1120" s="44"/>
      <c r="AE1120" s="44"/>
      <c r="AF1120" s="44"/>
      <c r="AG1120" s="44"/>
      <c r="AH1120" s="44"/>
      <c r="AI1120" s="44"/>
      <c r="AJ1120" s="44"/>
      <c r="AK1120" s="44"/>
      <c r="AL1120" s="44"/>
      <c r="AM1120" s="44"/>
      <c r="AN1120" s="44"/>
      <c r="AO1120" s="44"/>
      <c r="AP1120" s="44"/>
      <c r="AQ1120" s="44"/>
      <c r="AR1120" s="44"/>
      <c r="AS1120" s="44"/>
    </row>
    <row r="1121" spans="1:45">
      <c r="A1121" s="41"/>
      <c r="B1121" s="41"/>
      <c r="C1121" s="41"/>
      <c r="D1121" s="41"/>
      <c r="E1121" s="52"/>
      <c r="F1121" s="52"/>
      <c r="G1121" s="52"/>
      <c r="H1121" s="52"/>
      <c r="I1121" s="52"/>
      <c r="J1121" s="52"/>
      <c r="K1121" s="52"/>
      <c r="L1121" s="44"/>
      <c r="M1121" s="44"/>
      <c r="N1121" s="44"/>
      <c r="O1121" s="139"/>
      <c r="P1121" s="46"/>
      <c r="Q1121" s="44"/>
      <c r="R1121" s="44"/>
      <c r="S1121" s="44"/>
      <c r="T1121" s="44"/>
      <c r="U1121" s="44"/>
      <c r="V1121" s="44"/>
      <c r="W1121" s="44"/>
      <c r="X1121" s="44"/>
      <c r="Y1121" s="44"/>
      <c r="Z1121" s="44"/>
      <c r="AA1121" s="44"/>
      <c r="AB1121" s="44"/>
      <c r="AC1121" s="44"/>
      <c r="AD1121" s="44"/>
      <c r="AE1121" s="44"/>
      <c r="AF1121" s="44"/>
      <c r="AG1121" s="44"/>
      <c r="AH1121" s="44"/>
      <c r="AI1121" s="44"/>
      <c r="AJ1121" s="44"/>
      <c r="AK1121" s="44"/>
      <c r="AL1121" s="44"/>
      <c r="AM1121" s="44"/>
      <c r="AN1121" s="44"/>
      <c r="AO1121" s="44"/>
      <c r="AP1121" s="44"/>
      <c r="AQ1121" s="44"/>
      <c r="AR1121" s="44"/>
      <c r="AS1121" s="44"/>
    </row>
    <row r="1122" spans="1:45">
      <c r="A1122" s="41"/>
      <c r="B1122" s="41"/>
      <c r="C1122" s="41"/>
      <c r="D1122" s="41"/>
      <c r="E1122" s="52"/>
      <c r="F1122" s="52"/>
      <c r="G1122" s="52"/>
      <c r="H1122" s="52"/>
      <c r="I1122" s="52"/>
      <c r="J1122" s="52"/>
      <c r="K1122" s="52"/>
      <c r="L1122" s="44"/>
      <c r="M1122" s="44"/>
      <c r="N1122" s="44"/>
      <c r="O1122" s="139"/>
      <c r="P1122" s="46"/>
      <c r="Q1122" s="44"/>
      <c r="R1122" s="44"/>
      <c r="S1122" s="44"/>
      <c r="T1122" s="44"/>
      <c r="U1122" s="44"/>
      <c r="V1122" s="44"/>
      <c r="W1122" s="44"/>
      <c r="X1122" s="44"/>
      <c r="Y1122" s="44"/>
      <c r="Z1122" s="44"/>
      <c r="AA1122" s="44"/>
      <c r="AB1122" s="44"/>
      <c r="AC1122" s="44"/>
      <c r="AD1122" s="44"/>
      <c r="AE1122" s="44"/>
      <c r="AF1122" s="44"/>
      <c r="AG1122" s="44"/>
      <c r="AH1122" s="44"/>
      <c r="AI1122" s="44"/>
      <c r="AJ1122" s="44"/>
      <c r="AK1122" s="44"/>
      <c r="AL1122" s="44"/>
      <c r="AM1122" s="44"/>
      <c r="AN1122" s="44"/>
      <c r="AO1122" s="44"/>
      <c r="AP1122" s="44"/>
      <c r="AQ1122" s="44"/>
      <c r="AR1122" s="44"/>
      <c r="AS1122" s="44"/>
    </row>
    <row r="1123" spans="1:45">
      <c r="A1123" s="41"/>
      <c r="B1123" s="41"/>
      <c r="C1123" s="41"/>
      <c r="D1123" s="41"/>
      <c r="E1123" s="52"/>
      <c r="F1123" s="52"/>
      <c r="G1123" s="52"/>
      <c r="H1123" s="52"/>
      <c r="I1123" s="52"/>
      <c r="J1123" s="52"/>
      <c r="K1123" s="52"/>
      <c r="L1123" s="44"/>
      <c r="M1123" s="44"/>
      <c r="N1123" s="44"/>
      <c r="O1123" s="139"/>
      <c r="P1123" s="46"/>
      <c r="Q1123" s="44"/>
      <c r="R1123" s="44"/>
      <c r="S1123" s="44"/>
      <c r="T1123" s="44"/>
      <c r="U1123" s="44"/>
      <c r="V1123" s="44"/>
      <c r="W1123" s="44"/>
      <c r="X1123" s="44"/>
      <c r="Y1123" s="44"/>
      <c r="Z1123" s="44"/>
      <c r="AA1123" s="44"/>
      <c r="AB1123" s="44"/>
      <c r="AC1123" s="44"/>
      <c r="AD1123" s="44"/>
      <c r="AE1123" s="44"/>
      <c r="AF1123" s="44"/>
      <c r="AG1123" s="44"/>
      <c r="AH1123" s="44"/>
      <c r="AI1123" s="44"/>
      <c r="AJ1123" s="44"/>
      <c r="AK1123" s="44"/>
      <c r="AL1123" s="44"/>
      <c r="AM1123" s="44"/>
      <c r="AN1123" s="44"/>
      <c r="AO1123" s="44"/>
      <c r="AP1123" s="44"/>
      <c r="AQ1123" s="44"/>
      <c r="AR1123" s="44"/>
      <c r="AS1123" s="44"/>
    </row>
    <row r="1124" spans="1:45">
      <c r="A1124" s="41"/>
      <c r="B1124" s="41"/>
      <c r="C1124" s="41"/>
      <c r="D1124" s="41"/>
      <c r="E1124" s="52"/>
      <c r="F1124" s="52"/>
      <c r="G1124" s="52"/>
      <c r="H1124" s="52"/>
      <c r="I1124" s="52"/>
      <c r="J1124" s="52"/>
      <c r="K1124" s="52"/>
      <c r="L1124" s="44"/>
      <c r="M1124" s="44"/>
      <c r="N1124" s="44"/>
      <c r="O1124" s="139"/>
      <c r="P1124" s="46"/>
      <c r="Q1124" s="44"/>
      <c r="R1124" s="44"/>
      <c r="S1124" s="44"/>
      <c r="T1124" s="44"/>
      <c r="U1124" s="44"/>
      <c r="V1124" s="44"/>
      <c r="W1124" s="44"/>
      <c r="X1124" s="44"/>
      <c r="Y1124" s="44"/>
      <c r="Z1124" s="44"/>
      <c r="AA1124" s="44"/>
      <c r="AB1124" s="44"/>
      <c r="AC1124" s="44"/>
      <c r="AD1124" s="44"/>
      <c r="AE1124" s="44"/>
      <c r="AF1124" s="44"/>
      <c r="AG1124" s="44"/>
      <c r="AH1124" s="44"/>
      <c r="AI1124" s="44"/>
      <c r="AJ1124" s="44"/>
      <c r="AK1124" s="44"/>
      <c r="AL1124" s="44"/>
      <c r="AM1124" s="44"/>
      <c r="AN1124" s="44"/>
      <c r="AO1124" s="44"/>
      <c r="AP1124" s="44"/>
      <c r="AQ1124" s="44"/>
      <c r="AR1124" s="44"/>
      <c r="AS1124" s="44"/>
    </row>
    <row r="1125" spans="1:45">
      <c r="A1125" s="41"/>
      <c r="B1125" s="41"/>
      <c r="C1125" s="41"/>
      <c r="D1125" s="41"/>
      <c r="E1125" s="52"/>
      <c r="F1125" s="52"/>
      <c r="G1125" s="52"/>
      <c r="H1125" s="52"/>
      <c r="I1125" s="52"/>
      <c r="J1125" s="52"/>
      <c r="K1125" s="52"/>
      <c r="L1125" s="44"/>
      <c r="M1125" s="44"/>
      <c r="N1125" s="44"/>
      <c r="O1125" s="139"/>
      <c r="P1125" s="46"/>
      <c r="Q1125" s="44"/>
      <c r="R1125" s="44"/>
      <c r="S1125" s="44"/>
      <c r="T1125" s="44"/>
      <c r="U1125" s="44"/>
      <c r="V1125" s="44"/>
      <c r="W1125" s="44"/>
      <c r="X1125" s="44"/>
      <c r="Y1125" s="44"/>
      <c r="Z1125" s="44"/>
      <c r="AA1125" s="44"/>
      <c r="AB1125" s="44"/>
      <c r="AC1125" s="44"/>
      <c r="AD1125" s="44"/>
      <c r="AE1125" s="44"/>
      <c r="AF1125" s="44"/>
      <c r="AG1125" s="44"/>
      <c r="AH1125" s="44"/>
      <c r="AI1125" s="44"/>
      <c r="AJ1125" s="44"/>
      <c r="AK1125" s="44"/>
      <c r="AL1125" s="44"/>
      <c r="AM1125" s="44"/>
      <c r="AN1125" s="44"/>
      <c r="AO1125" s="44"/>
      <c r="AP1125" s="44"/>
      <c r="AQ1125" s="44"/>
      <c r="AR1125" s="44"/>
      <c r="AS1125" s="44"/>
    </row>
    <row r="1126" spans="1:45">
      <c r="A1126" s="41"/>
      <c r="B1126" s="41"/>
      <c r="C1126" s="41"/>
      <c r="D1126" s="41"/>
      <c r="E1126" s="52"/>
      <c r="F1126" s="52"/>
      <c r="G1126" s="52"/>
      <c r="H1126" s="52"/>
      <c r="I1126" s="52"/>
      <c r="J1126" s="52"/>
      <c r="K1126" s="52"/>
      <c r="L1126" s="44"/>
      <c r="M1126" s="44"/>
      <c r="N1126" s="44"/>
      <c r="O1126" s="139"/>
      <c r="P1126" s="46"/>
      <c r="Q1126" s="44"/>
      <c r="R1126" s="44"/>
      <c r="S1126" s="44"/>
      <c r="T1126" s="44"/>
      <c r="U1126" s="44"/>
      <c r="V1126" s="44"/>
      <c r="W1126" s="44"/>
      <c r="X1126" s="44"/>
      <c r="Y1126" s="44"/>
      <c r="Z1126" s="44"/>
      <c r="AA1126" s="44"/>
      <c r="AB1126" s="44"/>
      <c r="AC1126" s="44"/>
      <c r="AD1126" s="44"/>
      <c r="AE1126" s="44"/>
      <c r="AF1126" s="44"/>
      <c r="AG1126" s="44"/>
      <c r="AH1126" s="44"/>
      <c r="AI1126" s="44"/>
      <c r="AJ1126" s="44"/>
      <c r="AK1126" s="44"/>
      <c r="AL1126" s="44"/>
      <c r="AM1126" s="44"/>
      <c r="AN1126" s="44"/>
      <c r="AO1126" s="44"/>
      <c r="AP1126" s="44"/>
      <c r="AQ1126" s="44"/>
      <c r="AR1126" s="44"/>
      <c r="AS1126" s="44"/>
    </row>
    <row r="1127" spans="1:45">
      <c r="A1127" s="41"/>
      <c r="B1127" s="41"/>
      <c r="C1127" s="41"/>
      <c r="D1127" s="41"/>
      <c r="E1127" s="52"/>
      <c r="F1127" s="52"/>
      <c r="G1127" s="52"/>
      <c r="H1127" s="52"/>
      <c r="I1127" s="52"/>
      <c r="J1127" s="52"/>
      <c r="K1127" s="52"/>
      <c r="L1127" s="44"/>
      <c r="M1127" s="44"/>
      <c r="N1127" s="44"/>
      <c r="O1127" s="139"/>
      <c r="P1127" s="46"/>
      <c r="Q1127" s="44"/>
      <c r="R1127" s="44"/>
      <c r="S1127" s="44"/>
      <c r="T1127" s="44"/>
      <c r="U1127" s="44"/>
      <c r="V1127" s="44"/>
      <c r="W1127" s="44"/>
      <c r="X1127" s="44"/>
      <c r="Y1127" s="44"/>
      <c r="Z1127" s="44"/>
      <c r="AA1127" s="44"/>
      <c r="AB1127" s="44"/>
      <c r="AC1127" s="44"/>
      <c r="AD1127" s="44"/>
      <c r="AE1127" s="44"/>
      <c r="AF1127" s="44"/>
      <c r="AG1127" s="44"/>
      <c r="AH1127" s="44"/>
      <c r="AI1127" s="44"/>
      <c r="AJ1127" s="44"/>
      <c r="AK1127" s="44"/>
      <c r="AL1127" s="44"/>
      <c r="AM1127" s="44"/>
      <c r="AN1127" s="44"/>
      <c r="AO1127" s="44"/>
      <c r="AP1127" s="44"/>
      <c r="AQ1127" s="44"/>
      <c r="AR1127" s="44"/>
      <c r="AS1127" s="44"/>
    </row>
    <row r="1128" spans="1:45">
      <c r="A1128" s="41"/>
      <c r="B1128" s="41"/>
      <c r="C1128" s="41"/>
      <c r="D1128" s="41"/>
      <c r="E1128" s="52"/>
      <c r="F1128" s="52"/>
      <c r="G1128" s="52"/>
      <c r="H1128" s="52"/>
      <c r="I1128" s="52"/>
      <c r="J1128" s="52"/>
      <c r="K1128" s="52"/>
      <c r="L1128" s="44"/>
      <c r="M1128" s="44"/>
      <c r="N1128" s="44"/>
      <c r="O1128" s="139"/>
      <c r="P1128" s="46"/>
      <c r="Q1128" s="44"/>
      <c r="R1128" s="44"/>
      <c r="S1128" s="44"/>
      <c r="T1128" s="44"/>
      <c r="U1128" s="44"/>
      <c r="V1128" s="44"/>
      <c r="W1128" s="44"/>
      <c r="X1128" s="44"/>
      <c r="Y1128" s="44"/>
      <c r="Z1128" s="44"/>
      <c r="AA1128" s="44"/>
      <c r="AB1128" s="44"/>
      <c r="AC1128" s="44"/>
      <c r="AD1128" s="44"/>
      <c r="AE1128" s="44"/>
      <c r="AF1128" s="44"/>
      <c r="AG1128" s="44"/>
      <c r="AH1128" s="44"/>
      <c r="AI1128" s="44"/>
      <c r="AJ1128" s="44"/>
      <c r="AK1128" s="44"/>
      <c r="AL1128" s="44"/>
      <c r="AM1128" s="44"/>
      <c r="AN1128" s="44"/>
      <c r="AO1128" s="44"/>
      <c r="AP1128" s="44"/>
      <c r="AQ1128" s="44"/>
      <c r="AR1128" s="44"/>
      <c r="AS1128" s="44"/>
    </row>
    <row r="1129" spans="1:45">
      <c r="A1129" s="41"/>
      <c r="B1129" s="41"/>
      <c r="C1129" s="41"/>
      <c r="D1129" s="41"/>
      <c r="E1129" s="52"/>
      <c r="F1129" s="52"/>
      <c r="G1129" s="52"/>
      <c r="H1129" s="52"/>
      <c r="I1129" s="52"/>
      <c r="J1129" s="52"/>
      <c r="K1129" s="52"/>
      <c r="L1129" s="44"/>
      <c r="M1129" s="44"/>
      <c r="N1129" s="44"/>
      <c r="O1129" s="139"/>
      <c r="P1129" s="46"/>
      <c r="Q1129" s="44"/>
      <c r="R1129" s="44"/>
      <c r="S1129" s="44"/>
      <c r="T1129" s="44"/>
      <c r="U1129" s="44"/>
      <c r="V1129" s="44"/>
      <c r="W1129" s="44"/>
      <c r="X1129" s="44"/>
      <c r="Y1129" s="44"/>
      <c r="Z1129" s="44"/>
      <c r="AA1129" s="44"/>
      <c r="AB1129" s="44"/>
      <c r="AC1129" s="44"/>
      <c r="AD1129" s="44"/>
      <c r="AE1129" s="44"/>
      <c r="AF1129" s="44"/>
      <c r="AG1129" s="44"/>
      <c r="AH1129" s="44"/>
      <c r="AI1129" s="44"/>
      <c r="AJ1129" s="44"/>
      <c r="AK1129" s="44"/>
      <c r="AL1129" s="44"/>
      <c r="AM1129" s="44"/>
      <c r="AN1129" s="44"/>
      <c r="AO1129" s="44"/>
      <c r="AP1129" s="44"/>
      <c r="AQ1129" s="44"/>
      <c r="AR1129" s="44"/>
      <c r="AS1129" s="44"/>
    </row>
    <row r="1130" spans="1:45">
      <c r="A1130" s="41"/>
      <c r="B1130" s="41"/>
      <c r="C1130" s="41"/>
      <c r="D1130" s="41"/>
      <c r="E1130" s="52"/>
      <c r="F1130" s="52"/>
      <c r="G1130" s="52"/>
      <c r="H1130" s="52"/>
      <c r="I1130" s="52"/>
      <c r="J1130" s="52"/>
      <c r="K1130" s="52"/>
      <c r="L1130" s="44"/>
      <c r="M1130" s="44"/>
      <c r="N1130" s="44"/>
      <c r="O1130" s="139"/>
      <c r="P1130" s="46"/>
      <c r="Q1130" s="44"/>
      <c r="R1130" s="44"/>
      <c r="S1130" s="44"/>
      <c r="T1130" s="44"/>
      <c r="U1130" s="44"/>
      <c r="V1130" s="44"/>
      <c r="W1130" s="44"/>
      <c r="X1130" s="44"/>
      <c r="Y1130" s="44"/>
      <c r="Z1130" s="44"/>
      <c r="AA1130" s="44"/>
      <c r="AB1130" s="44"/>
      <c r="AC1130" s="44"/>
      <c r="AD1130" s="44"/>
      <c r="AE1130" s="44"/>
      <c r="AF1130" s="44"/>
      <c r="AG1130" s="44"/>
      <c r="AH1130" s="44"/>
      <c r="AI1130" s="44"/>
      <c r="AJ1130" s="44"/>
      <c r="AK1130" s="44"/>
      <c r="AL1130" s="44"/>
      <c r="AM1130" s="44"/>
      <c r="AN1130" s="44"/>
      <c r="AO1130" s="44"/>
      <c r="AP1130" s="44"/>
      <c r="AQ1130" s="44"/>
      <c r="AR1130" s="44"/>
      <c r="AS1130" s="44"/>
    </row>
    <row r="1131" spans="1:45">
      <c r="A1131" s="41"/>
      <c r="B1131" s="41"/>
      <c r="C1131" s="41"/>
      <c r="D1131" s="41"/>
      <c r="E1131" s="52"/>
      <c r="F1131" s="52"/>
      <c r="G1131" s="52"/>
      <c r="H1131" s="52"/>
      <c r="I1131" s="52"/>
      <c r="J1131" s="52"/>
      <c r="K1131" s="52"/>
      <c r="L1131" s="44"/>
      <c r="M1131" s="44"/>
      <c r="N1131" s="44"/>
      <c r="O1131" s="139"/>
      <c r="P1131" s="46"/>
      <c r="Q1131" s="44"/>
      <c r="R1131" s="44"/>
      <c r="S1131" s="44"/>
      <c r="T1131" s="44"/>
      <c r="U1131" s="44"/>
      <c r="V1131" s="44"/>
      <c r="W1131" s="44"/>
      <c r="X1131" s="44"/>
      <c r="Y1131" s="44"/>
      <c r="Z1131" s="44"/>
      <c r="AA1131" s="44"/>
      <c r="AB1131" s="44"/>
      <c r="AC1131" s="44"/>
      <c r="AD1131" s="44"/>
      <c r="AE1131" s="44"/>
      <c r="AF1131" s="44"/>
      <c r="AG1131" s="44"/>
      <c r="AH1131" s="44"/>
      <c r="AI1131" s="44"/>
      <c r="AJ1131" s="44"/>
      <c r="AK1131" s="44"/>
      <c r="AL1131" s="44"/>
      <c r="AM1131" s="44"/>
      <c r="AN1131" s="44"/>
      <c r="AO1131" s="44"/>
      <c r="AP1131" s="44"/>
      <c r="AQ1131" s="44"/>
      <c r="AR1131" s="44"/>
      <c r="AS1131" s="44"/>
    </row>
    <row r="1132" spans="1:45">
      <c r="A1132" s="41"/>
      <c r="B1132" s="41"/>
      <c r="C1132" s="41"/>
      <c r="D1132" s="41"/>
      <c r="E1132" s="52"/>
      <c r="F1132" s="52"/>
      <c r="G1132" s="52"/>
      <c r="H1132" s="52"/>
      <c r="I1132" s="52"/>
      <c r="J1132" s="52"/>
      <c r="K1132" s="52"/>
      <c r="L1132" s="44"/>
      <c r="M1132" s="44"/>
      <c r="N1132" s="44"/>
      <c r="O1132" s="139"/>
      <c r="P1132" s="46"/>
      <c r="Q1132" s="44"/>
      <c r="R1132" s="44"/>
      <c r="S1132" s="44"/>
      <c r="T1132" s="44"/>
      <c r="U1132" s="44"/>
      <c r="V1132" s="44"/>
      <c r="W1132" s="44"/>
      <c r="X1132" s="44"/>
      <c r="Y1132" s="44"/>
      <c r="Z1132" s="44"/>
      <c r="AA1132" s="44"/>
      <c r="AB1132" s="44"/>
      <c r="AC1132" s="44"/>
      <c r="AD1132" s="44"/>
      <c r="AE1132" s="44"/>
      <c r="AF1132" s="44"/>
      <c r="AG1132" s="44"/>
      <c r="AH1132" s="44"/>
      <c r="AI1132" s="44"/>
      <c r="AJ1132" s="44"/>
      <c r="AK1132" s="44"/>
      <c r="AL1132" s="44"/>
      <c r="AM1132" s="44"/>
      <c r="AN1132" s="44"/>
      <c r="AO1132" s="44"/>
      <c r="AP1132" s="44"/>
      <c r="AQ1132" s="44"/>
      <c r="AR1132" s="44"/>
      <c r="AS1132" s="44"/>
    </row>
    <row r="1133" spans="1:45">
      <c r="A1133" s="41"/>
      <c r="B1133" s="41"/>
      <c r="C1133" s="41"/>
      <c r="D1133" s="41"/>
      <c r="E1133" s="52"/>
      <c r="F1133" s="52"/>
      <c r="G1133" s="52"/>
      <c r="H1133" s="52"/>
      <c r="I1133" s="52"/>
      <c r="J1133" s="52"/>
      <c r="K1133" s="52"/>
      <c r="L1133" s="44"/>
      <c r="M1133" s="44"/>
      <c r="N1133" s="44"/>
      <c r="O1133" s="139"/>
      <c r="P1133" s="46"/>
      <c r="Q1133" s="44"/>
      <c r="R1133" s="44"/>
      <c r="S1133" s="44"/>
      <c r="T1133" s="44"/>
      <c r="U1133" s="44"/>
      <c r="V1133" s="44"/>
      <c r="W1133" s="44"/>
      <c r="X1133" s="44"/>
      <c r="Y1133" s="44"/>
      <c r="Z1133" s="44"/>
      <c r="AA1133" s="44"/>
      <c r="AB1133" s="44"/>
      <c r="AC1133" s="44"/>
      <c r="AD1133" s="44"/>
      <c r="AE1133" s="44"/>
      <c r="AF1133" s="44"/>
      <c r="AG1133" s="44"/>
      <c r="AH1133" s="44"/>
      <c r="AI1133" s="44"/>
      <c r="AJ1133" s="44"/>
      <c r="AK1133" s="44"/>
      <c r="AL1133" s="44"/>
      <c r="AM1133" s="44"/>
      <c r="AN1133" s="44"/>
      <c r="AO1133" s="44"/>
      <c r="AP1133" s="44"/>
      <c r="AQ1133" s="44"/>
      <c r="AR1133" s="44"/>
      <c r="AS1133" s="44"/>
    </row>
    <row r="1134" spans="1:45">
      <c r="A1134" s="41"/>
      <c r="B1134" s="41"/>
      <c r="C1134" s="41"/>
      <c r="D1134" s="41"/>
      <c r="E1134" s="52"/>
      <c r="F1134" s="52"/>
      <c r="G1134" s="52"/>
      <c r="H1134" s="52"/>
      <c r="I1134" s="52"/>
      <c r="J1134" s="52"/>
      <c r="K1134" s="52"/>
      <c r="L1134" s="44"/>
      <c r="M1134" s="44"/>
      <c r="N1134" s="44"/>
      <c r="O1134" s="139"/>
      <c r="P1134" s="46"/>
      <c r="Q1134" s="44"/>
      <c r="R1134" s="44"/>
      <c r="S1134" s="44"/>
      <c r="T1134" s="44"/>
      <c r="U1134" s="44"/>
      <c r="V1134" s="44"/>
      <c r="W1134" s="44"/>
      <c r="X1134" s="44"/>
      <c r="Y1134" s="44"/>
      <c r="Z1134" s="44"/>
      <c r="AA1134" s="44"/>
      <c r="AB1134" s="44"/>
      <c r="AC1134" s="44"/>
      <c r="AD1134" s="44"/>
      <c r="AE1134" s="44"/>
      <c r="AF1134" s="44"/>
      <c r="AG1134" s="44"/>
      <c r="AH1134" s="44"/>
      <c r="AI1134" s="44"/>
      <c r="AJ1134" s="44"/>
      <c r="AK1134" s="44"/>
      <c r="AL1134" s="44"/>
      <c r="AM1134" s="44"/>
      <c r="AN1134" s="44"/>
      <c r="AO1134" s="44"/>
      <c r="AP1134" s="44"/>
      <c r="AQ1134" s="44"/>
      <c r="AR1134" s="44"/>
      <c r="AS1134" s="44"/>
    </row>
    <row r="1135" spans="1:45">
      <c r="A1135" s="41"/>
      <c r="B1135" s="41"/>
      <c r="C1135" s="41"/>
      <c r="D1135" s="41"/>
      <c r="E1135" s="52"/>
      <c r="F1135" s="52"/>
      <c r="G1135" s="52"/>
      <c r="H1135" s="52"/>
      <c r="I1135" s="52"/>
      <c r="J1135" s="52"/>
      <c r="K1135" s="52"/>
      <c r="L1135" s="44"/>
      <c r="M1135" s="44"/>
      <c r="N1135" s="44"/>
      <c r="O1135" s="139"/>
      <c r="P1135" s="46"/>
      <c r="Q1135" s="44"/>
      <c r="R1135" s="44"/>
      <c r="S1135" s="44"/>
      <c r="T1135" s="44"/>
      <c r="U1135" s="44"/>
      <c r="V1135" s="44"/>
      <c r="W1135" s="44"/>
      <c r="X1135" s="44"/>
      <c r="Y1135" s="44"/>
      <c r="Z1135" s="44"/>
      <c r="AA1135" s="44"/>
      <c r="AB1135" s="44"/>
      <c r="AC1135" s="44"/>
      <c r="AD1135" s="44"/>
      <c r="AE1135" s="44"/>
      <c r="AF1135" s="44"/>
      <c r="AG1135" s="44"/>
      <c r="AH1135" s="44"/>
      <c r="AI1135" s="44"/>
      <c r="AJ1135" s="44"/>
      <c r="AK1135" s="44"/>
      <c r="AL1135" s="44"/>
      <c r="AM1135" s="44"/>
      <c r="AN1135" s="44"/>
      <c r="AO1135" s="44"/>
      <c r="AP1135" s="44"/>
      <c r="AQ1135" s="44"/>
      <c r="AR1135" s="44"/>
      <c r="AS1135" s="44"/>
    </row>
    <row r="1136" spans="1:45">
      <c r="A1136" s="41"/>
      <c r="B1136" s="41"/>
      <c r="C1136" s="41"/>
      <c r="D1136" s="41"/>
      <c r="E1136" s="52"/>
      <c r="F1136" s="52"/>
      <c r="G1136" s="52"/>
      <c r="H1136" s="52"/>
      <c r="I1136" s="52"/>
      <c r="J1136" s="52"/>
      <c r="K1136" s="52"/>
      <c r="L1136" s="44"/>
      <c r="M1136" s="44"/>
      <c r="N1136" s="44"/>
      <c r="O1136" s="139"/>
      <c r="P1136" s="46"/>
      <c r="Q1136" s="44"/>
      <c r="R1136" s="44"/>
      <c r="S1136" s="44"/>
      <c r="T1136" s="44"/>
      <c r="U1136" s="44"/>
      <c r="V1136" s="44"/>
      <c r="W1136" s="44"/>
      <c r="X1136" s="44"/>
      <c r="Y1136" s="44"/>
      <c r="Z1136" s="44"/>
      <c r="AA1136" s="44"/>
      <c r="AB1136" s="44"/>
      <c r="AC1136" s="44"/>
      <c r="AD1136" s="44"/>
      <c r="AE1136" s="44"/>
      <c r="AF1136" s="44"/>
      <c r="AG1136" s="44"/>
      <c r="AH1136" s="44"/>
      <c r="AI1136" s="44"/>
      <c r="AJ1136" s="44"/>
      <c r="AK1136" s="44"/>
      <c r="AL1136" s="44"/>
      <c r="AM1136" s="44"/>
      <c r="AN1136" s="44"/>
      <c r="AO1136" s="44"/>
      <c r="AP1136" s="44"/>
      <c r="AQ1136" s="44"/>
      <c r="AR1136" s="44"/>
      <c r="AS1136" s="44"/>
    </row>
    <row r="1137" spans="1:45">
      <c r="A1137" s="41"/>
      <c r="B1137" s="41"/>
      <c r="C1137" s="41"/>
      <c r="D1137" s="41"/>
      <c r="E1137" s="52"/>
      <c r="F1137" s="52"/>
      <c r="G1137" s="52"/>
      <c r="H1137" s="52"/>
      <c r="I1137" s="52"/>
      <c r="J1137" s="52"/>
      <c r="K1137" s="52"/>
      <c r="L1137" s="44"/>
      <c r="M1137" s="44"/>
      <c r="N1137" s="44"/>
      <c r="O1137" s="139"/>
      <c r="P1137" s="46"/>
      <c r="Q1137" s="44"/>
      <c r="R1137" s="44"/>
      <c r="S1137" s="44"/>
      <c r="T1137" s="44"/>
      <c r="U1137" s="44"/>
      <c r="V1137" s="44"/>
      <c r="W1137" s="44"/>
      <c r="X1137" s="44"/>
      <c r="Y1137" s="44"/>
      <c r="Z1137" s="44"/>
      <c r="AA1137" s="44"/>
      <c r="AB1137" s="44"/>
      <c r="AC1137" s="44"/>
      <c r="AD1137" s="44"/>
      <c r="AE1137" s="44"/>
      <c r="AF1137" s="44"/>
      <c r="AG1137" s="44"/>
      <c r="AH1137" s="44"/>
      <c r="AI1137" s="44"/>
      <c r="AJ1137" s="44"/>
      <c r="AK1137" s="44"/>
      <c r="AL1137" s="44"/>
      <c r="AM1137" s="44"/>
      <c r="AN1137" s="44"/>
      <c r="AO1137" s="44"/>
      <c r="AP1137" s="44"/>
      <c r="AQ1137" s="44"/>
      <c r="AR1137" s="44"/>
      <c r="AS1137" s="44"/>
    </row>
    <row r="1138" spans="1:45">
      <c r="A1138" s="41"/>
      <c r="B1138" s="41"/>
      <c r="C1138" s="41"/>
      <c r="D1138" s="41"/>
      <c r="E1138" s="52"/>
      <c r="F1138" s="52"/>
      <c r="G1138" s="52"/>
      <c r="H1138" s="52"/>
      <c r="I1138" s="52"/>
      <c r="J1138" s="52"/>
      <c r="K1138" s="52"/>
      <c r="L1138" s="44"/>
      <c r="M1138" s="44"/>
      <c r="N1138" s="44"/>
      <c r="O1138" s="139"/>
      <c r="P1138" s="46"/>
      <c r="Q1138" s="44"/>
      <c r="R1138" s="44"/>
      <c r="S1138" s="44"/>
      <c r="T1138" s="44"/>
      <c r="U1138" s="44"/>
      <c r="V1138" s="44"/>
      <c r="W1138" s="44"/>
      <c r="X1138" s="44"/>
      <c r="Y1138" s="44"/>
      <c r="Z1138" s="44"/>
      <c r="AA1138" s="44"/>
      <c r="AB1138" s="44"/>
      <c r="AC1138" s="44"/>
      <c r="AD1138" s="44"/>
      <c r="AE1138" s="44"/>
      <c r="AF1138" s="44"/>
      <c r="AG1138" s="44"/>
      <c r="AH1138" s="44"/>
      <c r="AI1138" s="44"/>
      <c r="AJ1138" s="44"/>
      <c r="AK1138" s="44"/>
      <c r="AL1138" s="44"/>
      <c r="AM1138" s="44"/>
      <c r="AN1138" s="44"/>
      <c r="AO1138" s="44"/>
      <c r="AP1138" s="44"/>
      <c r="AQ1138" s="44"/>
      <c r="AR1138" s="44"/>
      <c r="AS1138" s="44"/>
    </row>
    <row r="1139" spans="1:45">
      <c r="A1139" s="41"/>
      <c r="B1139" s="41"/>
      <c r="C1139" s="41"/>
      <c r="D1139" s="41"/>
      <c r="E1139" s="52"/>
      <c r="F1139" s="52"/>
      <c r="G1139" s="52"/>
      <c r="H1139" s="52"/>
      <c r="I1139" s="52"/>
      <c r="J1139" s="52"/>
      <c r="K1139" s="52"/>
      <c r="L1139" s="44"/>
      <c r="M1139" s="44"/>
      <c r="N1139" s="44"/>
      <c r="O1139" s="139"/>
      <c r="P1139" s="46"/>
      <c r="Q1139" s="44"/>
      <c r="R1139" s="44"/>
      <c r="S1139" s="44"/>
      <c r="T1139" s="44"/>
      <c r="U1139" s="44"/>
      <c r="V1139" s="44"/>
      <c r="W1139" s="44"/>
      <c r="X1139" s="44"/>
      <c r="Y1139" s="44"/>
      <c r="Z1139" s="44"/>
      <c r="AA1139" s="44"/>
      <c r="AB1139" s="44"/>
      <c r="AC1139" s="44"/>
      <c r="AD1139" s="44"/>
      <c r="AE1139" s="44"/>
      <c r="AF1139" s="44"/>
      <c r="AG1139" s="44"/>
      <c r="AH1139" s="44"/>
      <c r="AI1139" s="44"/>
      <c r="AJ1139" s="44"/>
      <c r="AK1139" s="44"/>
      <c r="AL1139" s="44"/>
      <c r="AM1139" s="44"/>
      <c r="AN1139" s="44"/>
      <c r="AO1139" s="44"/>
      <c r="AP1139" s="44"/>
      <c r="AQ1139" s="44"/>
      <c r="AR1139" s="44"/>
      <c r="AS1139" s="44"/>
    </row>
    <row r="1140" spans="1:45">
      <c r="A1140" s="41"/>
      <c r="B1140" s="41"/>
      <c r="C1140" s="41"/>
      <c r="D1140" s="41"/>
      <c r="E1140" s="52"/>
      <c r="F1140" s="52"/>
      <c r="G1140" s="52"/>
      <c r="H1140" s="52"/>
      <c r="I1140" s="52"/>
      <c r="J1140" s="52"/>
      <c r="K1140" s="52"/>
      <c r="L1140" s="44"/>
      <c r="M1140" s="44"/>
      <c r="N1140" s="44"/>
      <c r="O1140" s="139"/>
      <c r="P1140" s="46"/>
      <c r="Q1140" s="44"/>
      <c r="R1140" s="44"/>
      <c r="S1140" s="44"/>
      <c r="T1140" s="44"/>
      <c r="U1140" s="44"/>
      <c r="V1140" s="44"/>
      <c r="W1140" s="44"/>
      <c r="X1140" s="44"/>
      <c r="Y1140" s="44"/>
      <c r="Z1140" s="44"/>
      <c r="AA1140" s="44"/>
      <c r="AB1140" s="44"/>
      <c r="AC1140" s="44"/>
      <c r="AD1140" s="44"/>
      <c r="AE1140" s="44"/>
      <c r="AF1140" s="44"/>
      <c r="AG1140" s="44"/>
      <c r="AH1140" s="44"/>
      <c r="AI1140" s="44"/>
      <c r="AJ1140" s="44"/>
      <c r="AK1140" s="44"/>
      <c r="AL1140" s="44"/>
      <c r="AM1140" s="44"/>
      <c r="AN1140" s="44"/>
      <c r="AO1140" s="44"/>
      <c r="AP1140" s="44"/>
      <c r="AQ1140" s="44"/>
      <c r="AR1140" s="44"/>
      <c r="AS1140" s="44"/>
    </row>
    <row r="1141" spans="1:45">
      <c r="A1141" s="41"/>
      <c r="B1141" s="41"/>
      <c r="C1141" s="41"/>
      <c r="D1141" s="41"/>
      <c r="E1141" s="52"/>
      <c r="F1141" s="52"/>
      <c r="G1141" s="52"/>
      <c r="H1141" s="52"/>
      <c r="I1141" s="52"/>
      <c r="J1141" s="52"/>
      <c r="K1141" s="52"/>
      <c r="L1141" s="44"/>
      <c r="M1141" s="44"/>
      <c r="N1141" s="44"/>
      <c r="O1141" s="139"/>
      <c r="P1141" s="46"/>
      <c r="Q1141" s="44"/>
      <c r="R1141" s="44"/>
      <c r="S1141" s="44"/>
      <c r="T1141" s="44"/>
      <c r="U1141" s="44"/>
      <c r="V1141" s="44"/>
      <c r="W1141" s="44"/>
      <c r="X1141" s="44"/>
      <c r="Y1141" s="44"/>
      <c r="Z1141" s="44"/>
      <c r="AA1141" s="44"/>
      <c r="AB1141" s="44"/>
      <c r="AC1141" s="44"/>
      <c r="AD1141" s="44"/>
      <c r="AE1141" s="44"/>
      <c r="AF1141" s="44"/>
      <c r="AG1141" s="44"/>
      <c r="AH1141" s="44"/>
      <c r="AI1141" s="44"/>
      <c r="AJ1141" s="44"/>
      <c r="AK1141" s="44"/>
      <c r="AL1141" s="44"/>
      <c r="AM1141" s="44"/>
      <c r="AN1141" s="44"/>
      <c r="AO1141" s="44"/>
      <c r="AP1141" s="44"/>
      <c r="AQ1141" s="44"/>
      <c r="AR1141" s="44"/>
      <c r="AS1141" s="44"/>
    </row>
    <row r="1142" spans="1:45">
      <c r="A1142" s="41"/>
      <c r="B1142" s="41"/>
      <c r="C1142" s="41"/>
      <c r="D1142" s="41"/>
      <c r="E1142" s="52"/>
      <c r="F1142" s="52"/>
      <c r="G1142" s="52"/>
      <c r="H1142" s="52"/>
      <c r="I1142" s="52"/>
      <c r="J1142" s="52"/>
      <c r="K1142" s="52"/>
      <c r="L1142" s="44"/>
      <c r="M1142" s="44"/>
      <c r="N1142" s="44"/>
      <c r="O1142" s="139"/>
      <c r="P1142" s="46"/>
      <c r="Q1142" s="44"/>
      <c r="R1142" s="44"/>
      <c r="S1142" s="44"/>
      <c r="T1142" s="44"/>
      <c r="U1142" s="44"/>
      <c r="V1142" s="44"/>
      <c r="W1142" s="44"/>
      <c r="X1142" s="44"/>
      <c r="Y1142" s="44"/>
      <c r="Z1142" s="44"/>
      <c r="AA1142" s="44"/>
      <c r="AB1142" s="44"/>
      <c r="AC1142" s="44"/>
      <c r="AD1142" s="44"/>
      <c r="AE1142" s="44"/>
      <c r="AF1142" s="44"/>
      <c r="AG1142" s="44"/>
      <c r="AH1142" s="44"/>
      <c r="AI1142" s="44"/>
      <c r="AJ1142" s="44"/>
      <c r="AK1142" s="44"/>
      <c r="AL1142" s="44"/>
      <c r="AM1142" s="44"/>
      <c r="AN1142" s="44"/>
      <c r="AO1142" s="44"/>
      <c r="AP1142" s="44"/>
      <c r="AQ1142" s="44"/>
      <c r="AR1142" s="44"/>
      <c r="AS1142" s="44"/>
    </row>
    <row r="1143" spans="1:45">
      <c r="A1143" s="41"/>
      <c r="B1143" s="41"/>
      <c r="C1143" s="41"/>
      <c r="D1143" s="41"/>
      <c r="E1143" s="52"/>
      <c r="F1143" s="52"/>
      <c r="G1143" s="52"/>
      <c r="H1143" s="52"/>
      <c r="I1143" s="52"/>
      <c r="J1143" s="52"/>
      <c r="K1143" s="52"/>
      <c r="L1143" s="44"/>
      <c r="M1143" s="44"/>
      <c r="N1143" s="44"/>
      <c r="O1143" s="139"/>
      <c r="P1143" s="46"/>
      <c r="Q1143" s="44"/>
      <c r="R1143" s="44"/>
      <c r="S1143" s="44"/>
      <c r="T1143" s="44"/>
      <c r="U1143" s="44"/>
      <c r="V1143" s="44"/>
      <c r="W1143" s="44"/>
      <c r="X1143" s="44"/>
      <c r="Y1143" s="44"/>
      <c r="Z1143" s="44"/>
      <c r="AA1143" s="44"/>
      <c r="AB1143" s="44"/>
      <c r="AC1143" s="44"/>
      <c r="AD1143" s="44"/>
      <c r="AE1143" s="44"/>
      <c r="AF1143" s="44"/>
      <c r="AG1143" s="44"/>
      <c r="AH1143" s="44"/>
      <c r="AI1143" s="44"/>
      <c r="AJ1143" s="44"/>
      <c r="AK1143" s="44"/>
      <c r="AL1143" s="44"/>
      <c r="AM1143" s="44"/>
      <c r="AN1143" s="44"/>
      <c r="AO1143" s="44"/>
      <c r="AP1143" s="44"/>
      <c r="AQ1143" s="44"/>
      <c r="AR1143" s="44"/>
      <c r="AS1143" s="44"/>
    </row>
    <row r="1144" spans="1:45">
      <c r="A1144" s="41"/>
      <c r="B1144" s="41"/>
      <c r="C1144" s="41"/>
      <c r="D1144" s="41"/>
      <c r="E1144" s="52"/>
      <c r="F1144" s="52"/>
      <c r="G1144" s="52"/>
      <c r="H1144" s="52"/>
      <c r="I1144" s="52"/>
      <c r="J1144" s="52"/>
      <c r="K1144" s="52"/>
      <c r="L1144" s="44"/>
      <c r="M1144" s="44"/>
      <c r="N1144" s="44"/>
      <c r="O1144" s="139"/>
      <c r="P1144" s="46"/>
      <c r="Q1144" s="44"/>
      <c r="R1144" s="44"/>
      <c r="S1144" s="44"/>
      <c r="T1144" s="44"/>
      <c r="U1144" s="44"/>
      <c r="V1144" s="44"/>
      <c r="W1144" s="44"/>
      <c r="X1144" s="44"/>
      <c r="Y1144" s="44"/>
      <c r="Z1144" s="44"/>
      <c r="AA1144" s="44"/>
      <c r="AB1144" s="44"/>
      <c r="AC1144" s="44"/>
      <c r="AD1144" s="44"/>
      <c r="AE1144" s="44"/>
      <c r="AF1144" s="44"/>
      <c r="AG1144" s="44"/>
      <c r="AH1144" s="44"/>
      <c r="AI1144" s="44"/>
      <c r="AJ1144" s="44"/>
      <c r="AK1144" s="44"/>
      <c r="AL1144" s="44"/>
      <c r="AM1144" s="44"/>
      <c r="AN1144" s="44"/>
      <c r="AO1144" s="44"/>
      <c r="AP1144" s="44"/>
      <c r="AQ1144" s="44"/>
      <c r="AR1144" s="44"/>
      <c r="AS1144" s="44"/>
    </row>
    <row r="1145" spans="1:45">
      <c r="A1145" s="41"/>
      <c r="B1145" s="41"/>
      <c r="C1145" s="41"/>
      <c r="D1145" s="41"/>
      <c r="E1145" s="52"/>
      <c r="F1145" s="52"/>
      <c r="G1145" s="52"/>
      <c r="H1145" s="52"/>
      <c r="I1145" s="52"/>
      <c r="J1145" s="52"/>
      <c r="K1145" s="52"/>
      <c r="L1145" s="44"/>
      <c r="M1145" s="44"/>
      <c r="N1145" s="44"/>
      <c r="O1145" s="139"/>
      <c r="P1145" s="46"/>
      <c r="Q1145" s="44"/>
      <c r="R1145" s="44"/>
      <c r="S1145" s="44"/>
      <c r="T1145" s="44"/>
      <c r="U1145" s="44"/>
      <c r="V1145" s="44"/>
      <c r="W1145" s="44"/>
      <c r="X1145" s="44"/>
      <c r="Y1145" s="44"/>
      <c r="Z1145" s="44"/>
      <c r="AA1145" s="44"/>
      <c r="AB1145" s="44"/>
      <c r="AC1145" s="44"/>
      <c r="AD1145" s="44"/>
      <c r="AE1145" s="44"/>
      <c r="AF1145" s="44"/>
      <c r="AG1145" s="44"/>
      <c r="AH1145" s="44"/>
      <c r="AI1145" s="44"/>
      <c r="AJ1145" s="44"/>
      <c r="AK1145" s="44"/>
      <c r="AL1145" s="44"/>
      <c r="AM1145" s="44"/>
      <c r="AN1145" s="44"/>
      <c r="AO1145" s="44"/>
      <c r="AP1145" s="44"/>
      <c r="AQ1145" s="44"/>
      <c r="AR1145" s="44"/>
      <c r="AS1145" s="44"/>
    </row>
    <row r="1146" spans="1:45">
      <c r="A1146" s="41"/>
      <c r="B1146" s="41"/>
      <c r="C1146" s="41"/>
      <c r="D1146" s="41"/>
      <c r="E1146" s="52"/>
      <c r="F1146" s="52"/>
      <c r="G1146" s="52"/>
      <c r="H1146" s="52"/>
      <c r="I1146" s="52"/>
      <c r="J1146" s="52"/>
      <c r="K1146" s="52"/>
      <c r="L1146" s="44"/>
      <c r="M1146" s="44"/>
      <c r="N1146" s="44"/>
      <c r="O1146" s="139"/>
      <c r="P1146" s="46"/>
      <c r="Q1146" s="44"/>
      <c r="R1146" s="44"/>
      <c r="S1146" s="44"/>
      <c r="T1146" s="44"/>
      <c r="U1146" s="44"/>
      <c r="V1146" s="44"/>
      <c r="W1146" s="44"/>
      <c r="X1146" s="44"/>
      <c r="Y1146" s="44"/>
      <c r="Z1146" s="44"/>
      <c r="AA1146" s="44"/>
      <c r="AB1146" s="44"/>
      <c r="AC1146" s="44"/>
      <c r="AD1146" s="44"/>
      <c r="AE1146" s="44"/>
      <c r="AF1146" s="44"/>
      <c r="AG1146" s="44"/>
      <c r="AH1146" s="44"/>
      <c r="AI1146" s="44"/>
      <c r="AJ1146" s="44"/>
      <c r="AK1146" s="44"/>
      <c r="AL1146" s="44"/>
      <c r="AM1146" s="44"/>
      <c r="AN1146" s="44"/>
      <c r="AO1146" s="44"/>
      <c r="AP1146" s="44"/>
      <c r="AQ1146" s="44"/>
      <c r="AR1146" s="44"/>
      <c r="AS1146" s="44"/>
    </row>
    <row r="1147" spans="1:45">
      <c r="A1147" s="41"/>
      <c r="B1147" s="41"/>
      <c r="C1147" s="41"/>
      <c r="D1147" s="41"/>
      <c r="E1147" s="52"/>
      <c r="F1147" s="52"/>
      <c r="G1147" s="52"/>
      <c r="H1147" s="52"/>
      <c r="I1147" s="52"/>
      <c r="J1147" s="52"/>
      <c r="K1147" s="52"/>
      <c r="L1147" s="44"/>
      <c r="M1147" s="44"/>
      <c r="N1147" s="44"/>
      <c r="O1147" s="139"/>
      <c r="P1147" s="46"/>
      <c r="Q1147" s="44"/>
      <c r="R1147" s="44"/>
      <c r="S1147" s="44"/>
      <c r="T1147" s="44"/>
      <c r="U1147" s="44"/>
      <c r="V1147" s="44"/>
      <c r="W1147" s="44"/>
      <c r="X1147" s="44"/>
      <c r="Y1147" s="44"/>
      <c r="Z1147" s="44"/>
      <c r="AA1147" s="44"/>
      <c r="AB1147" s="44"/>
      <c r="AC1147" s="44"/>
      <c r="AD1147" s="44"/>
      <c r="AE1147" s="44"/>
      <c r="AF1147" s="44"/>
      <c r="AG1147" s="44"/>
      <c r="AH1147" s="44"/>
      <c r="AI1147" s="44"/>
      <c r="AJ1147" s="44"/>
      <c r="AK1147" s="44"/>
      <c r="AL1147" s="44"/>
      <c r="AM1147" s="44"/>
      <c r="AN1147" s="44"/>
      <c r="AO1147" s="44"/>
      <c r="AP1147" s="44"/>
      <c r="AQ1147" s="44"/>
      <c r="AR1147" s="44"/>
      <c r="AS1147" s="44"/>
    </row>
    <row r="1148" spans="1:45">
      <c r="A1148" s="41"/>
      <c r="B1148" s="41"/>
      <c r="C1148" s="41"/>
      <c r="D1148" s="41"/>
      <c r="E1148" s="52"/>
      <c r="F1148" s="52"/>
      <c r="G1148" s="52"/>
      <c r="H1148" s="52"/>
      <c r="I1148" s="52"/>
      <c r="J1148" s="52"/>
      <c r="K1148" s="52"/>
      <c r="L1148" s="44"/>
      <c r="M1148" s="44"/>
      <c r="N1148" s="44"/>
      <c r="O1148" s="139"/>
      <c r="P1148" s="46"/>
      <c r="Q1148" s="44"/>
      <c r="R1148" s="44"/>
      <c r="S1148" s="44"/>
      <c r="T1148" s="44"/>
      <c r="U1148" s="44"/>
      <c r="V1148" s="44"/>
      <c r="W1148" s="44"/>
      <c r="X1148" s="44"/>
      <c r="Y1148" s="44"/>
      <c r="Z1148" s="44"/>
      <c r="AA1148" s="44"/>
      <c r="AB1148" s="44"/>
      <c r="AC1148" s="44"/>
      <c r="AD1148" s="44"/>
      <c r="AE1148" s="44"/>
      <c r="AF1148" s="44"/>
      <c r="AG1148" s="44"/>
      <c r="AH1148" s="44"/>
      <c r="AI1148" s="44"/>
      <c r="AJ1148" s="44"/>
      <c r="AK1148" s="44"/>
      <c r="AL1148" s="44"/>
      <c r="AM1148" s="44"/>
      <c r="AN1148" s="44"/>
      <c r="AO1148" s="44"/>
      <c r="AP1148" s="44"/>
      <c r="AQ1148" s="44"/>
      <c r="AR1148" s="44"/>
      <c r="AS1148" s="44"/>
    </row>
    <row r="1149" spans="1:45">
      <c r="A1149" s="41"/>
      <c r="B1149" s="41"/>
      <c r="C1149" s="41"/>
      <c r="D1149" s="41"/>
      <c r="E1149" s="52"/>
      <c r="F1149" s="52"/>
      <c r="G1149" s="52"/>
      <c r="H1149" s="52"/>
      <c r="I1149" s="52"/>
      <c r="J1149" s="52"/>
      <c r="K1149" s="52"/>
      <c r="L1149" s="44"/>
      <c r="M1149" s="44"/>
      <c r="N1149" s="44"/>
      <c r="O1149" s="139"/>
      <c r="P1149" s="46"/>
      <c r="Q1149" s="44"/>
      <c r="R1149" s="44"/>
      <c r="S1149" s="44"/>
      <c r="T1149" s="44"/>
      <c r="U1149" s="44"/>
      <c r="V1149" s="44"/>
      <c r="W1149" s="44"/>
      <c r="X1149" s="44"/>
      <c r="Y1149" s="44"/>
      <c r="Z1149" s="44"/>
      <c r="AA1149" s="44"/>
      <c r="AB1149" s="44"/>
      <c r="AC1149" s="44"/>
      <c r="AD1149" s="44"/>
      <c r="AE1149" s="44"/>
      <c r="AF1149" s="44"/>
      <c r="AG1149" s="44"/>
      <c r="AH1149" s="44"/>
      <c r="AI1149" s="44"/>
      <c r="AJ1149" s="44"/>
      <c r="AK1149" s="44"/>
      <c r="AL1149" s="44"/>
      <c r="AM1149" s="44"/>
      <c r="AN1149" s="44"/>
      <c r="AO1149" s="44"/>
      <c r="AP1149" s="44"/>
      <c r="AQ1149" s="44"/>
      <c r="AR1149" s="44"/>
      <c r="AS1149" s="44"/>
    </row>
    <row r="1150" spans="1:45">
      <c r="A1150" s="41"/>
      <c r="B1150" s="41"/>
      <c r="C1150" s="41"/>
      <c r="D1150" s="41"/>
      <c r="E1150" s="52"/>
      <c r="F1150" s="52"/>
      <c r="G1150" s="52"/>
      <c r="H1150" s="52"/>
      <c r="I1150" s="52"/>
      <c r="J1150" s="52"/>
      <c r="K1150" s="52"/>
      <c r="L1150" s="44"/>
      <c r="M1150" s="44"/>
      <c r="N1150" s="44"/>
      <c r="O1150" s="139"/>
      <c r="P1150" s="46"/>
      <c r="Q1150" s="44"/>
      <c r="R1150" s="44"/>
      <c r="S1150" s="44"/>
      <c r="T1150" s="44"/>
      <c r="U1150" s="44"/>
      <c r="V1150" s="44"/>
      <c r="W1150" s="44"/>
      <c r="X1150" s="44"/>
      <c r="Y1150" s="44"/>
      <c r="Z1150" s="44"/>
      <c r="AA1150" s="44"/>
      <c r="AB1150" s="44"/>
      <c r="AC1150" s="44"/>
      <c r="AD1150" s="44"/>
      <c r="AE1150" s="44"/>
      <c r="AF1150" s="44"/>
      <c r="AG1150" s="44"/>
      <c r="AH1150" s="44"/>
      <c r="AI1150" s="44"/>
      <c r="AJ1150" s="44"/>
      <c r="AK1150" s="44"/>
      <c r="AL1150" s="44"/>
      <c r="AM1150" s="44"/>
      <c r="AN1150" s="44"/>
      <c r="AO1150" s="44"/>
      <c r="AP1150" s="44"/>
      <c r="AQ1150" s="44"/>
      <c r="AR1150" s="44"/>
      <c r="AS1150" s="44"/>
    </row>
    <row r="1151" spans="1:45">
      <c r="A1151" s="41"/>
      <c r="B1151" s="41"/>
      <c r="C1151" s="41"/>
      <c r="D1151" s="41"/>
      <c r="E1151" s="52"/>
      <c r="F1151" s="52"/>
      <c r="G1151" s="52"/>
      <c r="H1151" s="52"/>
      <c r="I1151" s="52"/>
      <c r="J1151" s="52"/>
      <c r="K1151" s="52"/>
      <c r="L1151" s="44"/>
      <c r="M1151" s="44"/>
      <c r="N1151" s="44"/>
      <c r="O1151" s="139"/>
      <c r="P1151" s="46"/>
      <c r="Q1151" s="44"/>
      <c r="R1151" s="44"/>
      <c r="S1151" s="44"/>
      <c r="T1151" s="44"/>
      <c r="U1151" s="44"/>
      <c r="V1151" s="44"/>
      <c r="W1151" s="44"/>
      <c r="X1151" s="44"/>
      <c r="Y1151" s="44"/>
      <c r="Z1151" s="44"/>
      <c r="AA1151" s="44"/>
      <c r="AB1151" s="44"/>
      <c r="AC1151" s="44"/>
      <c r="AD1151" s="44"/>
      <c r="AE1151" s="44"/>
      <c r="AF1151" s="44"/>
      <c r="AG1151" s="44"/>
      <c r="AH1151" s="44"/>
      <c r="AI1151" s="44"/>
      <c r="AJ1151" s="44"/>
      <c r="AK1151" s="44"/>
      <c r="AL1151" s="44"/>
      <c r="AM1151" s="44"/>
      <c r="AN1151" s="44"/>
      <c r="AO1151" s="44"/>
      <c r="AP1151" s="44"/>
      <c r="AQ1151" s="44"/>
      <c r="AR1151" s="44"/>
      <c r="AS1151" s="44"/>
    </row>
    <row r="1152" spans="1:45">
      <c r="A1152" s="41"/>
      <c r="B1152" s="41"/>
      <c r="C1152" s="41"/>
      <c r="D1152" s="41"/>
      <c r="E1152" s="52"/>
      <c r="F1152" s="52"/>
      <c r="G1152" s="52"/>
      <c r="H1152" s="52"/>
      <c r="I1152" s="52"/>
      <c r="J1152" s="52"/>
      <c r="K1152" s="52"/>
      <c r="L1152" s="44"/>
      <c r="M1152" s="44"/>
      <c r="N1152" s="44"/>
      <c r="O1152" s="139"/>
      <c r="P1152" s="46"/>
      <c r="Q1152" s="44"/>
      <c r="R1152" s="44"/>
      <c r="S1152" s="44"/>
      <c r="T1152" s="44"/>
      <c r="U1152" s="44"/>
      <c r="V1152" s="44"/>
      <c r="W1152" s="44"/>
      <c r="X1152" s="44"/>
      <c r="Y1152" s="44"/>
      <c r="Z1152" s="44"/>
      <c r="AA1152" s="44"/>
      <c r="AB1152" s="44"/>
      <c r="AC1152" s="44"/>
      <c r="AD1152" s="44"/>
      <c r="AE1152" s="44"/>
      <c r="AF1152" s="44"/>
      <c r="AG1152" s="44"/>
      <c r="AH1152" s="44"/>
      <c r="AI1152" s="44"/>
      <c r="AJ1152" s="44"/>
      <c r="AK1152" s="44"/>
      <c r="AL1152" s="44"/>
      <c r="AM1152" s="44"/>
      <c r="AN1152" s="44"/>
      <c r="AO1152" s="44"/>
      <c r="AP1152" s="44"/>
      <c r="AQ1152" s="44"/>
      <c r="AR1152" s="44"/>
      <c r="AS1152" s="44"/>
    </row>
    <row r="1153" spans="1:45">
      <c r="A1153" s="41"/>
      <c r="B1153" s="41"/>
      <c r="C1153" s="41"/>
      <c r="D1153" s="41"/>
      <c r="E1153" s="52"/>
      <c r="F1153" s="52"/>
      <c r="G1153" s="52"/>
      <c r="H1153" s="52"/>
      <c r="I1153" s="52"/>
      <c r="J1153" s="52"/>
      <c r="K1153" s="52"/>
      <c r="L1153" s="44"/>
      <c r="M1153" s="44"/>
      <c r="N1153" s="44"/>
      <c r="O1153" s="139"/>
      <c r="P1153" s="46"/>
      <c r="Q1153" s="44"/>
      <c r="R1153" s="44"/>
      <c r="S1153" s="44"/>
      <c r="T1153" s="44"/>
      <c r="U1153" s="44"/>
      <c r="V1153" s="44"/>
      <c r="W1153" s="44"/>
      <c r="X1153" s="44"/>
      <c r="Y1153" s="44"/>
      <c r="Z1153" s="44"/>
      <c r="AA1153" s="44"/>
      <c r="AB1153" s="44"/>
      <c r="AC1153" s="44"/>
      <c r="AD1153" s="44"/>
      <c r="AE1153" s="44"/>
      <c r="AF1153" s="44"/>
      <c r="AG1153" s="44"/>
      <c r="AH1153" s="44"/>
      <c r="AI1153" s="44"/>
      <c r="AJ1153" s="44"/>
      <c r="AK1153" s="44"/>
      <c r="AL1153" s="44"/>
      <c r="AM1153" s="44"/>
      <c r="AN1153" s="44"/>
      <c r="AO1153" s="44"/>
      <c r="AP1153" s="44"/>
      <c r="AQ1153" s="44"/>
      <c r="AR1153" s="44"/>
      <c r="AS1153" s="44"/>
    </row>
    <row r="1154" spans="1:45">
      <c r="A1154" s="41"/>
      <c r="B1154" s="41"/>
      <c r="C1154" s="41"/>
      <c r="D1154" s="41"/>
      <c r="E1154" s="52"/>
      <c r="F1154" s="52"/>
      <c r="G1154" s="52"/>
      <c r="H1154" s="52"/>
      <c r="I1154" s="52"/>
      <c r="J1154" s="52"/>
      <c r="K1154" s="52"/>
      <c r="L1154" s="44"/>
      <c r="M1154" s="44"/>
      <c r="N1154" s="44"/>
      <c r="O1154" s="139"/>
      <c r="P1154" s="46"/>
      <c r="Q1154" s="44"/>
      <c r="R1154" s="44"/>
      <c r="S1154" s="44"/>
      <c r="T1154" s="44"/>
      <c r="U1154" s="44"/>
      <c r="V1154" s="44"/>
      <c r="W1154" s="44"/>
      <c r="X1154" s="44"/>
      <c r="Y1154" s="44"/>
      <c r="Z1154" s="44"/>
      <c r="AA1154" s="44"/>
      <c r="AB1154" s="44"/>
      <c r="AC1154" s="44"/>
      <c r="AD1154" s="44"/>
      <c r="AE1154" s="44"/>
      <c r="AF1154" s="44"/>
      <c r="AG1154" s="44"/>
      <c r="AH1154" s="44"/>
      <c r="AI1154" s="44"/>
      <c r="AJ1154" s="44"/>
      <c r="AK1154" s="44"/>
      <c r="AL1154" s="44"/>
      <c r="AM1154" s="44"/>
      <c r="AN1154" s="44"/>
      <c r="AO1154" s="44"/>
      <c r="AP1154" s="44"/>
      <c r="AQ1154" s="44"/>
      <c r="AR1154" s="44"/>
      <c r="AS1154" s="44"/>
    </row>
    <row r="1155" spans="1:45">
      <c r="A1155" s="41"/>
      <c r="B1155" s="41"/>
      <c r="C1155" s="41"/>
      <c r="D1155" s="41"/>
      <c r="E1155" s="52"/>
      <c r="F1155" s="52"/>
      <c r="G1155" s="52"/>
      <c r="H1155" s="52"/>
      <c r="I1155" s="52"/>
      <c r="J1155" s="52"/>
      <c r="K1155" s="52"/>
      <c r="L1155" s="44"/>
      <c r="M1155" s="44"/>
      <c r="N1155" s="44"/>
      <c r="O1155" s="139"/>
      <c r="P1155" s="46"/>
      <c r="Q1155" s="44"/>
      <c r="R1155" s="44"/>
      <c r="S1155" s="44"/>
      <c r="T1155" s="44"/>
      <c r="U1155" s="44"/>
      <c r="V1155" s="44"/>
      <c r="W1155" s="44"/>
      <c r="X1155" s="44"/>
      <c r="Y1155" s="44"/>
      <c r="Z1155" s="44"/>
      <c r="AA1155" s="44"/>
      <c r="AB1155" s="44"/>
      <c r="AC1155" s="44"/>
      <c r="AD1155" s="44"/>
      <c r="AE1155" s="44"/>
      <c r="AF1155" s="44"/>
      <c r="AG1155" s="44"/>
      <c r="AH1155" s="44"/>
      <c r="AI1155" s="44"/>
      <c r="AJ1155" s="44"/>
      <c r="AK1155" s="44"/>
      <c r="AL1155" s="44"/>
      <c r="AM1155" s="44"/>
      <c r="AN1155" s="44"/>
      <c r="AO1155" s="44"/>
      <c r="AP1155" s="44"/>
      <c r="AQ1155" s="44"/>
      <c r="AR1155" s="44"/>
      <c r="AS1155" s="44"/>
    </row>
    <row r="1156" spans="1:45">
      <c r="A1156" s="41"/>
      <c r="B1156" s="41"/>
      <c r="C1156" s="41"/>
      <c r="D1156" s="41"/>
      <c r="E1156" s="52"/>
      <c r="F1156" s="52"/>
      <c r="G1156" s="52"/>
      <c r="H1156" s="52"/>
      <c r="I1156" s="52"/>
      <c r="J1156" s="52"/>
      <c r="K1156" s="52"/>
      <c r="L1156" s="44"/>
      <c r="M1156" s="44"/>
      <c r="N1156" s="44"/>
      <c r="O1156" s="139"/>
      <c r="P1156" s="46"/>
      <c r="Q1156" s="44"/>
      <c r="R1156" s="44"/>
      <c r="S1156" s="44"/>
      <c r="T1156" s="44"/>
      <c r="U1156" s="44"/>
      <c r="V1156" s="44"/>
      <c r="W1156" s="44"/>
      <c r="X1156" s="44"/>
      <c r="Y1156" s="44"/>
      <c r="Z1156" s="44"/>
      <c r="AA1156" s="44"/>
      <c r="AB1156" s="44"/>
      <c r="AC1156" s="44"/>
      <c r="AD1156" s="44"/>
      <c r="AE1156" s="44"/>
      <c r="AF1156" s="44"/>
      <c r="AG1156" s="44"/>
      <c r="AH1156" s="44"/>
      <c r="AI1156" s="44"/>
      <c r="AJ1156" s="44"/>
      <c r="AK1156" s="44"/>
      <c r="AL1156" s="44"/>
      <c r="AM1156" s="44"/>
      <c r="AN1156" s="44"/>
      <c r="AO1156" s="44"/>
      <c r="AP1156" s="44"/>
      <c r="AQ1156" s="44"/>
      <c r="AR1156" s="44"/>
      <c r="AS1156" s="44"/>
    </row>
    <row r="1157" spans="1:45">
      <c r="A1157" s="41"/>
      <c r="B1157" s="41"/>
      <c r="C1157" s="41"/>
      <c r="D1157" s="41"/>
      <c r="E1157" s="52"/>
      <c r="F1157" s="52"/>
      <c r="G1157" s="52"/>
      <c r="H1157" s="52"/>
      <c r="I1157" s="52"/>
      <c r="J1157" s="52"/>
      <c r="K1157" s="52"/>
      <c r="L1157" s="44"/>
      <c r="M1157" s="44"/>
      <c r="N1157" s="44"/>
      <c r="O1157" s="139"/>
      <c r="P1157" s="46"/>
      <c r="Q1157" s="44"/>
      <c r="R1157" s="44"/>
      <c r="S1157" s="44"/>
      <c r="T1157" s="44"/>
      <c r="U1157" s="44"/>
      <c r="V1157" s="44"/>
      <c r="W1157" s="44"/>
      <c r="X1157" s="44"/>
      <c r="Y1157" s="44"/>
      <c r="Z1157" s="44"/>
      <c r="AA1157" s="44"/>
      <c r="AB1157" s="44"/>
      <c r="AC1157" s="44"/>
      <c r="AD1157" s="44"/>
      <c r="AE1157" s="44"/>
      <c r="AF1157" s="44"/>
      <c r="AG1157" s="44"/>
      <c r="AH1157" s="44"/>
      <c r="AI1157" s="44"/>
      <c r="AJ1157" s="44"/>
      <c r="AK1157" s="44"/>
      <c r="AL1157" s="44"/>
      <c r="AM1157" s="44"/>
      <c r="AN1157" s="44"/>
      <c r="AO1157" s="44"/>
      <c r="AP1157" s="44"/>
      <c r="AQ1157" s="44"/>
      <c r="AR1157" s="44"/>
      <c r="AS1157" s="44"/>
    </row>
    <row r="1158" spans="1:45">
      <c r="A1158" s="41"/>
      <c r="B1158" s="41"/>
      <c r="C1158" s="41"/>
      <c r="D1158" s="41"/>
      <c r="E1158" s="52"/>
      <c r="F1158" s="52"/>
      <c r="G1158" s="52"/>
      <c r="H1158" s="52"/>
      <c r="I1158" s="52"/>
      <c r="J1158" s="52"/>
      <c r="K1158" s="52"/>
      <c r="L1158" s="44"/>
      <c r="M1158" s="44"/>
      <c r="N1158" s="44"/>
      <c r="O1158" s="139"/>
      <c r="P1158" s="46"/>
      <c r="Q1158" s="44"/>
      <c r="R1158" s="44"/>
      <c r="S1158" s="44"/>
      <c r="T1158" s="44"/>
      <c r="U1158" s="44"/>
      <c r="V1158" s="44"/>
      <c r="W1158" s="44"/>
      <c r="X1158" s="44"/>
      <c r="Y1158" s="44"/>
      <c r="Z1158" s="44"/>
      <c r="AA1158" s="44"/>
      <c r="AB1158" s="44"/>
      <c r="AC1158" s="44"/>
      <c r="AD1158" s="44"/>
      <c r="AE1158" s="44"/>
      <c r="AF1158" s="44"/>
      <c r="AG1158" s="44"/>
      <c r="AH1158" s="44"/>
      <c r="AI1158" s="44"/>
      <c r="AJ1158" s="44"/>
      <c r="AK1158" s="44"/>
      <c r="AL1158" s="44"/>
      <c r="AM1158" s="44"/>
      <c r="AN1158" s="44"/>
      <c r="AO1158" s="44"/>
      <c r="AP1158" s="44"/>
      <c r="AQ1158" s="44"/>
      <c r="AR1158" s="44"/>
      <c r="AS1158" s="44"/>
    </row>
    <row r="1159" spans="1:45">
      <c r="A1159" s="41"/>
      <c r="B1159" s="41"/>
      <c r="C1159" s="41"/>
      <c r="D1159" s="41"/>
      <c r="E1159" s="52"/>
      <c r="F1159" s="52"/>
      <c r="G1159" s="52"/>
      <c r="H1159" s="52"/>
      <c r="I1159" s="52"/>
      <c r="J1159" s="52"/>
      <c r="K1159" s="52"/>
      <c r="L1159" s="44"/>
      <c r="M1159" s="44"/>
      <c r="N1159" s="44"/>
      <c r="O1159" s="139"/>
      <c r="P1159" s="46"/>
      <c r="Q1159" s="44"/>
      <c r="R1159" s="44"/>
      <c r="S1159" s="44"/>
      <c r="T1159" s="44"/>
      <c r="U1159" s="44"/>
      <c r="V1159" s="44"/>
      <c r="W1159" s="44"/>
      <c r="X1159" s="44"/>
      <c r="Y1159" s="44"/>
      <c r="Z1159" s="44"/>
      <c r="AA1159" s="44"/>
      <c r="AB1159" s="44"/>
      <c r="AC1159" s="44"/>
      <c r="AD1159" s="44"/>
      <c r="AE1159" s="44"/>
      <c r="AF1159" s="44"/>
      <c r="AG1159" s="44"/>
      <c r="AH1159" s="44"/>
      <c r="AI1159" s="44"/>
      <c r="AJ1159" s="44"/>
      <c r="AK1159" s="44"/>
      <c r="AL1159" s="44"/>
      <c r="AM1159" s="44"/>
      <c r="AN1159" s="44"/>
      <c r="AO1159" s="44"/>
      <c r="AP1159" s="44"/>
      <c r="AQ1159" s="44"/>
      <c r="AR1159" s="44"/>
      <c r="AS1159" s="44"/>
    </row>
    <row r="1160" spans="1:45">
      <c r="A1160" s="41"/>
      <c r="B1160" s="41"/>
      <c r="C1160" s="41"/>
      <c r="D1160" s="41"/>
      <c r="E1160" s="52"/>
      <c r="F1160" s="52"/>
      <c r="G1160" s="52"/>
      <c r="H1160" s="52"/>
      <c r="I1160" s="52"/>
      <c r="J1160" s="52"/>
      <c r="K1160" s="52"/>
      <c r="L1160" s="44"/>
      <c r="M1160" s="44"/>
      <c r="N1160" s="44"/>
      <c r="O1160" s="139"/>
      <c r="P1160" s="46"/>
      <c r="Q1160" s="44"/>
      <c r="R1160" s="44"/>
      <c r="S1160" s="44"/>
      <c r="T1160" s="44"/>
      <c r="U1160" s="44"/>
      <c r="V1160" s="44"/>
      <c r="W1160" s="44"/>
      <c r="X1160" s="44"/>
      <c r="Y1160" s="44"/>
      <c r="Z1160" s="44"/>
      <c r="AA1160" s="44"/>
      <c r="AB1160" s="44"/>
      <c r="AC1160" s="44"/>
      <c r="AD1160" s="44"/>
      <c r="AE1160" s="44"/>
      <c r="AF1160" s="44"/>
      <c r="AG1160" s="44"/>
      <c r="AH1160" s="44"/>
      <c r="AI1160" s="44"/>
      <c r="AJ1160" s="44"/>
      <c r="AK1160" s="44"/>
      <c r="AL1160" s="44"/>
      <c r="AM1160" s="44"/>
      <c r="AN1160" s="44"/>
      <c r="AO1160" s="44"/>
      <c r="AP1160" s="44"/>
      <c r="AQ1160" s="44"/>
      <c r="AR1160" s="44"/>
      <c r="AS1160" s="44"/>
    </row>
    <row r="1161" spans="1:45">
      <c r="A1161" s="41"/>
      <c r="B1161" s="41"/>
      <c r="C1161" s="41"/>
      <c r="D1161" s="41"/>
      <c r="E1161" s="52"/>
      <c r="F1161" s="52"/>
      <c r="G1161" s="52"/>
      <c r="H1161" s="52"/>
      <c r="I1161" s="52"/>
      <c r="J1161" s="52"/>
      <c r="K1161" s="52"/>
      <c r="L1161" s="44"/>
      <c r="M1161" s="44"/>
      <c r="N1161" s="44"/>
      <c r="O1161" s="139"/>
      <c r="P1161" s="46"/>
      <c r="Q1161" s="44"/>
      <c r="R1161" s="44"/>
      <c r="S1161" s="44"/>
      <c r="T1161" s="44"/>
      <c r="U1161" s="44"/>
      <c r="V1161" s="44"/>
      <c r="W1161" s="44"/>
      <c r="X1161" s="44"/>
      <c r="Y1161" s="44"/>
      <c r="Z1161" s="44"/>
      <c r="AA1161" s="44"/>
      <c r="AB1161" s="44"/>
      <c r="AC1161" s="44"/>
      <c r="AD1161" s="44"/>
      <c r="AE1161" s="44"/>
      <c r="AF1161" s="44"/>
      <c r="AG1161" s="44"/>
      <c r="AH1161" s="44"/>
      <c r="AI1161" s="44"/>
      <c r="AJ1161" s="44"/>
      <c r="AK1161" s="44"/>
      <c r="AL1161" s="44"/>
      <c r="AM1161" s="44"/>
      <c r="AN1161" s="44"/>
      <c r="AO1161" s="44"/>
      <c r="AP1161" s="44"/>
      <c r="AQ1161" s="44"/>
      <c r="AR1161" s="44"/>
      <c r="AS1161" s="44"/>
    </row>
    <row r="1162" spans="1:45">
      <c r="A1162" s="41"/>
      <c r="B1162" s="41"/>
      <c r="C1162" s="41"/>
      <c r="D1162" s="41"/>
      <c r="E1162" s="52"/>
      <c r="F1162" s="52"/>
      <c r="G1162" s="52"/>
      <c r="H1162" s="52"/>
      <c r="I1162" s="52"/>
      <c r="J1162" s="52"/>
      <c r="K1162" s="52"/>
      <c r="L1162" s="44"/>
      <c r="M1162" s="44"/>
      <c r="N1162" s="44"/>
      <c r="O1162" s="139"/>
      <c r="P1162" s="46"/>
      <c r="Q1162" s="44"/>
      <c r="R1162" s="44"/>
      <c r="S1162" s="44"/>
      <c r="T1162" s="44"/>
      <c r="U1162" s="44"/>
      <c r="V1162" s="44"/>
      <c r="W1162" s="44"/>
      <c r="X1162" s="44"/>
      <c r="Y1162" s="44"/>
      <c r="Z1162" s="44"/>
      <c r="AA1162" s="44"/>
      <c r="AB1162" s="44"/>
      <c r="AC1162" s="44"/>
      <c r="AD1162" s="44"/>
      <c r="AE1162" s="44"/>
      <c r="AF1162" s="44"/>
      <c r="AG1162" s="44"/>
      <c r="AH1162" s="44"/>
      <c r="AI1162" s="44"/>
      <c r="AJ1162" s="44"/>
      <c r="AK1162" s="44"/>
      <c r="AL1162" s="44"/>
      <c r="AM1162" s="44"/>
      <c r="AN1162" s="44"/>
      <c r="AO1162" s="44"/>
      <c r="AP1162" s="44"/>
      <c r="AQ1162" s="44"/>
      <c r="AR1162" s="44"/>
      <c r="AS1162" s="44"/>
    </row>
    <row r="1163" spans="1:45">
      <c r="A1163" s="41"/>
      <c r="B1163" s="41"/>
      <c r="C1163" s="41"/>
      <c r="D1163" s="41"/>
      <c r="E1163" s="52"/>
      <c r="F1163" s="52"/>
      <c r="G1163" s="52"/>
      <c r="H1163" s="52"/>
      <c r="I1163" s="52"/>
      <c r="J1163" s="52"/>
      <c r="K1163" s="52"/>
      <c r="L1163" s="44"/>
      <c r="M1163" s="44"/>
      <c r="N1163" s="44"/>
      <c r="O1163" s="139"/>
      <c r="P1163" s="46"/>
      <c r="Q1163" s="44"/>
      <c r="R1163" s="44"/>
      <c r="S1163" s="44"/>
      <c r="T1163" s="44"/>
      <c r="U1163" s="44"/>
      <c r="V1163" s="44"/>
      <c r="W1163" s="44"/>
      <c r="X1163" s="44"/>
      <c r="Y1163" s="44"/>
      <c r="Z1163" s="44"/>
      <c r="AA1163" s="44"/>
      <c r="AB1163" s="44"/>
      <c r="AC1163" s="44"/>
      <c r="AD1163" s="44"/>
      <c r="AE1163" s="44"/>
      <c r="AF1163" s="44"/>
      <c r="AG1163" s="44"/>
      <c r="AH1163" s="44"/>
      <c r="AI1163" s="44"/>
      <c r="AJ1163" s="44"/>
      <c r="AK1163" s="44"/>
      <c r="AL1163" s="44"/>
      <c r="AM1163" s="44"/>
      <c r="AN1163" s="44"/>
      <c r="AO1163" s="44"/>
      <c r="AP1163" s="44"/>
      <c r="AQ1163" s="44"/>
      <c r="AR1163" s="44"/>
      <c r="AS1163" s="44"/>
    </row>
    <row r="1164" spans="1:45">
      <c r="A1164" s="41"/>
      <c r="B1164" s="41"/>
      <c r="C1164" s="41"/>
      <c r="D1164" s="41"/>
      <c r="E1164" s="52"/>
      <c r="F1164" s="52"/>
      <c r="G1164" s="52"/>
      <c r="H1164" s="52"/>
      <c r="I1164" s="52"/>
      <c r="J1164" s="52"/>
      <c r="K1164" s="52"/>
      <c r="L1164" s="44"/>
      <c r="M1164" s="44"/>
      <c r="N1164" s="44"/>
      <c r="O1164" s="139"/>
      <c r="P1164" s="46"/>
      <c r="Q1164" s="44"/>
      <c r="R1164" s="44"/>
      <c r="S1164" s="44"/>
      <c r="T1164" s="44"/>
      <c r="U1164" s="44"/>
      <c r="V1164" s="44"/>
      <c r="W1164" s="44"/>
      <c r="X1164" s="44"/>
      <c r="Y1164" s="44"/>
      <c r="Z1164" s="44"/>
      <c r="AA1164" s="44"/>
      <c r="AB1164" s="44"/>
      <c r="AC1164" s="44"/>
      <c r="AD1164" s="44"/>
      <c r="AE1164" s="44"/>
      <c r="AF1164" s="44"/>
      <c r="AG1164" s="44"/>
      <c r="AH1164" s="44"/>
      <c r="AI1164" s="44"/>
      <c r="AJ1164" s="44"/>
      <c r="AK1164" s="44"/>
      <c r="AL1164" s="44"/>
      <c r="AM1164" s="44"/>
      <c r="AN1164" s="44"/>
      <c r="AO1164" s="44"/>
      <c r="AP1164" s="44"/>
      <c r="AQ1164" s="44"/>
      <c r="AR1164" s="44"/>
      <c r="AS1164" s="44"/>
    </row>
    <row r="1165" spans="1:45">
      <c r="A1165" s="41"/>
      <c r="B1165" s="41"/>
      <c r="C1165" s="41"/>
      <c r="D1165" s="41"/>
      <c r="E1165" s="52"/>
      <c r="F1165" s="52"/>
      <c r="G1165" s="52"/>
      <c r="H1165" s="52"/>
      <c r="I1165" s="52"/>
      <c r="J1165" s="52"/>
      <c r="K1165" s="52"/>
      <c r="L1165" s="44"/>
      <c r="M1165" s="44"/>
      <c r="N1165" s="44"/>
      <c r="O1165" s="139"/>
      <c r="P1165" s="46"/>
      <c r="Q1165" s="44"/>
      <c r="R1165" s="44"/>
      <c r="S1165" s="44"/>
      <c r="T1165" s="44"/>
      <c r="U1165" s="44"/>
      <c r="V1165" s="44"/>
      <c r="W1165" s="44"/>
      <c r="X1165" s="44"/>
      <c r="Y1165" s="44"/>
      <c r="Z1165" s="44"/>
      <c r="AA1165" s="44"/>
      <c r="AB1165" s="44"/>
      <c r="AC1165" s="44"/>
      <c r="AD1165" s="44"/>
      <c r="AE1165" s="44"/>
      <c r="AF1165" s="44"/>
      <c r="AG1165" s="44"/>
      <c r="AH1165" s="44"/>
      <c r="AI1165" s="44"/>
      <c r="AJ1165" s="44"/>
      <c r="AK1165" s="44"/>
      <c r="AL1165" s="44"/>
      <c r="AM1165" s="44"/>
      <c r="AN1165" s="44"/>
      <c r="AO1165" s="44"/>
      <c r="AP1165" s="44"/>
      <c r="AQ1165" s="44"/>
      <c r="AR1165" s="44"/>
      <c r="AS1165" s="44"/>
    </row>
    <row r="1166" spans="1:45">
      <c r="A1166" s="41"/>
      <c r="B1166" s="41"/>
      <c r="C1166" s="41"/>
      <c r="D1166" s="41"/>
      <c r="E1166" s="52"/>
      <c r="F1166" s="52"/>
      <c r="G1166" s="52"/>
      <c r="H1166" s="52"/>
      <c r="I1166" s="52"/>
      <c r="J1166" s="52"/>
      <c r="K1166" s="52"/>
      <c r="L1166" s="44"/>
      <c r="M1166" s="44"/>
      <c r="N1166" s="44"/>
      <c r="O1166" s="139"/>
      <c r="P1166" s="46"/>
      <c r="Q1166" s="44"/>
      <c r="R1166" s="44"/>
      <c r="S1166" s="44"/>
      <c r="T1166" s="44"/>
      <c r="U1166" s="44"/>
      <c r="V1166" s="44"/>
      <c r="W1166" s="44"/>
      <c r="X1166" s="44"/>
      <c r="Y1166" s="44"/>
      <c r="Z1166" s="44"/>
      <c r="AA1166" s="44"/>
      <c r="AB1166" s="44"/>
      <c r="AC1166" s="44"/>
      <c r="AD1166" s="44"/>
      <c r="AE1166" s="44"/>
      <c r="AF1166" s="44"/>
      <c r="AG1166" s="44"/>
      <c r="AH1166" s="44"/>
      <c r="AI1166" s="44"/>
      <c r="AJ1166" s="44"/>
      <c r="AK1166" s="44"/>
      <c r="AL1166" s="44"/>
      <c r="AM1166" s="44"/>
      <c r="AN1166" s="44"/>
      <c r="AO1166" s="44"/>
      <c r="AP1166" s="44"/>
      <c r="AQ1166" s="44"/>
      <c r="AR1166" s="44"/>
      <c r="AS1166" s="44"/>
    </row>
    <row r="1167" spans="1:45">
      <c r="A1167" s="41"/>
      <c r="B1167" s="41"/>
      <c r="C1167" s="41"/>
      <c r="D1167" s="41"/>
      <c r="E1167" s="52"/>
      <c r="F1167" s="52"/>
      <c r="G1167" s="52"/>
      <c r="H1167" s="52"/>
      <c r="I1167" s="52"/>
      <c r="J1167" s="52"/>
      <c r="K1167" s="52"/>
      <c r="L1167" s="44"/>
      <c r="M1167" s="44"/>
      <c r="N1167" s="44"/>
      <c r="O1167" s="139"/>
      <c r="P1167" s="46"/>
      <c r="Q1167" s="44"/>
      <c r="R1167" s="44"/>
      <c r="S1167" s="44"/>
      <c r="T1167" s="44"/>
      <c r="U1167" s="44"/>
      <c r="V1167" s="44"/>
      <c r="W1167" s="44"/>
      <c r="X1167" s="44"/>
      <c r="Y1167" s="44"/>
      <c r="Z1167" s="44"/>
      <c r="AA1167" s="44"/>
      <c r="AB1167" s="44"/>
      <c r="AC1167" s="44"/>
      <c r="AD1167" s="44"/>
      <c r="AE1167" s="44"/>
      <c r="AF1167" s="44"/>
      <c r="AG1167" s="44"/>
      <c r="AH1167" s="44"/>
      <c r="AI1167" s="44"/>
      <c r="AJ1167" s="44"/>
      <c r="AK1167" s="44"/>
      <c r="AL1167" s="44"/>
      <c r="AM1167" s="44"/>
      <c r="AN1167" s="44"/>
      <c r="AO1167" s="44"/>
      <c r="AP1167" s="44"/>
      <c r="AQ1167" s="44"/>
      <c r="AR1167" s="44"/>
      <c r="AS1167" s="44"/>
    </row>
    <row r="1168" spans="1:45">
      <c r="A1168" s="41"/>
      <c r="B1168" s="41"/>
      <c r="C1168" s="41"/>
      <c r="D1168" s="41"/>
      <c r="E1168" s="52"/>
      <c r="F1168" s="52"/>
      <c r="G1168" s="52"/>
      <c r="H1168" s="52"/>
      <c r="I1168" s="52"/>
      <c r="J1168" s="52"/>
      <c r="K1168" s="52"/>
      <c r="L1168" s="44"/>
      <c r="M1168" s="44"/>
      <c r="N1168" s="44"/>
      <c r="O1168" s="139"/>
      <c r="P1168" s="46"/>
      <c r="Q1168" s="44"/>
      <c r="R1168" s="44"/>
      <c r="S1168" s="44"/>
      <c r="T1168" s="44"/>
      <c r="U1168" s="44"/>
      <c r="V1168" s="44"/>
      <c r="W1168" s="44"/>
      <c r="X1168" s="44"/>
      <c r="Y1168" s="44"/>
      <c r="Z1168" s="44"/>
      <c r="AA1168" s="44"/>
      <c r="AB1168" s="44"/>
      <c r="AC1168" s="44"/>
      <c r="AD1168" s="44"/>
      <c r="AE1168" s="44"/>
      <c r="AF1168" s="44"/>
      <c r="AG1168" s="44"/>
      <c r="AH1168" s="44"/>
      <c r="AI1168" s="44"/>
      <c r="AJ1168" s="44"/>
      <c r="AK1168" s="44"/>
      <c r="AL1168" s="44"/>
      <c r="AM1168" s="44"/>
      <c r="AN1168" s="44"/>
      <c r="AO1168" s="44"/>
      <c r="AP1168" s="44"/>
      <c r="AQ1168" s="44"/>
      <c r="AR1168" s="44"/>
      <c r="AS1168" s="44"/>
    </row>
    <row r="1169" spans="1:45">
      <c r="A1169" s="41"/>
      <c r="B1169" s="41"/>
      <c r="C1169" s="41"/>
      <c r="D1169" s="41"/>
      <c r="E1169" s="52"/>
      <c r="F1169" s="52"/>
      <c r="G1169" s="52"/>
      <c r="H1169" s="52"/>
      <c r="I1169" s="52"/>
      <c r="J1169" s="52"/>
      <c r="K1169" s="52"/>
      <c r="L1169" s="44"/>
      <c r="M1169" s="44"/>
      <c r="N1169" s="44"/>
      <c r="O1169" s="139"/>
      <c r="P1169" s="46"/>
      <c r="Q1169" s="44"/>
      <c r="R1169" s="44"/>
      <c r="S1169" s="44"/>
      <c r="T1169" s="44"/>
      <c r="U1169" s="44"/>
      <c r="V1169" s="44"/>
      <c r="W1169" s="44"/>
      <c r="X1169" s="44"/>
      <c r="Y1169" s="44"/>
      <c r="Z1169" s="44"/>
      <c r="AA1169" s="44"/>
      <c r="AB1169" s="44"/>
      <c r="AC1169" s="44"/>
      <c r="AD1169" s="44"/>
      <c r="AE1169" s="44"/>
      <c r="AF1169" s="44"/>
      <c r="AG1169" s="44"/>
      <c r="AH1169" s="44"/>
      <c r="AI1169" s="44"/>
      <c r="AJ1169" s="44"/>
      <c r="AK1169" s="44"/>
      <c r="AL1169" s="44"/>
      <c r="AM1169" s="44"/>
      <c r="AN1169" s="44"/>
      <c r="AO1169" s="44"/>
      <c r="AP1169" s="44"/>
      <c r="AQ1169" s="44"/>
      <c r="AR1169" s="44"/>
      <c r="AS1169" s="44"/>
    </row>
    <row r="1170" spans="1:45">
      <c r="A1170" s="41"/>
      <c r="B1170" s="41"/>
      <c r="C1170" s="41"/>
      <c r="D1170" s="41"/>
      <c r="E1170" s="52"/>
      <c r="F1170" s="52"/>
      <c r="G1170" s="52"/>
      <c r="H1170" s="52"/>
      <c r="I1170" s="52"/>
      <c r="J1170" s="52"/>
      <c r="K1170" s="52"/>
      <c r="L1170" s="44"/>
      <c r="M1170" s="44"/>
      <c r="N1170" s="44"/>
      <c r="O1170" s="139"/>
      <c r="P1170" s="46"/>
      <c r="Q1170" s="44"/>
      <c r="R1170" s="44"/>
      <c r="S1170" s="44"/>
      <c r="T1170" s="44"/>
      <c r="U1170" s="44"/>
      <c r="V1170" s="44"/>
      <c r="W1170" s="44"/>
      <c r="X1170" s="44"/>
      <c r="Y1170" s="44"/>
      <c r="Z1170" s="44"/>
      <c r="AA1170" s="44"/>
      <c r="AB1170" s="44"/>
      <c r="AC1170" s="44"/>
      <c r="AD1170" s="44"/>
      <c r="AE1170" s="44"/>
      <c r="AF1170" s="44"/>
      <c r="AG1170" s="44"/>
      <c r="AH1170" s="44"/>
      <c r="AI1170" s="44"/>
      <c r="AJ1170" s="44"/>
      <c r="AK1170" s="44"/>
      <c r="AL1170" s="44"/>
      <c r="AM1170" s="44"/>
      <c r="AN1170" s="44"/>
      <c r="AO1170" s="44"/>
      <c r="AP1170" s="44"/>
      <c r="AQ1170" s="44"/>
      <c r="AR1170" s="44"/>
      <c r="AS1170" s="44"/>
    </row>
    <row r="1171" spans="1:45">
      <c r="A1171" s="41"/>
      <c r="B1171" s="41"/>
      <c r="C1171" s="41"/>
      <c r="D1171" s="41"/>
      <c r="E1171" s="52"/>
      <c r="F1171" s="52"/>
      <c r="G1171" s="52"/>
      <c r="H1171" s="52"/>
      <c r="I1171" s="52"/>
      <c r="J1171" s="52"/>
      <c r="K1171" s="52"/>
      <c r="L1171" s="44"/>
      <c r="M1171" s="44"/>
      <c r="N1171" s="44"/>
      <c r="O1171" s="139"/>
      <c r="P1171" s="46"/>
      <c r="Q1171" s="44"/>
      <c r="R1171" s="44"/>
      <c r="S1171" s="44"/>
      <c r="T1171" s="44"/>
      <c r="U1171" s="44"/>
      <c r="V1171" s="44"/>
      <c r="W1171" s="44"/>
      <c r="X1171" s="44"/>
      <c r="Y1171" s="44"/>
      <c r="Z1171" s="44"/>
      <c r="AA1171" s="44"/>
      <c r="AB1171" s="44"/>
      <c r="AC1171" s="44"/>
      <c r="AD1171" s="44"/>
      <c r="AE1171" s="44"/>
      <c r="AF1171" s="44"/>
      <c r="AG1171" s="44"/>
      <c r="AH1171" s="44"/>
      <c r="AI1171" s="44"/>
      <c r="AJ1171" s="44"/>
      <c r="AK1171" s="44"/>
      <c r="AL1171" s="44"/>
      <c r="AM1171" s="44"/>
      <c r="AN1171" s="44"/>
      <c r="AO1171" s="44"/>
      <c r="AP1171" s="44"/>
      <c r="AQ1171" s="44"/>
      <c r="AR1171" s="44"/>
      <c r="AS1171" s="44"/>
    </row>
    <row r="1172" spans="1:45">
      <c r="A1172" s="41"/>
      <c r="B1172" s="41"/>
      <c r="C1172" s="41"/>
      <c r="D1172" s="41"/>
      <c r="E1172" s="52"/>
      <c r="F1172" s="52"/>
      <c r="G1172" s="52"/>
      <c r="H1172" s="52"/>
      <c r="I1172" s="52"/>
      <c r="J1172" s="52"/>
      <c r="K1172" s="52"/>
      <c r="L1172" s="44"/>
      <c r="M1172" s="44"/>
      <c r="N1172" s="44"/>
      <c r="O1172" s="139"/>
      <c r="P1172" s="46"/>
      <c r="Q1172" s="44"/>
      <c r="R1172" s="44"/>
      <c r="S1172" s="44"/>
      <c r="T1172" s="44"/>
      <c r="U1172" s="44"/>
      <c r="V1172" s="44"/>
      <c r="W1172" s="44"/>
      <c r="X1172" s="44"/>
      <c r="Y1172" s="44"/>
      <c r="Z1172" s="44"/>
      <c r="AA1172" s="44"/>
      <c r="AB1172" s="44"/>
      <c r="AC1172" s="44"/>
      <c r="AD1172" s="44"/>
      <c r="AE1172" s="44"/>
      <c r="AF1172" s="44"/>
      <c r="AG1172" s="44"/>
      <c r="AH1172" s="44"/>
      <c r="AI1172" s="44"/>
      <c r="AJ1172" s="44"/>
      <c r="AK1172" s="44"/>
      <c r="AL1172" s="44"/>
      <c r="AM1172" s="44"/>
      <c r="AN1172" s="44"/>
      <c r="AO1172" s="44"/>
      <c r="AP1172" s="44"/>
      <c r="AQ1172" s="44"/>
      <c r="AR1172" s="44"/>
      <c r="AS1172" s="44"/>
    </row>
    <row r="1173" spans="1:45">
      <c r="A1173" s="41"/>
      <c r="B1173" s="41"/>
      <c r="C1173" s="41"/>
      <c r="D1173" s="41"/>
      <c r="E1173" s="52"/>
      <c r="F1173" s="52"/>
      <c r="G1173" s="52"/>
      <c r="H1173" s="52"/>
      <c r="I1173" s="52"/>
      <c r="J1173" s="52"/>
      <c r="K1173" s="52"/>
      <c r="L1173" s="44"/>
      <c r="M1173" s="44"/>
      <c r="N1173" s="44"/>
      <c r="O1173" s="139"/>
      <c r="P1173" s="46"/>
      <c r="Q1173" s="44"/>
      <c r="R1173" s="44"/>
      <c r="S1173" s="44"/>
      <c r="T1173" s="44"/>
      <c r="U1173" s="44"/>
      <c r="V1173" s="44"/>
      <c r="W1173" s="44"/>
      <c r="X1173" s="44"/>
      <c r="Y1173" s="44"/>
      <c r="Z1173" s="44"/>
      <c r="AA1173" s="44"/>
      <c r="AB1173" s="44"/>
      <c r="AC1173" s="44"/>
      <c r="AD1173" s="44"/>
      <c r="AE1173" s="44"/>
      <c r="AF1173" s="44"/>
      <c r="AG1173" s="44"/>
      <c r="AH1173" s="44"/>
      <c r="AI1173" s="44"/>
      <c r="AJ1173" s="44"/>
      <c r="AK1173" s="44"/>
      <c r="AL1173" s="44"/>
      <c r="AM1173" s="44"/>
      <c r="AN1173" s="44"/>
      <c r="AO1173" s="44"/>
      <c r="AP1173" s="44"/>
      <c r="AQ1173" s="44"/>
      <c r="AR1173" s="44"/>
      <c r="AS1173" s="44"/>
    </row>
    <row r="1174" spans="1:45">
      <c r="A1174" s="41"/>
      <c r="B1174" s="41"/>
      <c r="C1174" s="41"/>
      <c r="D1174" s="41"/>
      <c r="E1174" s="52"/>
      <c r="F1174" s="52"/>
      <c r="G1174" s="52"/>
      <c r="H1174" s="52"/>
      <c r="I1174" s="52"/>
      <c r="J1174" s="52"/>
      <c r="K1174" s="52"/>
      <c r="L1174" s="44"/>
      <c r="M1174" s="44"/>
      <c r="N1174" s="44"/>
      <c r="O1174" s="139"/>
      <c r="P1174" s="46"/>
      <c r="Q1174" s="44"/>
      <c r="R1174" s="44"/>
      <c r="S1174" s="44"/>
      <c r="T1174" s="44"/>
      <c r="U1174" s="44"/>
      <c r="V1174" s="44"/>
      <c r="W1174" s="44"/>
      <c r="X1174" s="44"/>
      <c r="Y1174" s="44"/>
      <c r="Z1174" s="44"/>
      <c r="AA1174" s="44"/>
      <c r="AB1174" s="44"/>
      <c r="AC1174" s="44"/>
      <c r="AD1174" s="44"/>
      <c r="AE1174" s="44"/>
      <c r="AF1174" s="44"/>
      <c r="AG1174" s="44"/>
      <c r="AH1174" s="44"/>
      <c r="AI1174" s="44"/>
      <c r="AJ1174" s="44"/>
      <c r="AK1174" s="44"/>
      <c r="AL1174" s="44"/>
      <c r="AM1174" s="44"/>
      <c r="AN1174" s="44"/>
      <c r="AO1174" s="44"/>
      <c r="AP1174" s="44"/>
      <c r="AQ1174" s="44"/>
      <c r="AR1174" s="44"/>
      <c r="AS1174" s="44"/>
    </row>
    <row r="1175" spans="1:45">
      <c r="A1175" s="41"/>
      <c r="B1175" s="41"/>
      <c r="C1175" s="41"/>
      <c r="D1175" s="41"/>
      <c r="E1175" s="52"/>
      <c r="F1175" s="52"/>
      <c r="G1175" s="52"/>
      <c r="H1175" s="52"/>
      <c r="I1175" s="52"/>
      <c r="J1175" s="52"/>
      <c r="K1175" s="52"/>
      <c r="L1175" s="44"/>
      <c r="M1175" s="44"/>
      <c r="N1175" s="44"/>
      <c r="O1175" s="139"/>
      <c r="P1175" s="46"/>
      <c r="Q1175" s="44"/>
      <c r="R1175" s="44"/>
      <c r="S1175" s="44"/>
      <c r="T1175" s="44"/>
      <c r="U1175" s="44"/>
      <c r="V1175" s="44"/>
      <c r="W1175" s="44"/>
      <c r="X1175" s="44"/>
      <c r="Y1175" s="44"/>
      <c r="Z1175" s="44"/>
      <c r="AA1175" s="44"/>
      <c r="AB1175" s="44"/>
      <c r="AC1175" s="44"/>
      <c r="AD1175" s="44"/>
      <c r="AE1175" s="44"/>
      <c r="AF1175" s="44"/>
      <c r="AG1175" s="44"/>
      <c r="AH1175" s="44"/>
      <c r="AI1175" s="44"/>
      <c r="AJ1175" s="44"/>
      <c r="AK1175" s="44"/>
      <c r="AL1175" s="44"/>
      <c r="AM1175" s="44"/>
      <c r="AN1175" s="44"/>
      <c r="AO1175" s="44"/>
      <c r="AP1175" s="44"/>
      <c r="AQ1175" s="44"/>
      <c r="AR1175" s="44"/>
      <c r="AS1175" s="44"/>
    </row>
    <row r="1176" spans="1:45">
      <c r="A1176" s="41"/>
      <c r="B1176" s="41"/>
      <c r="C1176" s="41"/>
      <c r="D1176" s="41"/>
      <c r="E1176" s="52"/>
      <c r="F1176" s="52"/>
      <c r="G1176" s="52"/>
      <c r="H1176" s="52"/>
      <c r="I1176" s="52"/>
      <c r="J1176" s="52"/>
      <c r="K1176" s="52"/>
      <c r="L1176" s="44"/>
      <c r="M1176" s="44"/>
      <c r="N1176" s="44"/>
      <c r="O1176" s="139"/>
      <c r="P1176" s="46"/>
      <c r="Q1176" s="44"/>
      <c r="R1176" s="44"/>
      <c r="S1176" s="44"/>
      <c r="T1176" s="44"/>
      <c r="U1176" s="44"/>
      <c r="V1176" s="44"/>
      <c r="W1176" s="44"/>
      <c r="X1176" s="44"/>
      <c r="Y1176" s="44"/>
      <c r="Z1176" s="44"/>
      <c r="AA1176" s="44"/>
      <c r="AB1176" s="44"/>
      <c r="AC1176" s="44"/>
      <c r="AD1176" s="44"/>
      <c r="AE1176" s="44"/>
      <c r="AF1176" s="44"/>
      <c r="AG1176" s="44"/>
      <c r="AH1176" s="44"/>
      <c r="AI1176" s="44"/>
      <c r="AJ1176" s="44"/>
      <c r="AK1176" s="44"/>
      <c r="AL1176" s="44"/>
      <c r="AM1176" s="44"/>
      <c r="AN1176" s="44"/>
      <c r="AO1176" s="44"/>
      <c r="AP1176" s="44"/>
      <c r="AQ1176" s="44"/>
      <c r="AR1176" s="44"/>
      <c r="AS1176" s="44"/>
    </row>
    <row r="1177" spans="1:45">
      <c r="A1177" s="41"/>
      <c r="B1177" s="41"/>
      <c r="C1177" s="41"/>
      <c r="D1177" s="41"/>
      <c r="E1177" s="52"/>
      <c r="F1177" s="52"/>
      <c r="G1177" s="52"/>
      <c r="H1177" s="52"/>
      <c r="I1177" s="52"/>
      <c r="J1177" s="52"/>
      <c r="K1177" s="52"/>
      <c r="L1177" s="44"/>
      <c r="M1177" s="44"/>
      <c r="N1177" s="44"/>
      <c r="O1177" s="139"/>
      <c r="P1177" s="46"/>
      <c r="Q1177" s="44"/>
      <c r="R1177" s="44"/>
      <c r="S1177" s="44"/>
      <c r="T1177" s="44"/>
      <c r="U1177" s="44"/>
      <c r="V1177" s="44"/>
      <c r="W1177" s="44"/>
      <c r="X1177" s="44"/>
      <c r="Y1177" s="44"/>
      <c r="Z1177" s="44"/>
      <c r="AA1177" s="44"/>
      <c r="AB1177" s="44"/>
      <c r="AC1177" s="44"/>
      <c r="AD1177" s="44"/>
      <c r="AE1177" s="44"/>
      <c r="AF1177" s="44"/>
      <c r="AG1177" s="44"/>
      <c r="AH1177" s="44"/>
      <c r="AI1177" s="44"/>
      <c r="AJ1177" s="44"/>
      <c r="AK1177" s="44"/>
      <c r="AL1177" s="44"/>
      <c r="AM1177" s="44"/>
      <c r="AN1177" s="44"/>
      <c r="AO1177" s="44"/>
      <c r="AP1177" s="44"/>
      <c r="AQ1177" s="44"/>
      <c r="AR1177" s="44"/>
      <c r="AS1177" s="44"/>
    </row>
    <row r="1178" spans="1:45">
      <c r="A1178" s="41"/>
      <c r="B1178" s="41"/>
      <c r="C1178" s="41"/>
      <c r="D1178" s="41"/>
      <c r="E1178" s="52"/>
      <c r="F1178" s="52"/>
      <c r="G1178" s="52"/>
      <c r="H1178" s="52"/>
      <c r="I1178" s="52"/>
      <c r="J1178" s="52"/>
      <c r="K1178" s="52"/>
      <c r="L1178" s="44"/>
      <c r="M1178" s="44"/>
      <c r="N1178" s="44"/>
      <c r="O1178" s="139"/>
      <c r="P1178" s="46"/>
      <c r="Q1178" s="44"/>
      <c r="R1178" s="44"/>
      <c r="S1178" s="44"/>
      <c r="T1178" s="44"/>
      <c r="U1178" s="44"/>
      <c r="V1178" s="44"/>
      <c r="W1178" s="44"/>
      <c r="X1178" s="44"/>
      <c r="Y1178" s="44"/>
      <c r="Z1178" s="44"/>
      <c r="AA1178" s="44"/>
      <c r="AB1178" s="44"/>
      <c r="AC1178" s="44"/>
      <c r="AD1178" s="44"/>
      <c r="AE1178" s="44"/>
      <c r="AF1178" s="44"/>
      <c r="AG1178" s="44"/>
      <c r="AH1178" s="44"/>
      <c r="AI1178" s="44"/>
      <c r="AJ1178" s="44"/>
      <c r="AK1178" s="44"/>
      <c r="AL1178" s="44"/>
      <c r="AM1178" s="44"/>
      <c r="AN1178" s="44"/>
      <c r="AO1178" s="44"/>
      <c r="AP1178" s="44"/>
      <c r="AQ1178" s="44"/>
      <c r="AR1178" s="44"/>
      <c r="AS1178" s="44"/>
    </row>
    <row r="1179" spans="1:45">
      <c r="A1179" s="41"/>
      <c r="B1179" s="41"/>
      <c r="C1179" s="41"/>
      <c r="D1179" s="41"/>
      <c r="E1179" s="52"/>
      <c r="F1179" s="52"/>
      <c r="G1179" s="52"/>
      <c r="H1179" s="52"/>
      <c r="I1179" s="52"/>
      <c r="J1179" s="52"/>
      <c r="K1179" s="52"/>
      <c r="L1179" s="44"/>
      <c r="M1179" s="44"/>
      <c r="N1179" s="44"/>
      <c r="O1179" s="139"/>
      <c r="P1179" s="46"/>
      <c r="Q1179" s="44"/>
      <c r="R1179" s="44"/>
      <c r="S1179" s="44"/>
      <c r="T1179" s="44"/>
      <c r="U1179" s="44"/>
      <c r="V1179" s="44"/>
      <c r="W1179" s="44"/>
      <c r="X1179" s="44"/>
      <c r="Y1179" s="44"/>
      <c r="Z1179" s="44"/>
      <c r="AA1179" s="44"/>
      <c r="AB1179" s="44"/>
      <c r="AC1179" s="44"/>
      <c r="AD1179" s="44"/>
      <c r="AE1179" s="44"/>
      <c r="AF1179" s="44"/>
      <c r="AG1179" s="44"/>
      <c r="AH1179" s="44"/>
      <c r="AI1179" s="44"/>
      <c r="AJ1179" s="44"/>
      <c r="AK1179" s="44"/>
      <c r="AL1179" s="44"/>
      <c r="AM1179" s="44"/>
      <c r="AN1179" s="44"/>
      <c r="AO1179" s="44"/>
      <c r="AP1179" s="44"/>
      <c r="AQ1179" s="44"/>
      <c r="AR1179" s="44"/>
      <c r="AS1179" s="44"/>
    </row>
    <row r="1180" spans="1:45">
      <c r="A1180" s="41"/>
      <c r="B1180" s="41"/>
      <c r="C1180" s="41"/>
      <c r="D1180" s="41"/>
      <c r="E1180" s="52"/>
      <c r="F1180" s="52"/>
      <c r="G1180" s="52"/>
      <c r="H1180" s="52"/>
      <c r="I1180" s="52"/>
      <c r="J1180" s="52"/>
      <c r="K1180" s="52"/>
      <c r="L1180" s="44"/>
      <c r="M1180" s="44"/>
      <c r="N1180" s="44"/>
      <c r="O1180" s="139"/>
      <c r="P1180" s="46"/>
      <c r="Q1180" s="44"/>
      <c r="R1180" s="44"/>
      <c r="S1180" s="44"/>
      <c r="T1180" s="44"/>
      <c r="U1180" s="44"/>
      <c r="V1180" s="44"/>
      <c r="W1180" s="44"/>
      <c r="X1180" s="44"/>
      <c r="Y1180" s="44"/>
      <c r="Z1180" s="44"/>
      <c r="AA1180" s="44"/>
      <c r="AB1180" s="44"/>
      <c r="AC1180" s="44"/>
      <c r="AD1180" s="44"/>
      <c r="AE1180" s="44"/>
      <c r="AF1180" s="44"/>
      <c r="AG1180" s="44"/>
      <c r="AH1180" s="44"/>
      <c r="AI1180" s="44"/>
      <c r="AJ1180" s="44"/>
      <c r="AK1180" s="44"/>
      <c r="AL1180" s="44"/>
      <c r="AM1180" s="44"/>
      <c r="AN1180" s="44"/>
      <c r="AO1180" s="44"/>
      <c r="AP1180" s="44"/>
      <c r="AQ1180" s="44"/>
      <c r="AR1180" s="44"/>
      <c r="AS1180" s="44"/>
    </row>
    <row r="1181" spans="1:45">
      <c r="A1181" s="41"/>
      <c r="B1181" s="41"/>
      <c r="C1181" s="41"/>
      <c r="D1181" s="41"/>
      <c r="E1181" s="52"/>
      <c r="F1181" s="52"/>
      <c r="G1181" s="52"/>
      <c r="H1181" s="52"/>
      <c r="I1181" s="52"/>
      <c r="J1181" s="52"/>
      <c r="K1181" s="52"/>
      <c r="L1181" s="44"/>
      <c r="M1181" s="44"/>
      <c r="N1181" s="44"/>
      <c r="O1181" s="139"/>
      <c r="P1181" s="46"/>
      <c r="Q1181" s="44"/>
      <c r="R1181" s="44"/>
      <c r="S1181" s="44"/>
      <c r="T1181" s="44"/>
      <c r="U1181" s="44"/>
      <c r="V1181" s="44"/>
      <c r="W1181" s="44"/>
      <c r="X1181" s="44"/>
      <c r="Y1181" s="44"/>
      <c r="Z1181" s="44"/>
      <c r="AA1181" s="44"/>
      <c r="AB1181" s="44"/>
      <c r="AC1181" s="44"/>
      <c r="AD1181" s="44"/>
      <c r="AE1181" s="44"/>
      <c r="AF1181" s="44"/>
      <c r="AG1181" s="44"/>
      <c r="AH1181" s="44"/>
      <c r="AI1181" s="44"/>
      <c r="AJ1181" s="44"/>
      <c r="AK1181" s="44"/>
      <c r="AL1181" s="44"/>
      <c r="AM1181" s="44"/>
      <c r="AN1181" s="44"/>
      <c r="AO1181" s="44"/>
      <c r="AP1181" s="44"/>
      <c r="AQ1181" s="44"/>
      <c r="AR1181" s="44"/>
      <c r="AS1181" s="44"/>
    </row>
    <row r="1182" spans="1:45">
      <c r="A1182" s="41"/>
      <c r="B1182" s="41"/>
      <c r="C1182" s="41"/>
      <c r="D1182" s="41"/>
      <c r="E1182" s="52"/>
      <c r="F1182" s="52"/>
      <c r="G1182" s="52"/>
      <c r="H1182" s="52"/>
      <c r="I1182" s="52"/>
      <c r="J1182" s="52"/>
      <c r="K1182" s="52"/>
      <c r="L1182" s="44"/>
      <c r="M1182" s="44"/>
      <c r="N1182" s="44"/>
      <c r="O1182" s="139"/>
      <c r="P1182" s="46"/>
      <c r="Q1182" s="44"/>
      <c r="R1182" s="44"/>
      <c r="S1182" s="44"/>
      <c r="T1182" s="44"/>
      <c r="U1182" s="44"/>
      <c r="V1182" s="44"/>
      <c r="W1182" s="44"/>
      <c r="X1182" s="44"/>
      <c r="Y1182" s="44"/>
      <c r="Z1182" s="44"/>
      <c r="AA1182" s="44"/>
      <c r="AB1182" s="44"/>
      <c r="AC1182" s="44"/>
      <c r="AD1182" s="44"/>
      <c r="AE1182" s="44"/>
      <c r="AF1182" s="44"/>
      <c r="AG1182" s="44"/>
      <c r="AH1182" s="44"/>
      <c r="AI1182" s="44"/>
      <c r="AJ1182" s="44"/>
      <c r="AK1182" s="44"/>
      <c r="AL1182" s="44"/>
      <c r="AM1182" s="44"/>
      <c r="AN1182" s="44"/>
      <c r="AO1182" s="44"/>
      <c r="AP1182" s="44"/>
      <c r="AQ1182" s="44"/>
      <c r="AR1182" s="44"/>
      <c r="AS1182" s="44"/>
    </row>
    <row r="1183" spans="1:45">
      <c r="A1183" s="41"/>
      <c r="B1183" s="41"/>
      <c r="C1183" s="41"/>
      <c r="D1183" s="41"/>
      <c r="E1183" s="52"/>
      <c r="F1183" s="52"/>
      <c r="G1183" s="52"/>
      <c r="H1183" s="52"/>
      <c r="I1183" s="52"/>
      <c r="J1183" s="52"/>
      <c r="K1183" s="52"/>
      <c r="L1183" s="44"/>
      <c r="M1183" s="44"/>
      <c r="N1183" s="44"/>
      <c r="O1183" s="139"/>
      <c r="P1183" s="46"/>
      <c r="Q1183" s="44"/>
      <c r="R1183" s="44"/>
      <c r="S1183" s="44"/>
      <c r="T1183" s="44"/>
      <c r="U1183" s="44"/>
      <c r="V1183" s="44"/>
      <c r="W1183" s="44"/>
      <c r="X1183" s="44"/>
      <c r="Y1183" s="44"/>
      <c r="Z1183" s="44"/>
      <c r="AA1183" s="44"/>
      <c r="AB1183" s="44"/>
      <c r="AC1183" s="44"/>
      <c r="AD1183" s="44"/>
      <c r="AE1183" s="44"/>
      <c r="AF1183" s="44"/>
      <c r="AG1183" s="44"/>
      <c r="AH1183" s="44"/>
      <c r="AI1183" s="44"/>
      <c r="AJ1183" s="44"/>
      <c r="AK1183" s="44"/>
      <c r="AL1183" s="44"/>
      <c r="AM1183" s="44"/>
      <c r="AN1183" s="44"/>
      <c r="AO1183" s="44"/>
      <c r="AP1183" s="44"/>
      <c r="AQ1183" s="44"/>
      <c r="AR1183" s="44"/>
      <c r="AS1183" s="44"/>
    </row>
    <row r="1184" spans="1:45">
      <c r="A1184" s="41"/>
      <c r="B1184" s="41"/>
      <c r="C1184" s="41"/>
      <c r="D1184" s="41"/>
      <c r="E1184" s="52"/>
      <c r="F1184" s="52"/>
      <c r="G1184" s="52"/>
      <c r="H1184" s="52"/>
      <c r="I1184" s="52"/>
      <c r="J1184" s="52"/>
      <c r="K1184" s="52"/>
      <c r="L1184" s="44"/>
      <c r="M1184" s="44"/>
      <c r="N1184" s="44"/>
      <c r="O1184" s="139"/>
      <c r="P1184" s="46"/>
      <c r="Q1184" s="44"/>
      <c r="R1184" s="44"/>
      <c r="S1184" s="44"/>
      <c r="T1184" s="44"/>
      <c r="U1184" s="44"/>
      <c r="V1184" s="44"/>
      <c r="W1184" s="44"/>
      <c r="X1184" s="44"/>
      <c r="Y1184" s="44"/>
      <c r="Z1184" s="44"/>
      <c r="AA1184" s="44"/>
      <c r="AB1184" s="44"/>
      <c r="AC1184" s="44"/>
      <c r="AD1184" s="44"/>
      <c r="AE1184" s="44"/>
      <c r="AF1184" s="44"/>
      <c r="AG1184" s="44"/>
      <c r="AH1184" s="44"/>
      <c r="AI1184" s="44"/>
      <c r="AJ1184" s="44"/>
      <c r="AK1184" s="44"/>
      <c r="AL1184" s="44"/>
      <c r="AM1184" s="44"/>
      <c r="AN1184" s="44"/>
      <c r="AO1184" s="44"/>
      <c r="AP1184" s="44"/>
      <c r="AQ1184" s="44"/>
      <c r="AR1184" s="44"/>
      <c r="AS1184" s="44"/>
    </row>
    <row r="1185" spans="1:45">
      <c r="A1185" s="41"/>
      <c r="B1185" s="41"/>
      <c r="C1185" s="41"/>
      <c r="D1185" s="41"/>
      <c r="E1185" s="52"/>
      <c r="F1185" s="52"/>
      <c r="G1185" s="52"/>
      <c r="H1185" s="52"/>
      <c r="I1185" s="52"/>
      <c r="J1185" s="52"/>
      <c r="K1185" s="52"/>
      <c r="L1185" s="44"/>
      <c r="M1185" s="44"/>
      <c r="N1185" s="44"/>
      <c r="O1185" s="139"/>
      <c r="P1185" s="46"/>
      <c r="Q1185" s="44"/>
      <c r="R1185" s="44"/>
      <c r="S1185" s="44"/>
      <c r="T1185" s="44"/>
      <c r="U1185" s="44"/>
      <c r="V1185" s="44"/>
      <c r="W1185" s="44"/>
      <c r="X1185" s="44"/>
      <c r="Y1185" s="44"/>
      <c r="Z1185" s="44"/>
      <c r="AA1185" s="44"/>
      <c r="AB1185" s="44"/>
      <c r="AC1185" s="44"/>
      <c r="AD1185" s="44"/>
      <c r="AE1185" s="44"/>
      <c r="AF1185" s="44"/>
      <c r="AG1185" s="44"/>
      <c r="AH1185" s="44"/>
      <c r="AI1185" s="44"/>
      <c r="AJ1185" s="44"/>
      <c r="AK1185" s="44"/>
      <c r="AL1185" s="44"/>
      <c r="AM1185" s="44"/>
      <c r="AN1185" s="44"/>
      <c r="AO1185" s="44"/>
      <c r="AP1185" s="44"/>
      <c r="AQ1185" s="44"/>
      <c r="AR1185" s="44"/>
      <c r="AS1185" s="44"/>
    </row>
    <row r="1186" spans="1:45">
      <c r="A1186" s="41"/>
      <c r="B1186" s="41"/>
      <c r="C1186" s="41"/>
      <c r="D1186" s="41"/>
      <c r="E1186" s="52"/>
      <c r="F1186" s="52"/>
      <c r="G1186" s="52"/>
      <c r="H1186" s="52"/>
      <c r="I1186" s="52"/>
      <c r="J1186" s="52"/>
      <c r="K1186" s="52"/>
      <c r="L1186" s="44"/>
      <c r="M1186" s="44"/>
      <c r="N1186" s="44"/>
      <c r="O1186" s="139"/>
      <c r="P1186" s="46"/>
      <c r="Q1186" s="44"/>
      <c r="R1186" s="44"/>
      <c r="S1186" s="44"/>
      <c r="T1186" s="44"/>
      <c r="U1186" s="44"/>
      <c r="V1186" s="44"/>
      <c r="W1186" s="44"/>
      <c r="X1186" s="44"/>
      <c r="Y1186" s="44"/>
      <c r="Z1186" s="44"/>
      <c r="AA1186" s="44"/>
      <c r="AB1186" s="44"/>
      <c r="AC1186" s="44"/>
      <c r="AD1186" s="44"/>
      <c r="AE1186" s="44"/>
      <c r="AF1186" s="44"/>
      <c r="AG1186" s="44"/>
      <c r="AH1186" s="44"/>
      <c r="AI1186" s="44"/>
      <c r="AJ1186" s="44"/>
      <c r="AK1186" s="44"/>
      <c r="AL1186" s="44"/>
      <c r="AM1186" s="44"/>
      <c r="AN1186" s="44"/>
      <c r="AO1186" s="44"/>
      <c r="AP1186" s="44"/>
      <c r="AQ1186" s="44"/>
      <c r="AR1186" s="44"/>
      <c r="AS1186" s="44"/>
    </row>
    <row r="1187" spans="1:45">
      <c r="A1187" s="41"/>
      <c r="B1187" s="41"/>
      <c r="C1187" s="41"/>
      <c r="D1187" s="41"/>
      <c r="E1187" s="52"/>
      <c r="F1187" s="52"/>
      <c r="G1187" s="52"/>
      <c r="H1187" s="52"/>
      <c r="I1187" s="52"/>
      <c r="J1187" s="52"/>
      <c r="K1187" s="52"/>
      <c r="L1187" s="44"/>
      <c r="M1187" s="44"/>
      <c r="N1187" s="44"/>
      <c r="O1187" s="139"/>
      <c r="P1187" s="46"/>
      <c r="Q1187" s="44"/>
      <c r="R1187" s="44"/>
      <c r="S1187" s="44"/>
      <c r="T1187" s="44"/>
      <c r="U1187" s="44"/>
      <c r="V1187" s="44"/>
      <c r="W1187" s="44"/>
      <c r="X1187" s="44"/>
      <c r="Y1187" s="44"/>
      <c r="Z1187" s="44"/>
      <c r="AA1187" s="44"/>
      <c r="AB1187" s="44"/>
      <c r="AC1187" s="44"/>
      <c r="AD1187" s="44"/>
      <c r="AE1187" s="44"/>
      <c r="AF1187" s="44"/>
      <c r="AG1187" s="44"/>
      <c r="AH1187" s="44"/>
      <c r="AI1187" s="44"/>
      <c r="AJ1187" s="44"/>
      <c r="AK1187" s="44"/>
      <c r="AL1187" s="44"/>
      <c r="AM1187" s="44"/>
      <c r="AN1187" s="44"/>
      <c r="AO1187" s="44"/>
      <c r="AP1187" s="44"/>
      <c r="AQ1187" s="44"/>
      <c r="AR1187" s="44"/>
      <c r="AS1187" s="44"/>
    </row>
    <row r="1188" spans="1:45">
      <c r="A1188" s="41"/>
      <c r="B1188" s="41"/>
      <c r="C1188" s="41"/>
      <c r="D1188" s="41"/>
      <c r="E1188" s="52"/>
      <c r="F1188" s="52"/>
      <c r="G1188" s="52"/>
      <c r="H1188" s="52"/>
      <c r="I1188" s="52"/>
      <c r="J1188" s="52"/>
      <c r="K1188" s="52"/>
      <c r="L1188" s="44"/>
      <c r="M1188" s="44"/>
      <c r="N1188" s="44"/>
      <c r="O1188" s="139"/>
      <c r="P1188" s="46"/>
      <c r="Q1188" s="44"/>
      <c r="R1188" s="44"/>
      <c r="S1188" s="44"/>
      <c r="T1188" s="44"/>
      <c r="U1188" s="44"/>
      <c r="V1188" s="44"/>
      <c r="W1188" s="44"/>
      <c r="X1188" s="44"/>
      <c r="Y1188" s="44"/>
      <c r="Z1188" s="44"/>
      <c r="AA1188" s="44"/>
      <c r="AB1188" s="44"/>
      <c r="AC1188" s="44"/>
      <c r="AD1188" s="44"/>
      <c r="AE1188" s="44"/>
      <c r="AF1188" s="44"/>
      <c r="AG1188" s="44"/>
      <c r="AH1188" s="44"/>
      <c r="AI1188" s="44"/>
      <c r="AJ1188" s="44"/>
      <c r="AK1188" s="44"/>
      <c r="AL1188" s="44"/>
      <c r="AM1188" s="44"/>
      <c r="AN1188" s="44"/>
      <c r="AO1188" s="44"/>
      <c r="AP1188" s="44"/>
      <c r="AQ1188" s="44"/>
      <c r="AR1188" s="44"/>
      <c r="AS1188" s="44"/>
    </row>
    <row r="1189" spans="1:45">
      <c r="A1189" s="41"/>
      <c r="B1189" s="41"/>
      <c r="C1189" s="41"/>
      <c r="D1189" s="41"/>
      <c r="E1189" s="52"/>
      <c r="F1189" s="52"/>
      <c r="G1189" s="52"/>
      <c r="H1189" s="52"/>
      <c r="I1189" s="52"/>
      <c r="J1189" s="52"/>
      <c r="K1189" s="52"/>
      <c r="L1189" s="44"/>
      <c r="M1189" s="44"/>
      <c r="N1189" s="44"/>
      <c r="O1189" s="139"/>
      <c r="P1189" s="46"/>
      <c r="Q1189" s="44"/>
      <c r="R1189" s="44"/>
      <c r="S1189" s="44"/>
      <c r="T1189" s="44"/>
      <c r="U1189" s="44"/>
      <c r="V1189" s="44"/>
      <c r="W1189" s="44"/>
      <c r="X1189" s="44"/>
      <c r="Y1189" s="44"/>
      <c r="Z1189" s="44"/>
      <c r="AA1189" s="44"/>
      <c r="AB1189" s="44"/>
      <c r="AC1189" s="44"/>
      <c r="AD1189" s="44"/>
      <c r="AE1189" s="44"/>
      <c r="AF1189" s="44"/>
      <c r="AG1189" s="44"/>
      <c r="AH1189" s="44"/>
      <c r="AI1189" s="44"/>
      <c r="AJ1189" s="44"/>
      <c r="AK1189" s="44"/>
      <c r="AL1189" s="44"/>
      <c r="AM1189" s="44"/>
      <c r="AN1189" s="44"/>
      <c r="AO1189" s="44"/>
      <c r="AP1189" s="44"/>
      <c r="AQ1189" s="44"/>
      <c r="AR1189" s="44"/>
      <c r="AS1189" s="44"/>
    </row>
    <row r="1190" spans="1:45">
      <c r="A1190" s="41"/>
      <c r="B1190" s="41"/>
      <c r="C1190" s="41"/>
      <c r="D1190" s="41"/>
      <c r="E1190" s="52"/>
      <c r="F1190" s="52"/>
      <c r="G1190" s="52"/>
      <c r="H1190" s="52"/>
      <c r="I1190" s="52"/>
      <c r="J1190" s="52"/>
      <c r="K1190" s="52"/>
      <c r="L1190" s="44"/>
      <c r="M1190" s="44"/>
      <c r="N1190" s="44"/>
      <c r="O1190" s="139"/>
      <c r="P1190" s="46"/>
      <c r="Q1190" s="44"/>
      <c r="R1190" s="44"/>
      <c r="S1190" s="44"/>
      <c r="T1190" s="44"/>
      <c r="U1190" s="44"/>
      <c r="V1190" s="44"/>
      <c r="W1190" s="44"/>
      <c r="X1190" s="44"/>
      <c r="Y1190" s="44"/>
      <c r="Z1190" s="44"/>
      <c r="AA1190" s="44"/>
      <c r="AB1190" s="44"/>
      <c r="AC1190" s="44"/>
      <c r="AD1190" s="44"/>
      <c r="AE1190" s="44"/>
      <c r="AF1190" s="44"/>
      <c r="AG1190" s="44"/>
      <c r="AH1190" s="44"/>
      <c r="AI1190" s="44"/>
      <c r="AJ1190" s="44"/>
      <c r="AK1190" s="44"/>
      <c r="AL1190" s="44"/>
      <c r="AM1190" s="44"/>
      <c r="AN1190" s="44"/>
      <c r="AO1190" s="44"/>
      <c r="AP1190" s="44"/>
      <c r="AQ1190" s="44"/>
      <c r="AR1190" s="44"/>
      <c r="AS1190" s="44"/>
    </row>
    <row r="1191" spans="1:45">
      <c r="A1191" s="41"/>
      <c r="B1191" s="41"/>
      <c r="C1191" s="41"/>
      <c r="D1191" s="41"/>
      <c r="E1191" s="52"/>
      <c r="F1191" s="52"/>
      <c r="G1191" s="52"/>
      <c r="H1191" s="52"/>
      <c r="I1191" s="52"/>
      <c r="J1191" s="52"/>
      <c r="K1191" s="52"/>
      <c r="L1191" s="44"/>
      <c r="M1191" s="44"/>
      <c r="N1191" s="44"/>
      <c r="O1191" s="139"/>
      <c r="P1191" s="46"/>
      <c r="Q1191" s="44"/>
      <c r="R1191" s="44"/>
      <c r="S1191" s="44"/>
      <c r="T1191" s="44"/>
      <c r="U1191" s="44"/>
      <c r="V1191" s="44"/>
      <c r="W1191" s="44"/>
      <c r="X1191" s="44"/>
      <c r="Y1191" s="44"/>
      <c r="Z1191" s="44"/>
      <c r="AA1191" s="44"/>
      <c r="AB1191" s="44"/>
      <c r="AC1191" s="44"/>
      <c r="AD1191" s="44"/>
      <c r="AE1191" s="44"/>
      <c r="AF1191" s="44"/>
      <c r="AG1191" s="44"/>
      <c r="AH1191" s="44"/>
      <c r="AI1191" s="44"/>
      <c r="AJ1191" s="44"/>
      <c r="AK1191" s="44"/>
      <c r="AL1191" s="44"/>
      <c r="AM1191" s="44"/>
      <c r="AN1191" s="44"/>
      <c r="AO1191" s="44"/>
      <c r="AP1191" s="44"/>
      <c r="AQ1191" s="44"/>
      <c r="AR1191" s="44"/>
      <c r="AS1191" s="44"/>
    </row>
    <row r="1192" spans="1:45">
      <c r="A1192" s="41"/>
      <c r="B1192" s="41"/>
      <c r="C1192" s="41"/>
      <c r="D1192" s="41"/>
      <c r="E1192" s="52"/>
      <c r="F1192" s="52"/>
      <c r="G1192" s="52"/>
      <c r="H1192" s="52"/>
      <c r="I1192" s="52"/>
      <c r="J1192" s="52"/>
      <c r="K1192" s="52"/>
      <c r="L1192" s="44"/>
      <c r="M1192" s="44"/>
      <c r="N1192" s="44"/>
      <c r="O1192" s="139"/>
      <c r="P1192" s="46"/>
      <c r="Q1192" s="44"/>
      <c r="R1192" s="44"/>
      <c r="S1192" s="44"/>
      <c r="T1192" s="44"/>
      <c r="U1192" s="44"/>
      <c r="V1192" s="44"/>
      <c r="W1192" s="44"/>
      <c r="X1192" s="44"/>
      <c r="Y1192" s="44"/>
      <c r="Z1192" s="44"/>
      <c r="AA1192" s="44"/>
      <c r="AB1192" s="44"/>
      <c r="AC1192" s="44"/>
      <c r="AD1192" s="44"/>
      <c r="AE1192" s="44"/>
      <c r="AF1192" s="44"/>
      <c r="AG1192" s="44"/>
      <c r="AH1192" s="44"/>
      <c r="AI1192" s="44"/>
      <c r="AJ1192" s="44"/>
      <c r="AK1192" s="44"/>
      <c r="AL1192" s="44"/>
      <c r="AM1192" s="44"/>
      <c r="AN1192" s="44"/>
      <c r="AO1192" s="44"/>
      <c r="AP1192" s="44"/>
      <c r="AQ1192" s="44"/>
      <c r="AR1192" s="44"/>
      <c r="AS1192" s="44"/>
    </row>
    <row r="1193" spans="1:45">
      <c r="A1193" s="41"/>
      <c r="B1193" s="41"/>
      <c r="C1193" s="41"/>
      <c r="D1193" s="41"/>
      <c r="E1193" s="52"/>
      <c r="F1193" s="52"/>
      <c r="G1193" s="52"/>
      <c r="H1193" s="52"/>
      <c r="I1193" s="52"/>
      <c r="J1193" s="52"/>
      <c r="K1193" s="52"/>
      <c r="L1193" s="44"/>
      <c r="M1193" s="44"/>
      <c r="N1193" s="44"/>
      <c r="O1193" s="139"/>
      <c r="P1193" s="46"/>
      <c r="Q1193" s="44"/>
      <c r="R1193" s="44"/>
      <c r="S1193" s="44"/>
      <c r="T1193" s="44"/>
      <c r="U1193" s="44"/>
      <c r="V1193" s="44"/>
      <c r="W1193" s="44"/>
      <c r="X1193" s="44"/>
      <c r="Y1193" s="44"/>
      <c r="Z1193" s="44"/>
      <c r="AA1193" s="44"/>
      <c r="AB1193" s="44"/>
      <c r="AC1193" s="44"/>
      <c r="AD1193" s="44"/>
      <c r="AE1193" s="44"/>
      <c r="AF1193" s="44"/>
      <c r="AG1193" s="44"/>
      <c r="AH1193" s="44"/>
      <c r="AI1193" s="44"/>
      <c r="AJ1193" s="44"/>
      <c r="AK1193" s="44"/>
      <c r="AL1193" s="44"/>
      <c r="AM1193" s="44"/>
      <c r="AN1193" s="44"/>
      <c r="AO1193" s="44"/>
      <c r="AP1193" s="44"/>
      <c r="AQ1193" s="44"/>
      <c r="AR1193" s="44"/>
      <c r="AS1193" s="44"/>
    </row>
    <row r="1194" spans="1:45">
      <c r="A1194" s="41"/>
      <c r="B1194" s="41"/>
      <c r="C1194" s="41"/>
      <c r="D1194" s="41"/>
      <c r="E1194" s="52"/>
      <c r="F1194" s="52"/>
      <c r="G1194" s="52"/>
      <c r="H1194" s="52"/>
      <c r="I1194" s="52"/>
      <c r="J1194" s="52"/>
      <c r="K1194" s="52"/>
      <c r="L1194" s="44"/>
      <c r="M1194" s="44"/>
      <c r="N1194" s="44"/>
      <c r="O1194" s="139"/>
      <c r="P1194" s="46"/>
      <c r="Q1194" s="44"/>
      <c r="R1194" s="44"/>
      <c r="S1194" s="44"/>
      <c r="T1194" s="44"/>
      <c r="U1194" s="44"/>
      <c r="V1194" s="44"/>
      <c r="W1194" s="44"/>
      <c r="X1194" s="44"/>
      <c r="Y1194" s="44"/>
      <c r="Z1194" s="44"/>
      <c r="AA1194" s="44"/>
      <c r="AB1194" s="44"/>
      <c r="AC1194" s="44"/>
      <c r="AD1194" s="44"/>
      <c r="AE1194" s="44"/>
      <c r="AF1194" s="44"/>
      <c r="AG1194" s="44"/>
      <c r="AH1194" s="44"/>
      <c r="AI1194" s="44"/>
      <c r="AJ1194" s="44"/>
      <c r="AK1194" s="44"/>
      <c r="AL1194" s="44"/>
      <c r="AM1194" s="44"/>
      <c r="AN1194" s="44"/>
      <c r="AO1194" s="44"/>
      <c r="AP1194" s="44"/>
      <c r="AQ1194" s="44"/>
      <c r="AR1194" s="44"/>
      <c r="AS1194" s="44"/>
    </row>
    <row r="1195" spans="1:45">
      <c r="A1195" s="41"/>
      <c r="B1195" s="41"/>
      <c r="C1195" s="41"/>
      <c r="D1195" s="41"/>
      <c r="E1195" s="52"/>
      <c r="F1195" s="52"/>
      <c r="G1195" s="52"/>
      <c r="H1195" s="52"/>
      <c r="I1195" s="52"/>
      <c r="J1195" s="52"/>
      <c r="K1195" s="52"/>
      <c r="L1195" s="44"/>
      <c r="M1195" s="44"/>
      <c r="N1195" s="44"/>
      <c r="O1195" s="139"/>
      <c r="P1195" s="46"/>
      <c r="Q1195" s="44"/>
      <c r="R1195" s="44"/>
      <c r="S1195" s="44"/>
      <c r="T1195" s="44"/>
      <c r="U1195" s="44"/>
      <c r="V1195" s="44"/>
      <c r="W1195" s="44"/>
      <c r="X1195" s="44"/>
      <c r="Y1195" s="44"/>
      <c r="Z1195" s="44"/>
      <c r="AA1195" s="44"/>
      <c r="AB1195" s="44"/>
      <c r="AC1195" s="44"/>
      <c r="AD1195" s="44"/>
      <c r="AE1195" s="44"/>
      <c r="AF1195" s="44"/>
      <c r="AG1195" s="44"/>
      <c r="AH1195" s="44"/>
      <c r="AI1195" s="44"/>
      <c r="AJ1195" s="44"/>
      <c r="AK1195" s="44"/>
      <c r="AL1195" s="44"/>
      <c r="AM1195" s="44"/>
      <c r="AN1195" s="44"/>
      <c r="AO1195" s="44"/>
      <c r="AP1195" s="44"/>
      <c r="AQ1195" s="44"/>
      <c r="AR1195" s="44"/>
      <c r="AS1195" s="44"/>
    </row>
    <row r="1196" spans="1:45">
      <c r="A1196" s="41"/>
      <c r="B1196" s="41"/>
      <c r="C1196" s="41"/>
      <c r="D1196" s="41"/>
      <c r="E1196" s="52"/>
      <c r="F1196" s="52"/>
      <c r="G1196" s="52"/>
      <c r="H1196" s="52"/>
      <c r="I1196" s="52"/>
      <c r="J1196" s="52"/>
      <c r="K1196" s="52"/>
      <c r="L1196" s="44"/>
      <c r="M1196" s="44"/>
      <c r="N1196" s="44"/>
      <c r="O1196" s="139"/>
      <c r="P1196" s="46"/>
      <c r="Q1196" s="44"/>
      <c r="R1196" s="44"/>
      <c r="S1196" s="44"/>
      <c r="T1196" s="44"/>
      <c r="U1196" s="44"/>
      <c r="V1196" s="44"/>
      <c r="W1196" s="44"/>
      <c r="X1196" s="44"/>
      <c r="Y1196" s="44"/>
      <c r="Z1196" s="44"/>
      <c r="AA1196" s="44"/>
      <c r="AB1196" s="44"/>
      <c r="AC1196" s="44"/>
      <c r="AD1196" s="44"/>
      <c r="AE1196" s="44"/>
      <c r="AF1196" s="44"/>
      <c r="AG1196" s="44"/>
      <c r="AH1196" s="44"/>
      <c r="AI1196" s="44"/>
      <c r="AJ1196" s="44"/>
      <c r="AK1196" s="44"/>
      <c r="AL1196" s="44"/>
      <c r="AM1196" s="44"/>
      <c r="AN1196" s="44"/>
      <c r="AO1196" s="44"/>
      <c r="AP1196" s="44"/>
      <c r="AQ1196" s="44"/>
      <c r="AR1196" s="44"/>
      <c r="AS1196" s="44"/>
    </row>
    <row r="1197" spans="1:45">
      <c r="A1197" s="41"/>
      <c r="B1197" s="41"/>
      <c r="C1197" s="41"/>
      <c r="D1197" s="41"/>
      <c r="E1197" s="52"/>
      <c r="F1197" s="52"/>
      <c r="G1197" s="52"/>
      <c r="H1197" s="52"/>
      <c r="I1197" s="52"/>
      <c r="J1197" s="52"/>
      <c r="K1197" s="52"/>
      <c r="L1197" s="44"/>
      <c r="M1197" s="44"/>
      <c r="N1197" s="44"/>
      <c r="O1197" s="139"/>
      <c r="P1197" s="46"/>
      <c r="Q1197" s="44"/>
      <c r="R1197" s="44"/>
      <c r="S1197" s="44"/>
      <c r="T1197" s="44"/>
      <c r="U1197" s="44"/>
      <c r="V1197" s="44"/>
      <c r="W1197" s="44"/>
      <c r="X1197" s="44"/>
      <c r="Y1197" s="44"/>
      <c r="Z1197" s="44"/>
      <c r="AA1197" s="44"/>
      <c r="AB1197" s="44"/>
      <c r="AC1197" s="44"/>
      <c r="AD1197" s="44"/>
      <c r="AE1197" s="44"/>
      <c r="AF1197" s="44"/>
      <c r="AG1197" s="44"/>
      <c r="AH1197" s="44"/>
      <c r="AI1197" s="44"/>
      <c r="AJ1197" s="44"/>
      <c r="AK1197" s="44"/>
      <c r="AL1197" s="44"/>
      <c r="AM1197" s="44"/>
      <c r="AN1197" s="44"/>
      <c r="AO1197" s="44"/>
      <c r="AP1197" s="44"/>
      <c r="AQ1197" s="44"/>
      <c r="AR1197" s="44"/>
      <c r="AS1197" s="44"/>
    </row>
    <row r="1198" spans="1:45">
      <c r="A1198" s="41"/>
      <c r="B1198" s="41"/>
      <c r="C1198" s="41"/>
      <c r="D1198" s="41"/>
      <c r="E1198" s="52"/>
      <c r="F1198" s="52"/>
      <c r="G1198" s="52"/>
      <c r="H1198" s="52"/>
      <c r="I1198" s="52"/>
      <c r="J1198" s="52"/>
      <c r="K1198" s="52"/>
      <c r="L1198" s="44"/>
      <c r="M1198" s="44"/>
      <c r="N1198" s="44"/>
      <c r="O1198" s="139"/>
      <c r="P1198" s="46"/>
      <c r="Q1198" s="44"/>
      <c r="R1198" s="44"/>
      <c r="S1198" s="44"/>
      <c r="T1198" s="44"/>
      <c r="U1198" s="44"/>
      <c r="V1198" s="44"/>
      <c r="W1198" s="44"/>
      <c r="X1198" s="44"/>
      <c r="Y1198" s="44"/>
      <c r="Z1198" s="44"/>
      <c r="AA1198" s="44"/>
      <c r="AB1198" s="44"/>
      <c r="AC1198" s="44"/>
      <c r="AD1198" s="44"/>
      <c r="AE1198" s="44"/>
      <c r="AF1198" s="44"/>
      <c r="AG1198" s="44"/>
      <c r="AH1198" s="44"/>
      <c r="AI1198" s="44"/>
      <c r="AJ1198" s="44"/>
      <c r="AK1198" s="44"/>
      <c r="AL1198" s="44"/>
      <c r="AM1198" s="44"/>
      <c r="AN1198" s="44"/>
      <c r="AO1198" s="44"/>
      <c r="AP1198" s="44"/>
      <c r="AQ1198" s="44"/>
      <c r="AR1198" s="44"/>
      <c r="AS1198" s="44"/>
    </row>
    <row r="1199" spans="1:45">
      <c r="A1199" s="41"/>
      <c r="B1199" s="41"/>
      <c r="C1199" s="41"/>
      <c r="D1199" s="41"/>
      <c r="E1199" s="52"/>
      <c r="F1199" s="52"/>
      <c r="G1199" s="52"/>
      <c r="H1199" s="52"/>
      <c r="I1199" s="52"/>
      <c r="J1199" s="52"/>
      <c r="K1199" s="52"/>
      <c r="L1199" s="44"/>
      <c r="M1199" s="44"/>
      <c r="N1199" s="44"/>
      <c r="O1199" s="139"/>
      <c r="P1199" s="46"/>
      <c r="Q1199" s="44"/>
      <c r="R1199" s="44"/>
      <c r="S1199" s="44"/>
      <c r="T1199" s="44"/>
      <c r="U1199" s="44"/>
      <c r="V1199" s="44"/>
      <c r="W1199" s="44"/>
      <c r="X1199" s="44"/>
      <c r="Y1199" s="44"/>
      <c r="Z1199" s="44"/>
      <c r="AA1199" s="44"/>
      <c r="AB1199" s="44"/>
      <c r="AC1199" s="44"/>
      <c r="AD1199" s="44"/>
      <c r="AE1199" s="44"/>
      <c r="AF1199" s="44"/>
      <c r="AG1199" s="44"/>
      <c r="AH1199" s="44"/>
      <c r="AI1199" s="44"/>
      <c r="AJ1199" s="44"/>
      <c r="AK1199" s="44"/>
      <c r="AL1199" s="44"/>
      <c r="AM1199" s="44"/>
      <c r="AN1199" s="44"/>
      <c r="AO1199" s="44"/>
      <c r="AP1199" s="44"/>
      <c r="AQ1199" s="44"/>
      <c r="AR1199" s="44"/>
      <c r="AS1199" s="44"/>
    </row>
    <row r="1200" spans="1:45">
      <c r="A1200" s="41"/>
      <c r="B1200" s="41"/>
      <c r="C1200" s="41"/>
      <c r="D1200" s="41"/>
      <c r="E1200" s="52"/>
      <c r="F1200" s="52"/>
      <c r="G1200" s="52"/>
      <c r="H1200" s="52"/>
      <c r="I1200" s="52"/>
      <c r="J1200" s="52"/>
      <c r="K1200" s="52"/>
      <c r="L1200" s="44"/>
      <c r="M1200" s="44"/>
      <c r="N1200" s="44"/>
      <c r="O1200" s="139"/>
      <c r="P1200" s="46"/>
      <c r="Q1200" s="44"/>
      <c r="R1200" s="44"/>
      <c r="S1200" s="44"/>
      <c r="T1200" s="44"/>
      <c r="U1200" s="44"/>
      <c r="V1200" s="44"/>
      <c r="W1200" s="44"/>
      <c r="X1200" s="44"/>
      <c r="Y1200" s="44"/>
      <c r="Z1200" s="44"/>
      <c r="AA1200" s="44"/>
      <c r="AB1200" s="44"/>
      <c r="AC1200" s="44"/>
      <c r="AD1200" s="44"/>
      <c r="AE1200" s="44"/>
      <c r="AF1200" s="44"/>
      <c r="AG1200" s="44"/>
      <c r="AH1200" s="44"/>
      <c r="AI1200" s="44"/>
      <c r="AJ1200" s="44"/>
      <c r="AK1200" s="44"/>
      <c r="AL1200" s="44"/>
      <c r="AM1200" s="44"/>
      <c r="AN1200" s="44"/>
      <c r="AO1200" s="44"/>
      <c r="AP1200" s="44"/>
      <c r="AQ1200" s="44"/>
      <c r="AR1200" s="44"/>
      <c r="AS1200" s="44"/>
    </row>
    <row r="1201" spans="1:45">
      <c r="A1201" s="41"/>
      <c r="B1201" s="41"/>
      <c r="C1201" s="41"/>
      <c r="D1201" s="41"/>
      <c r="E1201" s="52"/>
      <c r="F1201" s="52"/>
      <c r="G1201" s="52"/>
      <c r="H1201" s="52"/>
      <c r="I1201" s="52"/>
      <c r="J1201" s="52"/>
      <c r="K1201" s="52"/>
      <c r="L1201" s="44"/>
      <c r="M1201" s="44"/>
      <c r="N1201" s="44"/>
      <c r="O1201" s="139"/>
      <c r="P1201" s="46"/>
      <c r="Q1201" s="44"/>
      <c r="R1201" s="44"/>
      <c r="S1201" s="44"/>
      <c r="T1201" s="44"/>
      <c r="U1201" s="44"/>
      <c r="V1201" s="44"/>
      <c r="W1201" s="44"/>
      <c r="X1201" s="44"/>
      <c r="Y1201" s="44"/>
      <c r="Z1201" s="44"/>
      <c r="AA1201" s="44"/>
      <c r="AB1201" s="44"/>
      <c r="AC1201" s="44"/>
      <c r="AD1201" s="44"/>
      <c r="AE1201" s="44"/>
      <c r="AF1201" s="44"/>
      <c r="AG1201" s="44"/>
      <c r="AH1201" s="44"/>
      <c r="AI1201" s="44"/>
      <c r="AJ1201" s="44"/>
      <c r="AK1201" s="44"/>
      <c r="AL1201" s="44"/>
      <c r="AM1201" s="44"/>
      <c r="AN1201" s="44"/>
      <c r="AO1201" s="44"/>
      <c r="AP1201" s="44"/>
      <c r="AQ1201" s="44"/>
      <c r="AR1201" s="44"/>
      <c r="AS1201" s="44"/>
    </row>
    <row r="1202" spans="1:45">
      <c r="A1202" s="41"/>
      <c r="B1202" s="41"/>
      <c r="C1202" s="41"/>
      <c r="D1202" s="41"/>
      <c r="E1202" s="52"/>
      <c r="F1202" s="52"/>
      <c r="G1202" s="52"/>
      <c r="H1202" s="52"/>
      <c r="I1202" s="52"/>
      <c r="J1202" s="52"/>
      <c r="K1202" s="52"/>
      <c r="L1202" s="44"/>
      <c r="M1202" s="44"/>
      <c r="N1202" s="44"/>
      <c r="O1202" s="139"/>
      <c r="P1202" s="46"/>
      <c r="Q1202" s="44"/>
      <c r="R1202" s="44"/>
      <c r="S1202" s="44"/>
      <c r="T1202" s="44"/>
      <c r="U1202" s="44"/>
      <c r="V1202" s="44"/>
      <c r="W1202" s="44"/>
      <c r="X1202" s="44"/>
      <c r="Y1202" s="44"/>
      <c r="Z1202" s="44"/>
      <c r="AA1202" s="44"/>
      <c r="AB1202" s="44"/>
      <c r="AC1202" s="44"/>
      <c r="AD1202" s="44"/>
      <c r="AE1202" s="44"/>
      <c r="AF1202" s="44"/>
      <c r="AG1202" s="44"/>
      <c r="AH1202" s="44"/>
      <c r="AI1202" s="44"/>
      <c r="AJ1202" s="44"/>
      <c r="AK1202" s="44"/>
      <c r="AL1202" s="44"/>
      <c r="AM1202" s="44"/>
      <c r="AN1202" s="44"/>
      <c r="AO1202" s="44"/>
      <c r="AP1202" s="44"/>
      <c r="AQ1202" s="44"/>
      <c r="AR1202" s="44"/>
      <c r="AS1202" s="44"/>
    </row>
    <row r="1203" spans="1:45">
      <c r="A1203" s="41"/>
      <c r="B1203" s="41"/>
      <c r="C1203" s="41"/>
      <c r="D1203" s="41"/>
      <c r="E1203" s="52"/>
      <c r="F1203" s="52"/>
      <c r="G1203" s="52"/>
      <c r="H1203" s="52"/>
      <c r="I1203" s="52"/>
      <c r="J1203" s="52"/>
      <c r="K1203" s="52"/>
      <c r="L1203" s="44"/>
      <c r="M1203" s="44"/>
      <c r="N1203" s="44"/>
      <c r="O1203" s="139"/>
      <c r="P1203" s="46"/>
      <c r="Q1203" s="44"/>
      <c r="R1203" s="44"/>
      <c r="S1203" s="44"/>
      <c r="T1203" s="44"/>
      <c r="U1203" s="44"/>
      <c r="V1203" s="44"/>
      <c r="W1203" s="44"/>
      <c r="X1203" s="44"/>
      <c r="Y1203" s="44"/>
      <c r="Z1203" s="44"/>
      <c r="AA1203" s="44"/>
      <c r="AB1203" s="44"/>
      <c r="AC1203" s="44"/>
      <c r="AD1203" s="44"/>
      <c r="AE1203" s="44"/>
      <c r="AF1203" s="44"/>
      <c r="AG1203" s="44"/>
      <c r="AH1203" s="44"/>
      <c r="AI1203" s="44"/>
      <c r="AJ1203" s="44"/>
      <c r="AK1203" s="44"/>
      <c r="AL1203" s="44"/>
      <c r="AM1203" s="44"/>
      <c r="AN1203" s="44"/>
      <c r="AO1203" s="44"/>
      <c r="AP1203" s="44"/>
      <c r="AQ1203" s="44"/>
      <c r="AR1203" s="44"/>
      <c r="AS1203" s="44"/>
    </row>
    <row r="1204" spans="1:45">
      <c r="A1204" s="41"/>
      <c r="B1204" s="41"/>
      <c r="C1204" s="41"/>
      <c r="D1204" s="41"/>
      <c r="E1204" s="52"/>
      <c r="F1204" s="52"/>
      <c r="G1204" s="52"/>
      <c r="H1204" s="52"/>
      <c r="I1204" s="52"/>
      <c r="J1204" s="52"/>
      <c r="K1204" s="52"/>
      <c r="L1204" s="44"/>
      <c r="M1204" s="44"/>
      <c r="N1204" s="44"/>
      <c r="O1204" s="139"/>
      <c r="P1204" s="46"/>
      <c r="Q1204" s="44"/>
      <c r="R1204" s="44"/>
      <c r="S1204" s="44"/>
      <c r="T1204" s="44"/>
      <c r="U1204" s="44"/>
      <c r="V1204" s="44"/>
      <c r="W1204" s="44"/>
      <c r="X1204" s="44"/>
      <c r="Y1204" s="44"/>
      <c r="Z1204" s="44"/>
      <c r="AA1204" s="44"/>
      <c r="AB1204" s="44"/>
      <c r="AC1204" s="44"/>
      <c r="AD1204" s="44"/>
      <c r="AE1204" s="44"/>
      <c r="AF1204" s="44"/>
      <c r="AG1204" s="44"/>
      <c r="AH1204" s="44"/>
      <c r="AI1204" s="44"/>
      <c r="AJ1204" s="44"/>
      <c r="AK1204" s="44"/>
      <c r="AL1204" s="44"/>
      <c r="AM1204" s="44"/>
      <c r="AN1204" s="44"/>
      <c r="AO1204" s="44"/>
      <c r="AP1204" s="44"/>
      <c r="AQ1204" s="44"/>
      <c r="AR1204" s="44"/>
      <c r="AS1204" s="44"/>
    </row>
    <row r="1205" spans="1:45">
      <c r="A1205" s="41"/>
      <c r="B1205" s="41"/>
      <c r="C1205" s="41"/>
      <c r="D1205" s="41"/>
      <c r="E1205" s="52"/>
      <c r="F1205" s="52"/>
      <c r="G1205" s="52"/>
      <c r="H1205" s="52"/>
      <c r="I1205" s="52"/>
      <c r="J1205" s="52"/>
      <c r="K1205" s="52"/>
      <c r="L1205" s="44"/>
      <c r="M1205" s="44"/>
      <c r="N1205" s="44"/>
      <c r="O1205" s="139"/>
      <c r="P1205" s="46"/>
      <c r="Q1205" s="44"/>
      <c r="R1205" s="44"/>
      <c r="S1205" s="44"/>
      <c r="T1205" s="44"/>
      <c r="U1205" s="44"/>
      <c r="V1205" s="44"/>
      <c r="W1205" s="44"/>
      <c r="X1205" s="44"/>
      <c r="Y1205" s="44"/>
      <c r="Z1205" s="44"/>
      <c r="AA1205" s="44"/>
      <c r="AB1205" s="44"/>
      <c r="AC1205" s="44"/>
      <c r="AD1205" s="44"/>
      <c r="AE1205" s="44"/>
      <c r="AF1205" s="44"/>
      <c r="AG1205" s="44"/>
      <c r="AH1205" s="44"/>
      <c r="AI1205" s="44"/>
      <c r="AJ1205" s="44"/>
      <c r="AK1205" s="44"/>
      <c r="AL1205" s="44"/>
      <c r="AM1205" s="44"/>
      <c r="AN1205" s="44"/>
      <c r="AO1205" s="44"/>
      <c r="AP1205" s="44"/>
      <c r="AQ1205" s="44"/>
      <c r="AR1205" s="44"/>
      <c r="AS1205" s="44"/>
    </row>
    <row r="1206" spans="1:45">
      <c r="A1206" s="41"/>
      <c r="B1206" s="41"/>
      <c r="C1206" s="41"/>
      <c r="D1206" s="41"/>
      <c r="E1206" s="52"/>
      <c r="F1206" s="52"/>
      <c r="G1206" s="52"/>
      <c r="H1206" s="52"/>
      <c r="I1206" s="52"/>
      <c r="J1206" s="52"/>
      <c r="K1206" s="52"/>
      <c r="L1206" s="44"/>
      <c r="M1206" s="44"/>
      <c r="N1206" s="44"/>
      <c r="O1206" s="139"/>
      <c r="P1206" s="46"/>
      <c r="Q1206" s="44"/>
      <c r="R1206" s="44"/>
      <c r="S1206" s="44"/>
      <c r="T1206" s="44"/>
      <c r="U1206" s="44"/>
      <c r="V1206" s="44"/>
      <c r="W1206" s="44"/>
      <c r="X1206" s="44"/>
      <c r="Y1206" s="44"/>
      <c r="Z1206" s="44"/>
      <c r="AA1206" s="44"/>
      <c r="AB1206" s="44"/>
      <c r="AC1206" s="44"/>
      <c r="AD1206" s="44"/>
      <c r="AE1206" s="44"/>
      <c r="AF1206" s="44"/>
      <c r="AG1206" s="44"/>
      <c r="AH1206" s="44"/>
      <c r="AI1206" s="44"/>
      <c r="AJ1206" s="44"/>
      <c r="AK1206" s="44"/>
      <c r="AL1206" s="44"/>
      <c r="AM1206" s="44"/>
      <c r="AN1206" s="44"/>
      <c r="AO1206" s="44"/>
      <c r="AP1206" s="44"/>
      <c r="AQ1206" s="44"/>
      <c r="AR1206" s="44"/>
      <c r="AS1206" s="44"/>
    </row>
    <row r="1207" spans="1:45">
      <c r="A1207" s="41"/>
      <c r="B1207" s="41"/>
      <c r="C1207" s="41"/>
      <c r="D1207" s="41"/>
      <c r="E1207" s="52"/>
      <c r="F1207" s="52"/>
      <c r="G1207" s="52"/>
      <c r="H1207" s="52"/>
      <c r="I1207" s="52"/>
      <c r="J1207" s="52"/>
      <c r="K1207" s="52"/>
      <c r="L1207" s="44"/>
      <c r="M1207" s="44"/>
      <c r="N1207" s="44"/>
      <c r="O1207" s="139"/>
      <c r="P1207" s="46"/>
      <c r="Q1207" s="44"/>
      <c r="R1207" s="44"/>
      <c r="S1207" s="44"/>
      <c r="T1207" s="44"/>
      <c r="U1207" s="44"/>
      <c r="V1207" s="44"/>
      <c r="W1207" s="44"/>
      <c r="X1207" s="44"/>
      <c r="Y1207" s="44"/>
      <c r="Z1207" s="44"/>
      <c r="AA1207" s="44"/>
      <c r="AB1207" s="44"/>
      <c r="AC1207" s="44"/>
      <c r="AD1207" s="44"/>
      <c r="AE1207" s="44"/>
      <c r="AF1207" s="44"/>
      <c r="AG1207" s="44"/>
      <c r="AH1207" s="44"/>
      <c r="AI1207" s="44"/>
      <c r="AJ1207" s="44"/>
      <c r="AK1207" s="44"/>
      <c r="AL1207" s="44"/>
      <c r="AM1207" s="44"/>
      <c r="AN1207" s="44"/>
      <c r="AO1207" s="44"/>
      <c r="AP1207" s="44"/>
      <c r="AQ1207" s="44"/>
      <c r="AR1207" s="44"/>
      <c r="AS1207" s="44"/>
    </row>
    <row r="1208" spans="1:45">
      <c r="A1208" s="41"/>
      <c r="B1208" s="41"/>
      <c r="C1208" s="41"/>
      <c r="D1208" s="41"/>
      <c r="E1208" s="52"/>
      <c r="F1208" s="52"/>
      <c r="G1208" s="52"/>
      <c r="H1208" s="52"/>
      <c r="I1208" s="52"/>
      <c r="J1208" s="52"/>
      <c r="K1208" s="52"/>
      <c r="L1208" s="44"/>
      <c r="M1208" s="44"/>
      <c r="N1208" s="44"/>
      <c r="O1208" s="139"/>
      <c r="P1208" s="46"/>
      <c r="Q1208" s="44"/>
      <c r="R1208" s="44"/>
      <c r="S1208" s="44"/>
      <c r="T1208" s="44"/>
      <c r="U1208" s="44"/>
      <c r="V1208" s="44"/>
      <c r="W1208" s="44"/>
      <c r="X1208" s="44"/>
      <c r="Y1208" s="44"/>
      <c r="Z1208" s="44"/>
      <c r="AA1208" s="44"/>
      <c r="AB1208" s="44"/>
      <c r="AC1208" s="44"/>
      <c r="AD1208" s="44"/>
      <c r="AE1208" s="44"/>
      <c r="AF1208" s="44"/>
      <c r="AG1208" s="44"/>
      <c r="AH1208" s="44"/>
      <c r="AI1208" s="44"/>
      <c r="AJ1208" s="44"/>
      <c r="AK1208" s="44"/>
      <c r="AL1208" s="44"/>
      <c r="AM1208" s="44"/>
      <c r="AN1208" s="44"/>
      <c r="AO1208" s="44"/>
      <c r="AP1208" s="44"/>
      <c r="AQ1208" s="44"/>
      <c r="AR1208" s="44"/>
      <c r="AS1208" s="44"/>
    </row>
    <row r="1209" spans="1:45">
      <c r="A1209" s="41"/>
      <c r="B1209" s="41"/>
      <c r="C1209" s="41"/>
      <c r="D1209" s="41"/>
      <c r="E1209" s="52"/>
      <c r="F1209" s="52"/>
      <c r="G1209" s="52"/>
      <c r="H1209" s="52"/>
      <c r="I1209" s="52"/>
      <c r="J1209" s="52"/>
      <c r="K1209" s="52"/>
      <c r="L1209" s="44"/>
      <c r="M1209" s="44"/>
      <c r="N1209" s="44"/>
      <c r="O1209" s="139"/>
      <c r="P1209" s="46"/>
      <c r="Q1209" s="44"/>
      <c r="R1209" s="44"/>
      <c r="S1209" s="44"/>
      <c r="T1209" s="44"/>
      <c r="U1209" s="44"/>
      <c r="V1209" s="44"/>
      <c r="W1209" s="44"/>
      <c r="X1209" s="44"/>
      <c r="Y1209" s="44"/>
      <c r="Z1209" s="44"/>
      <c r="AA1209" s="44"/>
      <c r="AB1209" s="44"/>
      <c r="AC1209" s="44"/>
      <c r="AD1209" s="44"/>
      <c r="AE1209" s="44"/>
      <c r="AF1209" s="44"/>
      <c r="AG1209" s="44"/>
      <c r="AH1209" s="44"/>
      <c r="AI1209" s="44"/>
      <c r="AJ1209" s="44"/>
      <c r="AK1209" s="44"/>
      <c r="AL1209" s="44"/>
      <c r="AM1209" s="44"/>
      <c r="AN1209" s="44"/>
      <c r="AO1209" s="44"/>
      <c r="AP1209" s="44"/>
      <c r="AQ1209" s="44"/>
      <c r="AR1209" s="44"/>
      <c r="AS1209" s="44"/>
    </row>
    <row r="1210" spans="1:45">
      <c r="A1210" s="41"/>
      <c r="B1210" s="41"/>
      <c r="C1210" s="41"/>
      <c r="D1210" s="41"/>
      <c r="E1210" s="52"/>
      <c r="F1210" s="52"/>
      <c r="G1210" s="52"/>
      <c r="H1210" s="52"/>
      <c r="I1210" s="52"/>
      <c r="J1210" s="52"/>
      <c r="K1210" s="52"/>
      <c r="L1210" s="44"/>
      <c r="M1210" s="44"/>
      <c r="N1210" s="44"/>
      <c r="O1210" s="139"/>
      <c r="P1210" s="46"/>
      <c r="Q1210" s="44"/>
      <c r="R1210" s="44"/>
      <c r="S1210" s="44"/>
      <c r="T1210" s="44"/>
      <c r="U1210" s="44"/>
      <c r="V1210" s="44"/>
      <c r="W1210" s="44"/>
      <c r="X1210" s="44"/>
      <c r="Y1210" s="44"/>
      <c r="Z1210" s="44"/>
      <c r="AA1210" s="44"/>
      <c r="AB1210" s="44"/>
      <c r="AC1210" s="44"/>
      <c r="AD1210" s="44"/>
      <c r="AE1210" s="44"/>
      <c r="AF1210" s="44"/>
      <c r="AG1210" s="44"/>
      <c r="AH1210" s="44"/>
      <c r="AI1210" s="44"/>
      <c r="AJ1210" s="44"/>
      <c r="AK1210" s="44"/>
      <c r="AL1210" s="44"/>
      <c r="AM1210" s="44"/>
      <c r="AN1210" s="44"/>
      <c r="AO1210" s="44"/>
      <c r="AP1210" s="44"/>
      <c r="AQ1210" s="44"/>
      <c r="AR1210" s="44"/>
      <c r="AS1210" s="44"/>
    </row>
    <row r="1211" spans="1:45">
      <c r="A1211" s="41"/>
      <c r="B1211" s="41"/>
      <c r="C1211" s="41"/>
      <c r="D1211" s="41"/>
      <c r="E1211" s="52"/>
      <c r="F1211" s="52"/>
      <c r="G1211" s="52"/>
      <c r="H1211" s="52"/>
      <c r="I1211" s="52"/>
      <c r="J1211" s="52"/>
      <c r="K1211" s="52"/>
      <c r="L1211" s="44"/>
      <c r="M1211" s="44"/>
      <c r="N1211" s="44"/>
      <c r="O1211" s="139"/>
      <c r="P1211" s="46"/>
      <c r="Q1211" s="44"/>
      <c r="R1211" s="44"/>
      <c r="S1211" s="44"/>
      <c r="T1211" s="44"/>
      <c r="U1211" s="44"/>
      <c r="V1211" s="44"/>
      <c r="W1211" s="44"/>
      <c r="X1211" s="44"/>
      <c r="Y1211" s="44"/>
      <c r="Z1211" s="44"/>
      <c r="AA1211" s="44"/>
      <c r="AB1211" s="44"/>
      <c r="AC1211" s="44"/>
      <c r="AD1211" s="44"/>
      <c r="AE1211" s="44"/>
      <c r="AF1211" s="44"/>
      <c r="AG1211" s="44"/>
      <c r="AH1211" s="44"/>
      <c r="AI1211" s="44"/>
      <c r="AJ1211" s="44"/>
      <c r="AK1211" s="44"/>
      <c r="AL1211" s="44"/>
      <c r="AM1211" s="44"/>
      <c r="AN1211" s="44"/>
      <c r="AO1211" s="44"/>
      <c r="AP1211" s="44"/>
      <c r="AQ1211" s="44"/>
      <c r="AR1211" s="44"/>
      <c r="AS1211" s="44"/>
    </row>
    <row r="1212" spans="1:45">
      <c r="A1212" s="41"/>
      <c r="B1212" s="41"/>
      <c r="C1212" s="41"/>
      <c r="D1212" s="41"/>
      <c r="E1212" s="52"/>
      <c r="F1212" s="52"/>
      <c r="G1212" s="52"/>
      <c r="H1212" s="52"/>
      <c r="I1212" s="52"/>
      <c r="J1212" s="52"/>
      <c r="K1212" s="52"/>
      <c r="L1212" s="44"/>
      <c r="M1212" s="44"/>
      <c r="N1212" s="44"/>
      <c r="O1212" s="139"/>
      <c r="P1212" s="46"/>
      <c r="Q1212" s="44"/>
      <c r="R1212" s="44"/>
      <c r="S1212" s="44"/>
      <c r="T1212" s="44"/>
      <c r="U1212" s="44"/>
      <c r="V1212" s="44"/>
      <c r="W1212" s="44"/>
      <c r="X1212" s="44"/>
      <c r="Y1212" s="44"/>
      <c r="Z1212" s="44"/>
      <c r="AA1212" s="44"/>
      <c r="AB1212" s="44"/>
      <c r="AC1212" s="44"/>
      <c r="AD1212" s="44"/>
      <c r="AE1212" s="44"/>
      <c r="AF1212" s="44"/>
      <c r="AG1212" s="44"/>
      <c r="AH1212" s="44"/>
      <c r="AI1212" s="44"/>
      <c r="AJ1212" s="44"/>
      <c r="AK1212" s="44"/>
      <c r="AL1212" s="44"/>
      <c r="AM1212" s="44"/>
      <c r="AN1212" s="44"/>
      <c r="AO1212" s="44"/>
      <c r="AP1212" s="44"/>
      <c r="AQ1212" s="44"/>
      <c r="AR1212" s="44"/>
      <c r="AS1212" s="44"/>
    </row>
    <row r="1213" spans="1:45">
      <c r="A1213" s="41"/>
      <c r="B1213" s="41"/>
      <c r="C1213" s="41"/>
      <c r="D1213" s="41"/>
      <c r="E1213" s="52"/>
      <c r="F1213" s="52"/>
      <c r="G1213" s="52"/>
      <c r="H1213" s="52"/>
      <c r="I1213" s="52"/>
      <c r="J1213" s="52"/>
      <c r="K1213" s="52"/>
      <c r="L1213" s="44"/>
      <c r="M1213" s="44"/>
      <c r="N1213" s="44"/>
      <c r="O1213" s="139"/>
      <c r="P1213" s="46"/>
      <c r="Q1213" s="44"/>
      <c r="R1213" s="44"/>
      <c r="S1213" s="44"/>
      <c r="T1213" s="44"/>
      <c r="U1213" s="44"/>
      <c r="V1213" s="44"/>
      <c r="W1213" s="44"/>
      <c r="X1213" s="44"/>
      <c r="Y1213" s="44"/>
      <c r="Z1213" s="44"/>
      <c r="AA1213" s="44"/>
      <c r="AB1213" s="44"/>
      <c r="AC1213" s="44"/>
      <c r="AD1213" s="44"/>
      <c r="AE1213" s="44"/>
      <c r="AF1213" s="44"/>
      <c r="AG1213" s="44"/>
      <c r="AH1213" s="44"/>
      <c r="AI1213" s="44"/>
      <c r="AJ1213" s="44"/>
      <c r="AK1213" s="44"/>
      <c r="AL1213" s="44"/>
      <c r="AM1213" s="44"/>
      <c r="AN1213" s="44"/>
      <c r="AO1213" s="44"/>
      <c r="AP1213" s="44"/>
      <c r="AQ1213" s="44"/>
      <c r="AR1213" s="44"/>
      <c r="AS1213" s="44"/>
    </row>
    <row r="1214" spans="1:45">
      <c r="A1214" s="41"/>
      <c r="B1214" s="41"/>
      <c r="C1214" s="41"/>
      <c r="D1214" s="41"/>
      <c r="E1214" s="52"/>
      <c r="F1214" s="52"/>
      <c r="G1214" s="52"/>
      <c r="H1214" s="52"/>
      <c r="I1214" s="52"/>
      <c r="J1214" s="52"/>
      <c r="K1214" s="52"/>
      <c r="L1214" s="44"/>
      <c r="M1214" s="44"/>
      <c r="N1214" s="44"/>
      <c r="O1214" s="139"/>
      <c r="P1214" s="46"/>
      <c r="Q1214" s="44"/>
      <c r="R1214" s="44"/>
      <c r="S1214" s="44"/>
      <c r="T1214" s="44"/>
      <c r="U1214" s="44"/>
      <c r="V1214" s="44"/>
      <c r="W1214" s="44"/>
      <c r="X1214" s="44"/>
      <c r="Y1214" s="44"/>
      <c r="Z1214" s="44"/>
      <c r="AA1214" s="44"/>
      <c r="AB1214" s="44"/>
      <c r="AC1214" s="44"/>
      <c r="AD1214" s="44"/>
      <c r="AE1214" s="44"/>
      <c r="AF1214" s="44"/>
      <c r="AG1214" s="44"/>
      <c r="AH1214" s="44"/>
      <c r="AI1214" s="44"/>
      <c r="AJ1214" s="44"/>
      <c r="AK1214" s="44"/>
      <c r="AL1214" s="44"/>
      <c r="AM1214" s="44"/>
      <c r="AN1214" s="44"/>
      <c r="AO1214" s="44"/>
      <c r="AP1214" s="44"/>
      <c r="AQ1214" s="44"/>
      <c r="AR1214" s="44"/>
      <c r="AS1214" s="44"/>
    </row>
    <row r="1215" spans="1:45">
      <c r="A1215" s="41"/>
      <c r="B1215" s="41"/>
      <c r="C1215" s="41"/>
      <c r="D1215" s="41"/>
      <c r="E1215" s="52"/>
      <c r="F1215" s="52"/>
      <c r="G1215" s="52"/>
      <c r="H1215" s="52"/>
      <c r="I1215" s="52"/>
      <c r="J1215" s="52"/>
      <c r="K1215" s="52"/>
      <c r="L1215" s="44"/>
      <c r="M1215" s="44"/>
      <c r="N1215" s="44"/>
      <c r="O1215" s="139"/>
      <c r="P1215" s="46"/>
      <c r="Q1215" s="44"/>
      <c r="R1215" s="44"/>
      <c r="S1215" s="44"/>
      <c r="T1215" s="44"/>
      <c r="U1215" s="44"/>
      <c r="V1215" s="44"/>
      <c r="W1215" s="44"/>
      <c r="X1215" s="44"/>
      <c r="Y1215" s="44"/>
      <c r="Z1215" s="44"/>
      <c r="AA1215" s="44"/>
      <c r="AB1215" s="44"/>
      <c r="AC1215" s="44"/>
      <c r="AD1215" s="44"/>
      <c r="AE1215" s="44"/>
      <c r="AF1215" s="44"/>
      <c r="AG1215" s="44"/>
      <c r="AH1215" s="44"/>
      <c r="AI1215" s="44"/>
      <c r="AJ1215" s="44"/>
      <c r="AK1215" s="44"/>
      <c r="AL1215" s="44"/>
      <c r="AM1215" s="44"/>
      <c r="AN1215" s="44"/>
      <c r="AO1215" s="44"/>
      <c r="AP1215" s="44"/>
      <c r="AQ1215" s="44"/>
      <c r="AR1215" s="44"/>
      <c r="AS1215" s="44"/>
    </row>
    <row r="1216" spans="1:45">
      <c r="A1216" s="41"/>
      <c r="B1216" s="41"/>
      <c r="C1216" s="41"/>
      <c r="D1216" s="41"/>
      <c r="E1216" s="52"/>
      <c r="F1216" s="52"/>
      <c r="G1216" s="52"/>
      <c r="H1216" s="52"/>
      <c r="I1216" s="52"/>
      <c r="J1216" s="52"/>
      <c r="K1216" s="52"/>
      <c r="L1216" s="44"/>
      <c r="M1216" s="44"/>
      <c r="N1216" s="44"/>
      <c r="O1216" s="139"/>
      <c r="P1216" s="46"/>
      <c r="Q1216" s="44"/>
      <c r="R1216" s="44"/>
      <c r="S1216" s="44"/>
      <c r="T1216" s="44"/>
      <c r="U1216" s="44"/>
      <c r="V1216" s="44"/>
      <c r="W1216" s="44"/>
      <c r="X1216" s="44"/>
      <c r="Y1216" s="44"/>
      <c r="Z1216" s="44"/>
      <c r="AA1216" s="44"/>
      <c r="AB1216" s="44"/>
      <c r="AC1216" s="44"/>
      <c r="AD1216" s="44"/>
      <c r="AE1216" s="44"/>
      <c r="AF1216" s="44"/>
      <c r="AG1216" s="44"/>
      <c r="AH1216" s="44"/>
      <c r="AI1216" s="44"/>
      <c r="AJ1216" s="44"/>
      <c r="AK1216" s="44"/>
      <c r="AL1216" s="44"/>
      <c r="AM1216" s="44"/>
      <c r="AN1216" s="44"/>
      <c r="AO1216" s="44"/>
      <c r="AP1216" s="44"/>
      <c r="AQ1216" s="44"/>
      <c r="AR1216" s="44"/>
      <c r="AS1216" s="44"/>
    </row>
    <row r="1217" spans="1:45">
      <c r="A1217" s="41"/>
      <c r="B1217" s="41"/>
      <c r="C1217" s="41"/>
      <c r="D1217" s="41"/>
      <c r="E1217" s="52"/>
      <c r="F1217" s="52"/>
      <c r="G1217" s="52"/>
      <c r="H1217" s="52"/>
      <c r="I1217" s="52"/>
      <c r="J1217" s="52"/>
      <c r="K1217" s="52"/>
      <c r="L1217" s="44"/>
      <c r="M1217" s="44"/>
      <c r="N1217" s="44"/>
      <c r="O1217" s="139"/>
      <c r="P1217" s="46"/>
      <c r="Q1217" s="44"/>
      <c r="R1217" s="44"/>
      <c r="S1217" s="44"/>
      <c r="T1217" s="44"/>
      <c r="U1217" s="44"/>
      <c r="V1217" s="44"/>
      <c r="W1217" s="44"/>
      <c r="X1217" s="44"/>
      <c r="Y1217" s="44"/>
      <c r="Z1217" s="44"/>
      <c r="AA1217" s="44"/>
      <c r="AB1217" s="44"/>
      <c r="AC1217" s="44"/>
      <c r="AD1217" s="44"/>
      <c r="AE1217" s="44"/>
      <c r="AF1217" s="44"/>
      <c r="AG1217" s="44"/>
      <c r="AH1217" s="44"/>
      <c r="AI1217" s="44"/>
      <c r="AJ1217" s="44"/>
      <c r="AK1217" s="44"/>
      <c r="AL1217" s="44"/>
      <c r="AM1217" s="44"/>
      <c r="AN1217" s="44"/>
      <c r="AO1217" s="44"/>
      <c r="AP1217" s="44"/>
      <c r="AQ1217" s="44"/>
      <c r="AR1217" s="44"/>
      <c r="AS1217" s="44"/>
    </row>
    <row r="1218" spans="1:45">
      <c r="A1218" s="41"/>
      <c r="B1218" s="41"/>
      <c r="C1218" s="41"/>
      <c r="D1218" s="41"/>
      <c r="E1218" s="52"/>
      <c r="F1218" s="52"/>
      <c r="G1218" s="52"/>
      <c r="H1218" s="52"/>
      <c r="I1218" s="52"/>
      <c r="J1218" s="52"/>
      <c r="K1218" s="52"/>
      <c r="L1218" s="44"/>
      <c r="M1218" s="44"/>
      <c r="N1218" s="44"/>
      <c r="O1218" s="139"/>
      <c r="P1218" s="46"/>
      <c r="Q1218" s="44"/>
      <c r="R1218" s="44"/>
      <c r="S1218" s="44"/>
      <c r="T1218" s="44"/>
      <c r="U1218" s="44"/>
      <c r="V1218" s="44"/>
      <c r="W1218" s="44"/>
      <c r="X1218" s="44"/>
      <c r="Y1218" s="44"/>
      <c r="Z1218" s="44"/>
      <c r="AA1218" s="44"/>
      <c r="AB1218" s="44"/>
      <c r="AC1218" s="44"/>
      <c r="AD1218" s="44"/>
      <c r="AE1218" s="44"/>
      <c r="AF1218" s="44"/>
      <c r="AG1218" s="44"/>
      <c r="AH1218" s="44"/>
      <c r="AI1218" s="44"/>
      <c r="AJ1218" s="44"/>
      <c r="AK1218" s="44"/>
      <c r="AL1218" s="44"/>
      <c r="AM1218" s="44"/>
      <c r="AN1218" s="44"/>
      <c r="AO1218" s="44"/>
      <c r="AP1218" s="44"/>
      <c r="AQ1218" s="44"/>
      <c r="AR1218" s="44"/>
      <c r="AS1218" s="44"/>
    </row>
    <row r="1219" spans="1:45">
      <c r="A1219" s="41"/>
      <c r="B1219" s="41"/>
      <c r="C1219" s="41"/>
      <c r="D1219" s="41"/>
      <c r="E1219" s="52"/>
      <c r="F1219" s="52"/>
      <c r="G1219" s="52"/>
      <c r="H1219" s="52"/>
      <c r="I1219" s="52"/>
      <c r="J1219" s="52"/>
      <c r="K1219" s="52"/>
      <c r="L1219" s="44"/>
      <c r="M1219" s="44"/>
      <c r="N1219" s="44"/>
      <c r="O1219" s="139"/>
      <c r="P1219" s="46"/>
      <c r="Q1219" s="44"/>
      <c r="R1219" s="44"/>
      <c r="S1219" s="44"/>
      <c r="T1219" s="44"/>
      <c r="U1219" s="44"/>
      <c r="V1219" s="44"/>
      <c r="W1219" s="44"/>
      <c r="X1219" s="44"/>
      <c r="Y1219" s="44"/>
      <c r="Z1219" s="44"/>
      <c r="AA1219" s="44"/>
      <c r="AB1219" s="44"/>
      <c r="AC1219" s="44"/>
      <c r="AD1219" s="44"/>
      <c r="AE1219" s="44"/>
      <c r="AF1219" s="44"/>
      <c r="AG1219" s="44"/>
      <c r="AH1219" s="44"/>
      <c r="AI1219" s="44"/>
      <c r="AJ1219" s="44"/>
      <c r="AK1219" s="44"/>
      <c r="AL1219" s="44"/>
      <c r="AM1219" s="44"/>
      <c r="AN1219" s="44"/>
      <c r="AO1219" s="44"/>
      <c r="AP1219" s="44"/>
      <c r="AQ1219" s="44"/>
      <c r="AR1219" s="44"/>
      <c r="AS1219" s="44"/>
    </row>
    <row r="1220" spans="1:45">
      <c r="A1220" s="41"/>
      <c r="B1220" s="41"/>
      <c r="C1220" s="41"/>
      <c r="D1220" s="41"/>
      <c r="E1220" s="52"/>
      <c r="F1220" s="52"/>
      <c r="G1220" s="52"/>
      <c r="H1220" s="52"/>
      <c r="I1220" s="52"/>
      <c r="J1220" s="52"/>
      <c r="K1220" s="52"/>
      <c r="L1220" s="44"/>
      <c r="M1220" s="44"/>
      <c r="N1220" s="44"/>
      <c r="O1220" s="139"/>
      <c r="P1220" s="46"/>
      <c r="Q1220" s="44"/>
      <c r="R1220" s="44"/>
      <c r="S1220" s="44"/>
      <c r="T1220" s="44"/>
      <c r="U1220" s="44"/>
      <c r="V1220" s="44"/>
      <c r="W1220" s="44"/>
      <c r="X1220" s="44"/>
      <c r="Y1220" s="44"/>
      <c r="Z1220" s="44"/>
      <c r="AA1220" s="44"/>
      <c r="AB1220" s="44"/>
      <c r="AC1220" s="44"/>
      <c r="AD1220" s="44"/>
      <c r="AE1220" s="44"/>
      <c r="AF1220" s="44"/>
      <c r="AG1220" s="44"/>
      <c r="AH1220" s="44"/>
      <c r="AI1220" s="44"/>
      <c r="AJ1220" s="44"/>
      <c r="AK1220" s="44"/>
      <c r="AL1220" s="44"/>
      <c r="AM1220" s="44"/>
      <c r="AN1220" s="44"/>
      <c r="AO1220" s="44"/>
      <c r="AP1220" s="44"/>
      <c r="AQ1220" s="44"/>
      <c r="AR1220" s="44"/>
      <c r="AS1220" s="44"/>
    </row>
    <row r="1221" spans="1:45">
      <c r="A1221" s="41"/>
      <c r="B1221" s="41"/>
      <c r="C1221" s="41"/>
      <c r="D1221" s="41"/>
      <c r="E1221" s="52"/>
      <c r="F1221" s="52"/>
      <c r="G1221" s="52"/>
      <c r="H1221" s="52"/>
      <c r="I1221" s="52"/>
      <c r="J1221" s="52"/>
      <c r="K1221" s="52"/>
      <c r="L1221" s="44"/>
      <c r="M1221" s="44"/>
      <c r="N1221" s="44"/>
      <c r="O1221" s="139"/>
      <c r="P1221" s="46"/>
      <c r="Q1221" s="44"/>
      <c r="R1221" s="44"/>
      <c r="S1221" s="44"/>
      <c r="T1221" s="44"/>
      <c r="U1221" s="44"/>
      <c r="V1221" s="44"/>
      <c r="W1221" s="44"/>
      <c r="X1221" s="44"/>
      <c r="Y1221" s="44"/>
      <c r="Z1221" s="44"/>
      <c r="AA1221" s="44"/>
      <c r="AB1221" s="44"/>
      <c r="AC1221" s="44"/>
      <c r="AD1221" s="44"/>
      <c r="AE1221" s="44"/>
      <c r="AF1221" s="44"/>
      <c r="AG1221" s="44"/>
      <c r="AH1221" s="44"/>
      <c r="AI1221" s="44"/>
      <c r="AJ1221" s="44"/>
      <c r="AK1221" s="44"/>
      <c r="AL1221" s="44"/>
      <c r="AM1221" s="44"/>
      <c r="AN1221" s="44"/>
      <c r="AO1221" s="44"/>
      <c r="AP1221" s="44"/>
      <c r="AQ1221" s="44"/>
      <c r="AR1221" s="44"/>
      <c r="AS1221" s="44"/>
    </row>
    <row r="1222" spans="1:45">
      <c r="A1222" s="41"/>
      <c r="B1222" s="41"/>
      <c r="C1222" s="41"/>
      <c r="D1222" s="41"/>
      <c r="E1222" s="52"/>
      <c r="F1222" s="52"/>
      <c r="G1222" s="52"/>
      <c r="H1222" s="52"/>
      <c r="I1222" s="52"/>
      <c r="J1222" s="52"/>
      <c r="K1222" s="52"/>
      <c r="L1222" s="44"/>
      <c r="M1222" s="44"/>
      <c r="N1222" s="44"/>
      <c r="O1222" s="139"/>
      <c r="P1222" s="46"/>
      <c r="Q1222" s="44"/>
      <c r="R1222" s="44"/>
      <c r="S1222" s="44"/>
      <c r="T1222" s="44"/>
      <c r="U1222" s="44"/>
      <c r="V1222" s="44"/>
      <c r="W1222" s="44"/>
      <c r="X1222" s="44"/>
      <c r="Y1222" s="44"/>
      <c r="Z1222" s="44"/>
      <c r="AA1222" s="44"/>
      <c r="AB1222" s="44"/>
      <c r="AC1222" s="44"/>
      <c r="AD1222" s="44"/>
      <c r="AE1222" s="44"/>
      <c r="AF1222" s="44"/>
      <c r="AG1222" s="44"/>
      <c r="AH1222" s="44"/>
      <c r="AI1222" s="44"/>
      <c r="AJ1222" s="44"/>
      <c r="AK1222" s="44"/>
      <c r="AL1222" s="44"/>
      <c r="AM1222" s="44"/>
      <c r="AN1222" s="44"/>
      <c r="AO1222" s="44"/>
      <c r="AP1222" s="44"/>
      <c r="AQ1222" s="44"/>
      <c r="AR1222" s="44"/>
      <c r="AS1222" s="44"/>
    </row>
    <row r="1223" spans="1:45">
      <c r="A1223" s="41"/>
      <c r="B1223" s="41"/>
      <c r="C1223" s="41"/>
      <c r="D1223" s="41"/>
      <c r="E1223" s="52"/>
      <c r="F1223" s="52"/>
      <c r="G1223" s="52"/>
      <c r="H1223" s="52"/>
      <c r="I1223" s="52"/>
      <c r="J1223" s="52"/>
      <c r="K1223" s="52"/>
      <c r="L1223" s="44"/>
      <c r="M1223" s="44"/>
      <c r="N1223" s="44"/>
      <c r="O1223" s="139"/>
      <c r="P1223" s="46"/>
      <c r="Q1223" s="44"/>
      <c r="R1223" s="44"/>
      <c r="S1223" s="44"/>
      <c r="T1223" s="44"/>
      <c r="U1223" s="44"/>
      <c r="V1223" s="44"/>
      <c r="W1223" s="44"/>
      <c r="X1223" s="44"/>
      <c r="Y1223" s="44"/>
      <c r="Z1223" s="44"/>
      <c r="AA1223" s="44"/>
      <c r="AB1223" s="44"/>
      <c r="AC1223" s="44"/>
      <c r="AD1223" s="44"/>
      <c r="AE1223" s="44"/>
      <c r="AF1223" s="44"/>
      <c r="AG1223" s="44"/>
      <c r="AH1223" s="44"/>
      <c r="AI1223" s="44"/>
      <c r="AJ1223" s="44"/>
      <c r="AK1223" s="44"/>
      <c r="AL1223" s="44"/>
      <c r="AM1223" s="44"/>
      <c r="AN1223" s="44"/>
      <c r="AO1223" s="44"/>
      <c r="AP1223" s="44"/>
      <c r="AQ1223" s="44"/>
      <c r="AR1223" s="44"/>
      <c r="AS1223" s="44"/>
    </row>
    <row r="1224" spans="1:45">
      <c r="A1224" s="41"/>
      <c r="B1224" s="41"/>
      <c r="C1224" s="41"/>
      <c r="D1224" s="41"/>
      <c r="E1224" s="52"/>
      <c r="F1224" s="52"/>
      <c r="G1224" s="52"/>
      <c r="H1224" s="52"/>
      <c r="I1224" s="52"/>
      <c r="J1224" s="52"/>
      <c r="K1224" s="52"/>
      <c r="L1224" s="44"/>
      <c r="M1224" s="44"/>
      <c r="N1224" s="44"/>
      <c r="O1224" s="139"/>
      <c r="P1224" s="46"/>
      <c r="Q1224" s="44"/>
      <c r="R1224" s="44"/>
      <c r="S1224" s="44"/>
      <c r="T1224" s="44"/>
      <c r="U1224" s="44"/>
      <c r="V1224" s="44"/>
      <c r="W1224" s="44"/>
      <c r="X1224" s="44"/>
      <c r="Y1224" s="44"/>
      <c r="Z1224" s="44"/>
      <c r="AA1224" s="44"/>
      <c r="AB1224" s="44"/>
      <c r="AC1224" s="44"/>
      <c r="AD1224" s="44"/>
      <c r="AE1224" s="44"/>
      <c r="AF1224" s="44"/>
      <c r="AG1224" s="44"/>
      <c r="AH1224" s="44"/>
      <c r="AI1224" s="44"/>
      <c r="AJ1224" s="44"/>
      <c r="AK1224" s="44"/>
      <c r="AL1224" s="44"/>
      <c r="AM1224" s="44"/>
      <c r="AN1224" s="44"/>
      <c r="AO1224" s="44"/>
      <c r="AP1224" s="44"/>
      <c r="AQ1224" s="44"/>
      <c r="AR1224" s="44"/>
      <c r="AS1224" s="44"/>
    </row>
    <row r="1225" spans="1:45">
      <c r="A1225" s="41"/>
      <c r="B1225" s="41"/>
      <c r="C1225" s="41"/>
      <c r="D1225" s="41"/>
      <c r="E1225" s="52"/>
      <c r="F1225" s="52"/>
      <c r="G1225" s="52"/>
      <c r="H1225" s="52"/>
      <c r="I1225" s="52"/>
      <c r="J1225" s="52"/>
      <c r="K1225" s="52"/>
      <c r="L1225" s="44"/>
      <c r="M1225" s="44"/>
      <c r="N1225" s="44"/>
      <c r="O1225" s="139"/>
      <c r="P1225" s="46"/>
      <c r="Q1225" s="44"/>
      <c r="R1225" s="44"/>
      <c r="S1225" s="44"/>
      <c r="T1225" s="44"/>
      <c r="U1225" s="44"/>
      <c r="V1225" s="44"/>
      <c r="W1225" s="44"/>
      <c r="X1225" s="44"/>
      <c r="Y1225" s="44"/>
      <c r="Z1225" s="44"/>
      <c r="AA1225" s="44"/>
      <c r="AB1225" s="44"/>
      <c r="AC1225" s="44"/>
      <c r="AD1225" s="44"/>
      <c r="AE1225" s="44"/>
      <c r="AF1225" s="44"/>
      <c r="AG1225" s="44"/>
      <c r="AH1225" s="44"/>
      <c r="AI1225" s="44"/>
      <c r="AJ1225" s="44"/>
      <c r="AK1225" s="44"/>
      <c r="AL1225" s="44"/>
      <c r="AM1225" s="44"/>
      <c r="AN1225" s="44"/>
      <c r="AO1225" s="44"/>
      <c r="AP1225" s="44"/>
      <c r="AQ1225" s="44"/>
      <c r="AR1225" s="44"/>
      <c r="AS1225" s="44"/>
    </row>
    <row r="1226" spans="1:45">
      <c r="A1226" s="41"/>
      <c r="B1226" s="41"/>
      <c r="C1226" s="41"/>
      <c r="D1226" s="41"/>
      <c r="E1226" s="52"/>
      <c r="F1226" s="52"/>
      <c r="G1226" s="52"/>
      <c r="H1226" s="52"/>
      <c r="I1226" s="52"/>
      <c r="J1226" s="52"/>
      <c r="K1226" s="52"/>
      <c r="L1226" s="44"/>
      <c r="M1226" s="44"/>
      <c r="N1226" s="44"/>
      <c r="O1226" s="139"/>
      <c r="P1226" s="46"/>
      <c r="Q1226" s="44"/>
      <c r="R1226" s="44"/>
      <c r="S1226" s="44"/>
      <c r="T1226" s="44"/>
      <c r="U1226" s="44"/>
      <c r="V1226" s="44"/>
      <c r="W1226" s="44"/>
      <c r="X1226" s="44"/>
      <c r="Y1226" s="44"/>
      <c r="Z1226" s="44"/>
      <c r="AA1226" s="44"/>
      <c r="AB1226" s="44"/>
      <c r="AC1226" s="44"/>
      <c r="AD1226" s="44"/>
      <c r="AE1226" s="44"/>
      <c r="AF1226" s="44"/>
      <c r="AG1226" s="44"/>
      <c r="AH1226" s="44"/>
      <c r="AI1226" s="44"/>
      <c r="AJ1226" s="44"/>
      <c r="AK1226" s="44"/>
      <c r="AL1226" s="44"/>
      <c r="AM1226" s="44"/>
      <c r="AN1226" s="44"/>
      <c r="AO1226" s="44"/>
      <c r="AP1226" s="44"/>
      <c r="AQ1226" s="44"/>
      <c r="AR1226" s="44"/>
      <c r="AS1226" s="44"/>
    </row>
    <row r="1227" spans="1:45">
      <c r="A1227" s="41"/>
      <c r="B1227" s="41"/>
      <c r="C1227" s="41"/>
      <c r="D1227" s="41"/>
      <c r="E1227" s="52"/>
      <c r="F1227" s="52"/>
      <c r="G1227" s="52"/>
      <c r="H1227" s="52"/>
      <c r="I1227" s="52"/>
      <c r="J1227" s="52"/>
      <c r="K1227" s="52"/>
      <c r="L1227" s="44"/>
      <c r="M1227" s="44"/>
      <c r="N1227" s="44"/>
      <c r="O1227" s="139"/>
      <c r="P1227" s="46"/>
      <c r="Q1227" s="44"/>
      <c r="R1227" s="44"/>
      <c r="S1227" s="44"/>
      <c r="T1227" s="44"/>
      <c r="U1227" s="44"/>
      <c r="V1227" s="44"/>
      <c r="W1227" s="44"/>
      <c r="X1227" s="44"/>
      <c r="Y1227" s="44"/>
      <c r="Z1227" s="44"/>
      <c r="AA1227" s="44"/>
      <c r="AB1227" s="44"/>
      <c r="AC1227" s="44"/>
      <c r="AD1227" s="44"/>
      <c r="AE1227" s="44"/>
      <c r="AF1227" s="44"/>
      <c r="AG1227" s="44"/>
      <c r="AH1227" s="44"/>
      <c r="AI1227" s="44"/>
      <c r="AJ1227" s="44"/>
      <c r="AK1227" s="44"/>
      <c r="AL1227" s="44"/>
      <c r="AM1227" s="44"/>
      <c r="AN1227" s="44"/>
      <c r="AO1227" s="44"/>
      <c r="AP1227" s="44"/>
      <c r="AQ1227" s="44"/>
      <c r="AR1227" s="44"/>
      <c r="AS1227" s="44"/>
    </row>
    <row r="1228" spans="1:45">
      <c r="A1228" s="41"/>
      <c r="B1228" s="41"/>
      <c r="C1228" s="41"/>
      <c r="D1228" s="41"/>
      <c r="E1228" s="52"/>
      <c r="F1228" s="52"/>
      <c r="G1228" s="52"/>
      <c r="H1228" s="52"/>
      <c r="I1228" s="52"/>
      <c r="J1228" s="52"/>
      <c r="K1228" s="52"/>
      <c r="L1228" s="44"/>
      <c r="M1228" s="44"/>
      <c r="N1228" s="44"/>
      <c r="O1228" s="139"/>
      <c r="P1228" s="46"/>
      <c r="Q1228" s="44"/>
      <c r="R1228" s="44"/>
      <c r="S1228" s="44"/>
      <c r="T1228" s="44"/>
      <c r="U1228" s="44"/>
      <c r="V1228" s="44"/>
      <c r="W1228" s="44"/>
      <c r="X1228" s="44"/>
      <c r="Y1228" s="44"/>
      <c r="Z1228" s="44"/>
      <c r="AA1228" s="44"/>
      <c r="AB1228" s="44"/>
      <c r="AC1228" s="44"/>
      <c r="AD1228" s="44"/>
      <c r="AE1228" s="44"/>
      <c r="AF1228" s="44"/>
      <c r="AG1228" s="44"/>
      <c r="AH1228" s="44"/>
      <c r="AI1228" s="44"/>
      <c r="AJ1228" s="44"/>
      <c r="AK1228" s="44"/>
      <c r="AL1228" s="44"/>
      <c r="AM1228" s="44"/>
      <c r="AN1228" s="44"/>
      <c r="AO1228" s="44"/>
      <c r="AP1228" s="44"/>
      <c r="AQ1228" s="44"/>
      <c r="AR1228" s="44"/>
      <c r="AS1228" s="44"/>
    </row>
    <row r="1229" spans="1:45">
      <c r="A1229" s="41"/>
      <c r="B1229" s="41"/>
      <c r="C1229" s="41"/>
      <c r="D1229" s="41"/>
      <c r="E1229" s="52"/>
      <c r="F1229" s="52"/>
      <c r="G1229" s="52"/>
      <c r="H1229" s="52"/>
      <c r="I1229" s="52"/>
      <c r="J1229" s="52"/>
      <c r="K1229" s="52"/>
      <c r="L1229" s="44"/>
      <c r="M1229" s="44"/>
      <c r="N1229" s="44"/>
      <c r="O1229" s="139"/>
      <c r="P1229" s="46"/>
      <c r="Q1229" s="44"/>
      <c r="R1229" s="44"/>
      <c r="S1229" s="44"/>
      <c r="T1229" s="44"/>
      <c r="U1229" s="44"/>
      <c r="V1229" s="44"/>
      <c r="W1229" s="44"/>
      <c r="X1229" s="44"/>
      <c r="Y1229" s="44"/>
      <c r="Z1229" s="44"/>
      <c r="AA1229" s="44"/>
      <c r="AB1229" s="44"/>
      <c r="AC1229" s="44"/>
      <c r="AD1229" s="44"/>
      <c r="AE1229" s="44"/>
      <c r="AF1229" s="44"/>
      <c r="AG1229" s="44"/>
      <c r="AH1229" s="44"/>
      <c r="AI1229" s="44"/>
      <c r="AJ1229" s="44"/>
      <c r="AK1229" s="44"/>
      <c r="AL1229" s="44"/>
      <c r="AM1229" s="44"/>
      <c r="AN1229" s="44"/>
      <c r="AO1229" s="44"/>
      <c r="AP1229" s="44"/>
      <c r="AQ1229" s="44"/>
      <c r="AR1229" s="44"/>
      <c r="AS1229" s="44"/>
    </row>
    <row r="1230" spans="1:45">
      <c r="A1230" s="41"/>
      <c r="B1230" s="41"/>
      <c r="C1230" s="41"/>
      <c r="D1230" s="41"/>
      <c r="E1230" s="52"/>
      <c r="F1230" s="52"/>
      <c r="G1230" s="52"/>
      <c r="H1230" s="52"/>
      <c r="I1230" s="52"/>
      <c r="J1230" s="52"/>
      <c r="K1230" s="52"/>
      <c r="L1230" s="44"/>
      <c r="M1230" s="44"/>
      <c r="N1230" s="44"/>
      <c r="O1230" s="139"/>
      <c r="P1230" s="46"/>
      <c r="Q1230" s="44"/>
      <c r="R1230" s="44"/>
      <c r="S1230" s="44"/>
      <c r="T1230" s="44"/>
      <c r="U1230" s="44"/>
      <c r="V1230" s="44"/>
      <c r="W1230" s="44"/>
      <c r="X1230" s="44"/>
      <c r="Y1230" s="44"/>
      <c r="Z1230" s="44"/>
      <c r="AA1230" s="44"/>
      <c r="AB1230" s="44"/>
      <c r="AC1230" s="44"/>
      <c r="AD1230" s="44"/>
      <c r="AE1230" s="44"/>
      <c r="AF1230" s="44"/>
      <c r="AG1230" s="44"/>
      <c r="AH1230" s="44"/>
      <c r="AI1230" s="44"/>
      <c r="AJ1230" s="44"/>
      <c r="AK1230" s="44"/>
      <c r="AL1230" s="44"/>
      <c r="AM1230" s="44"/>
      <c r="AN1230" s="44"/>
      <c r="AO1230" s="44"/>
      <c r="AP1230" s="44"/>
      <c r="AQ1230" s="44"/>
      <c r="AR1230" s="44"/>
      <c r="AS1230" s="44"/>
    </row>
    <row r="1231" spans="1:45">
      <c r="A1231" s="41"/>
      <c r="B1231" s="41"/>
      <c r="C1231" s="41"/>
      <c r="D1231" s="41"/>
      <c r="E1231" s="52"/>
      <c r="F1231" s="52"/>
      <c r="G1231" s="52"/>
      <c r="H1231" s="52"/>
      <c r="I1231" s="52"/>
      <c r="J1231" s="52"/>
      <c r="K1231" s="52"/>
      <c r="L1231" s="44"/>
      <c r="M1231" s="44"/>
      <c r="N1231" s="44"/>
      <c r="O1231" s="139"/>
      <c r="P1231" s="46"/>
      <c r="Q1231" s="44"/>
      <c r="R1231" s="44"/>
      <c r="S1231" s="44"/>
      <c r="T1231" s="44"/>
      <c r="U1231" s="44"/>
      <c r="V1231" s="44"/>
      <c r="W1231" s="44"/>
      <c r="X1231" s="44"/>
      <c r="Y1231" s="44"/>
      <c r="Z1231" s="44"/>
      <c r="AA1231" s="44"/>
      <c r="AB1231" s="44"/>
      <c r="AC1231" s="44"/>
      <c r="AD1231" s="44"/>
      <c r="AE1231" s="44"/>
      <c r="AF1231" s="44"/>
      <c r="AG1231" s="44"/>
      <c r="AH1231" s="44"/>
      <c r="AI1231" s="44"/>
      <c r="AJ1231" s="44"/>
      <c r="AK1231" s="44"/>
      <c r="AL1231" s="44"/>
      <c r="AM1231" s="44"/>
      <c r="AN1231" s="44"/>
      <c r="AO1231" s="44"/>
      <c r="AP1231" s="44"/>
      <c r="AQ1231" s="44"/>
      <c r="AR1231" s="44"/>
      <c r="AS1231" s="44"/>
    </row>
    <row r="1232" spans="1:45">
      <c r="A1232" s="41"/>
      <c r="B1232" s="41"/>
      <c r="C1232" s="41"/>
      <c r="D1232" s="41"/>
      <c r="E1232" s="52"/>
      <c r="F1232" s="52"/>
      <c r="G1232" s="52"/>
      <c r="H1232" s="52"/>
      <c r="I1232" s="52"/>
      <c r="J1232" s="52"/>
      <c r="K1232" s="52"/>
      <c r="L1232" s="44"/>
      <c r="M1232" s="44"/>
      <c r="N1232" s="44"/>
      <c r="O1232" s="139"/>
      <c r="P1232" s="46"/>
      <c r="Q1232" s="44"/>
      <c r="R1232" s="44"/>
      <c r="S1232" s="44"/>
      <c r="T1232" s="44"/>
      <c r="U1232" s="44"/>
      <c r="V1232" s="44"/>
      <c r="W1232" s="44"/>
      <c r="X1232" s="44"/>
      <c r="Y1232" s="44"/>
      <c r="Z1232" s="44"/>
      <c r="AA1232" s="44"/>
      <c r="AB1232" s="44"/>
      <c r="AC1232" s="44"/>
      <c r="AD1232" s="44"/>
      <c r="AE1232" s="44"/>
      <c r="AF1232" s="44"/>
      <c r="AG1232" s="44"/>
      <c r="AH1232" s="44"/>
      <c r="AI1232" s="44"/>
      <c r="AJ1232" s="44"/>
      <c r="AK1232" s="44"/>
      <c r="AL1232" s="44"/>
      <c r="AM1232" s="44"/>
      <c r="AN1232" s="44"/>
      <c r="AO1232" s="44"/>
      <c r="AP1232" s="44"/>
      <c r="AQ1232" s="44"/>
      <c r="AR1232" s="44"/>
      <c r="AS1232" s="44"/>
    </row>
    <row r="1233" spans="1:45">
      <c r="A1233" s="41"/>
      <c r="B1233" s="41"/>
      <c r="C1233" s="41"/>
      <c r="D1233" s="41"/>
      <c r="E1233" s="52"/>
      <c r="F1233" s="52"/>
      <c r="G1233" s="52"/>
      <c r="H1233" s="52"/>
      <c r="I1233" s="52"/>
      <c r="J1233" s="52"/>
      <c r="K1233" s="52"/>
      <c r="L1233" s="44"/>
      <c r="M1233" s="44"/>
      <c r="N1233" s="44"/>
      <c r="O1233" s="139"/>
      <c r="P1233" s="46"/>
      <c r="Q1233" s="44"/>
      <c r="R1233" s="44"/>
      <c r="S1233" s="44"/>
      <c r="T1233" s="44"/>
      <c r="U1233" s="44"/>
      <c r="V1233" s="44"/>
      <c r="W1233" s="44"/>
      <c r="X1233" s="44"/>
      <c r="Y1233" s="44"/>
      <c r="Z1233" s="44"/>
      <c r="AA1233" s="44"/>
      <c r="AB1233" s="44"/>
      <c r="AC1233" s="44"/>
      <c r="AD1233" s="44"/>
      <c r="AE1233" s="44"/>
      <c r="AF1233" s="44"/>
      <c r="AG1233" s="44"/>
      <c r="AH1233" s="44"/>
      <c r="AI1233" s="44"/>
      <c r="AJ1233" s="44"/>
      <c r="AK1233" s="44"/>
      <c r="AL1233" s="44"/>
      <c r="AM1233" s="44"/>
      <c r="AN1233" s="44"/>
      <c r="AO1233" s="44"/>
      <c r="AP1233" s="44"/>
      <c r="AQ1233" s="44"/>
      <c r="AR1233" s="44"/>
      <c r="AS1233" s="44"/>
    </row>
    <row r="1234" spans="1:45">
      <c r="A1234" s="41"/>
      <c r="B1234" s="41"/>
      <c r="C1234" s="41"/>
      <c r="D1234" s="41"/>
      <c r="E1234" s="52"/>
      <c r="F1234" s="52"/>
      <c r="G1234" s="52"/>
      <c r="H1234" s="52"/>
      <c r="I1234" s="52"/>
      <c r="J1234" s="52"/>
      <c r="K1234" s="52"/>
      <c r="L1234" s="44"/>
      <c r="M1234" s="44"/>
      <c r="N1234" s="44"/>
      <c r="O1234" s="139"/>
      <c r="P1234" s="46"/>
      <c r="Q1234" s="44"/>
      <c r="R1234" s="44"/>
      <c r="S1234" s="44"/>
      <c r="T1234" s="44"/>
      <c r="U1234" s="44"/>
      <c r="V1234" s="44"/>
      <c r="W1234" s="44"/>
      <c r="X1234" s="44"/>
      <c r="Y1234" s="44"/>
      <c r="Z1234" s="44"/>
      <c r="AA1234" s="44"/>
      <c r="AB1234" s="44"/>
      <c r="AC1234" s="44"/>
      <c r="AD1234" s="44"/>
      <c r="AE1234" s="44"/>
      <c r="AF1234" s="44"/>
      <c r="AG1234" s="44"/>
      <c r="AH1234" s="44"/>
      <c r="AI1234" s="44"/>
      <c r="AJ1234" s="44"/>
      <c r="AK1234" s="44"/>
      <c r="AL1234" s="44"/>
      <c r="AM1234" s="44"/>
      <c r="AN1234" s="44"/>
      <c r="AO1234" s="44"/>
      <c r="AP1234" s="44"/>
      <c r="AQ1234" s="44"/>
      <c r="AR1234" s="44"/>
      <c r="AS1234" s="44"/>
    </row>
    <row r="1235" spans="1:45">
      <c r="A1235" s="41"/>
      <c r="B1235" s="41"/>
      <c r="C1235" s="41"/>
      <c r="D1235" s="41"/>
      <c r="E1235" s="52"/>
      <c r="F1235" s="52"/>
      <c r="G1235" s="52"/>
      <c r="H1235" s="52"/>
      <c r="I1235" s="52"/>
      <c r="J1235" s="52"/>
      <c r="K1235" s="52"/>
      <c r="L1235" s="44"/>
      <c r="M1235" s="44"/>
      <c r="N1235" s="44"/>
      <c r="O1235" s="139"/>
      <c r="P1235" s="46"/>
      <c r="Q1235" s="44"/>
      <c r="R1235" s="44"/>
      <c r="S1235" s="44"/>
      <c r="T1235" s="44"/>
      <c r="U1235" s="44"/>
      <c r="V1235" s="44"/>
      <c r="W1235" s="44"/>
      <c r="X1235" s="44"/>
      <c r="Y1235" s="44"/>
      <c r="Z1235" s="44"/>
      <c r="AA1235" s="44"/>
      <c r="AB1235" s="44"/>
      <c r="AC1235" s="44"/>
      <c r="AD1235" s="44"/>
      <c r="AE1235" s="44"/>
      <c r="AF1235" s="44"/>
      <c r="AG1235" s="44"/>
      <c r="AH1235" s="44"/>
      <c r="AI1235" s="44"/>
      <c r="AJ1235" s="44"/>
      <c r="AK1235" s="44"/>
      <c r="AL1235" s="44"/>
      <c r="AM1235" s="44"/>
      <c r="AN1235" s="44"/>
      <c r="AO1235" s="44"/>
      <c r="AP1235" s="44"/>
      <c r="AQ1235" s="44"/>
      <c r="AR1235" s="44"/>
      <c r="AS1235" s="44"/>
    </row>
    <row r="1236" spans="1:45">
      <c r="A1236" s="41"/>
      <c r="B1236" s="41"/>
      <c r="C1236" s="41"/>
      <c r="D1236" s="41"/>
      <c r="E1236" s="52"/>
      <c r="F1236" s="52"/>
      <c r="G1236" s="52"/>
      <c r="H1236" s="52"/>
      <c r="I1236" s="52"/>
      <c r="J1236" s="52"/>
      <c r="K1236" s="52"/>
      <c r="L1236" s="44"/>
      <c r="M1236" s="44"/>
      <c r="N1236" s="44"/>
      <c r="O1236" s="139"/>
      <c r="P1236" s="46"/>
      <c r="Q1236" s="44"/>
      <c r="R1236" s="44"/>
      <c r="S1236" s="44"/>
      <c r="T1236" s="44"/>
      <c r="U1236" s="44"/>
      <c r="V1236" s="44"/>
      <c r="W1236" s="44"/>
      <c r="X1236" s="44"/>
      <c r="Y1236" s="44"/>
      <c r="Z1236" s="44"/>
      <c r="AA1236" s="44"/>
      <c r="AB1236" s="44"/>
      <c r="AC1236" s="44"/>
      <c r="AD1236" s="44"/>
      <c r="AE1236" s="44"/>
      <c r="AF1236" s="44"/>
      <c r="AG1236" s="44"/>
      <c r="AH1236" s="44"/>
      <c r="AI1236" s="44"/>
      <c r="AJ1236" s="44"/>
      <c r="AK1236" s="44"/>
      <c r="AL1236" s="44"/>
      <c r="AM1236" s="44"/>
      <c r="AN1236" s="44"/>
      <c r="AO1236" s="44"/>
      <c r="AP1236" s="44"/>
      <c r="AQ1236" s="44"/>
      <c r="AR1236" s="44"/>
      <c r="AS1236" s="44"/>
    </row>
    <row r="1237" spans="1:45">
      <c r="A1237" s="41"/>
      <c r="B1237" s="41"/>
      <c r="C1237" s="41"/>
      <c r="D1237" s="41"/>
      <c r="E1237" s="52"/>
      <c r="F1237" s="52"/>
      <c r="G1237" s="52"/>
      <c r="H1237" s="52"/>
      <c r="I1237" s="52"/>
      <c r="J1237" s="52"/>
      <c r="K1237" s="52"/>
      <c r="L1237" s="44"/>
      <c r="M1237" s="44"/>
      <c r="N1237" s="44"/>
      <c r="O1237" s="139"/>
      <c r="P1237" s="46"/>
      <c r="Q1237" s="44"/>
      <c r="R1237" s="44"/>
      <c r="S1237" s="44"/>
      <c r="T1237" s="44"/>
      <c r="U1237" s="44"/>
      <c r="V1237" s="44"/>
      <c r="W1237" s="44"/>
      <c r="X1237" s="44"/>
      <c r="Y1237" s="44"/>
      <c r="Z1237" s="44"/>
      <c r="AA1237" s="44"/>
      <c r="AB1237" s="44"/>
      <c r="AC1237" s="44"/>
      <c r="AD1237" s="44"/>
      <c r="AE1237" s="44"/>
      <c r="AF1237" s="44"/>
      <c r="AG1237" s="44"/>
      <c r="AH1237" s="44"/>
      <c r="AI1237" s="44"/>
      <c r="AJ1237" s="44"/>
      <c r="AK1237" s="44"/>
      <c r="AL1237" s="44"/>
      <c r="AM1237" s="44"/>
      <c r="AN1237" s="44"/>
      <c r="AO1237" s="44"/>
      <c r="AP1237" s="44"/>
      <c r="AQ1237" s="44"/>
      <c r="AR1237" s="44"/>
      <c r="AS1237" s="44"/>
    </row>
    <row r="1238" spans="1:45">
      <c r="A1238" s="41"/>
      <c r="B1238" s="41"/>
      <c r="C1238" s="41"/>
      <c r="D1238" s="41"/>
      <c r="E1238" s="52"/>
      <c r="F1238" s="52"/>
      <c r="G1238" s="52"/>
      <c r="H1238" s="52"/>
      <c r="I1238" s="52"/>
      <c r="J1238" s="52"/>
      <c r="K1238" s="52"/>
      <c r="L1238" s="44"/>
      <c r="M1238" s="44"/>
      <c r="N1238" s="44"/>
      <c r="O1238" s="139"/>
      <c r="P1238" s="46"/>
      <c r="Q1238" s="44"/>
      <c r="R1238" s="44"/>
      <c r="S1238" s="44"/>
      <c r="T1238" s="44"/>
      <c r="U1238" s="44"/>
      <c r="V1238" s="44"/>
      <c r="W1238" s="44"/>
      <c r="X1238" s="44"/>
      <c r="Y1238" s="44"/>
      <c r="Z1238" s="44"/>
      <c r="AA1238" s="44"/>
      <c r="AB1238" s="44"/>
      <c r="AC1238" s="44"/>
      <c r="AD1238" s="44"/>
      <c r="AE1238" s="44"/>
      <c r="AF1238" s="44"/>
      <c r="AG1238" s="44"/>
      <c r="AH1238" s="44"/>
      <c r="AI1238" s="44"/>
      <c r="AJ1238" s="44"/>
      <c r="AK1238" s="44"/>
      <c r="AL1238" s="44"/>
      <c r="AM1238" s="44"/>
      <c r="AN1238" s="44"/>
      <c r="AO1238" s="44"/>
      <c r="AP1238" s="44"/>
      <c r="AQ1238" s="44"/>
      <c r="AR1238" s="44"/>
      <c r="AS1238" s="44"/>
    </row>
    <row r="1239" spans="1:45">
      <c r="A1239" s="41"/>
      <c r="B1239" s="41"/>
      <c r="C1239" s="41"/>
      <c r="D1239" s="41"/>
      <c r="E1239" s="52"/>
      <c r="F1239" s="52"/>
      <c r="G1239" s="52"/>
      <c r="H1239" s="52"/>
      <c r="I1239" s="52"/>
      <c r="J1239" s="52"/>
      <c r="K1239" s="52"/>
      <c r="L1239" s="44"/>
      <c r="M1239" s="44"/>
      <c r="N1239" s="44"/>
      <c r="O1239" s="139"/>
      <c r="P1239" s="46"/>
      <c r="Q1239" s="44"/>
      <c r="R1239" s="44"/>
      <c r="S1239" s="44"/>
      <c r="T1239" s="44"/>
      <c r="U1239" s="44"/>
      <c r="V1239" s="44"/>
      <c r="W1239" s="44"/>
      <c r="X1239" s="44"/>
      <c r="Y1239" s="44"/>
      <c r="Z1239" s="44"/>
      <c r="AA1239" s="44"/>
      <c r="AB1239" s="44"/>
      <c r="AC1239" s="44"/>
      <c r="AD1239" s="44"/>
      <c r="AE1239" s="44"/>
      <c r="AF1239" s="44"/>
      <c r="AG1239" s="44"/>
      <c r="AH1239" s="44"/>
      <c r="AI1239" s="44"/>
      <c r="AJ1239" s="44"/>
      <c r="AK1239" s="44"/>
      <c r="AL1239" s="44"/>
      <c r="AM1239" s="44"/>
      <c r="AN1239" s="44"/>
      <c r="AO1239" s="44"/>
      <c r="AP1239" s="44"/>
      <c r="AQ1239" s="44"/>
      <c r="AR1239" s="44"/>
      <c r="AS1239" s="44"/>
    </row>
    <row r="1240" spans="1:45">
      <c r="A1240" s="41"/>
      <c r="B1240" s="41"/>
      <c r="C1240" s="41"/>
      <c r="D1240" s="41"/>
      <c r="E1240" s="52"/>
      <c r="F1240" s="52"/>
      <c r="G1240" s="52"/>
      <c r="H1240" s="52"/>
      <c r="I1240" s="52"/>
      <c r="J1240" s="52"/>
      <c r="K1240" s="52"/>
      <c r="L1240" s="44"/>
      <c r="M1240" s="44"/>
      <c r="N1240" s="44"/>
      <c r="O1240" s="139"/>
      <c r="P1240" s="46"/>
      <c r="Q1240" s="44"/>
      <c r="R1240" s="44"/>
      <c r="S1240" s="44"/>
      <c r="T1240" s="44"/>
      <c r="U1240" s="44"/>
      <c r="V1240" s="44"/>
      <c r="W1240" s="44"/>
      <c r="X1240" s="44"/>
      <c r="Y1240" s="44"/>
      <c r="Z1240" s="44"/>
      <c r="AA1240" s="44"/>
      <c r="AB1240" s="44"/>
      <c r="AC1240" s="44"/>
      <c r="AD1240" s="44"/>
      <c r="AE1240" s="44"/>
      <c r="AF1240" s="44"/>
      <c r="AG1240" s="44"/>
      <c r="AH1240" s="44"/>
      <c r="AI1240" s="44"/>
      <c r="AJ1240" s="44"/>
      <c r="AK1240" s="44"/>
      <c r="AL1240" s="44"/>
      <c r="AM1240" s="44"/>
      <c r="AN1240" s="44"/>
      <c r="AO1240" s="44"/>
      <c r="AP1240" s="44"/>
      <c r="AQ1240" s="44"/>
      <c r="AR1240" s="44"/>
      <c r="AS1240" s="44"/>
    </row>
    <row r="1241" spans="1:45">
      <c r="A1241" s="41"/>
      <c r="B1241" s="41"/>
      <c r="C1241" s="41"/>
      <c r="D1241" s="41"/>
      <c r="E1241" s="52"/>
      <c r="F1241" s="52"/>
      <c r="G1241" s="52"/>
      <c r="H1241" s="52"/>
      <c r="I1241" s="52"/>
      <c r="J1241" s="52"/>
      <c r="K1241" s="52"/>
      <c r="L1241" s="44"/>
      <c r="M1241" s="44"/>
      <c r="N1241" s="44"/>
      <c r="O1241" s="139"/>
      <c r="P1241" s="46"/>
      <c r="Q1241" s="44"/>
      <c r="R1241" s="44"/>
      <c r="S1241" s="44"/>
      <c r="T1241" s="44"/>
      <c r="U1241" s="44"/>
      <c r="V1241" s="44"/>
      <c r="W1241" s="44"/>
      <c r="X1241" s="44"/>
      <c r="Y1241" s="44"/>
      <c r="Z1241" s="44"/>
      <c r="AA1241" s="44"/>
      <c r="AB1241" s="44"/>
      <c r="AC1241" s="44"/>
      <c r="AD1241" s="44"/>
      <c r="AE1241" s="44"/>
      <c r="AF1241" s="44"/>
      <c r="AG1241" s="44"/>
      <c r="AH1241" s="44"/>
      <c r="AI1241" s="44"/>
      <c r="AJ1241" s="44"/>
      <c r="AK1241" s="44"/>
      <c r="AL1241" s="44"/>
      <c r="AM1241" s="44"/>
      <c r="AN1241" s="44"/>
      <c r="AO1241" s="44"/>
      <c r="AP1241" s="44"/>
      <c r="AQ1241" s="44"/>
      <c r="AR1241" s="44"/>
      <c r="AS1241" s="44"/>
    </row>
    <row r="1242" spans="1:45">
      <c r="A1242" s="41"/>
      <c r="B1242" s="41"/>
      <c r="C1242" s="41"/>
      <c r="D1242" s="41"/>
      <c r="E1242" s="52"/>
      <c r="F1242" s="52"/>
      <c r="G1242" s="52"/>
      <c r="H1242" s="52"/>
      <c r="I1242" s="52"/>
      <c r="J1242" s="52"/>
      <c r="K1242" s="52"/>
      <c r="L1242" s="44"/>
      <c r="M1242" s="44"/>
      <c r="N1242" s="44"/>
      <c r="O1242" s="139"/>
      <c r="P1242" s="46"/>
      <c r="Q1242" s="44"/>
      <c r="R1242" s="44"/>
      <c r="S1242" s="44"/>
      <c r="T1242" s="44"/>
      <c r="U1242" s="44"/>
      <c r="V1242" s="44"/>
      <c r="W1242" s="44"/>
      <c r="X1242" s="44"/>
      <c r="Y1242" s="44"/>
      <c r="Z1242" s="44"/>
      <c r="AA1242" s="44"/>
      <c r="AB1242" s="44"/>
      <c r="AC1242" s="44"/>
      <c r="AD1242" s="44"/>
      <c r="AE1242" s="44"/>
      <c r="AF1242" s="44"/>
      <c r="AG1242" s="44"/>
      <c r="AH1242" s="44"/>
      <c r="AI1242" s="44"/>
      <c r="AJ1242" s="44"/>
      <c r="AK1242" s="44"/>
      <c r="AL1242" s="44"/>
      <c r="AM1242" s="44"/>
      <c r="AN1242" s="44"/>
      <c r="AO1242" s="44"/>
      <c r="AP1242" s="44"/>
      <c r="AQ1242" s="44"/>
      <c r="AR1242" s="44"/>
      <c r="AS1242" s="44"/>
    </row>
    <row r="1243" spans="1:45">
      <c r="A1243" s="41"/>
      <c r="B1243" s="41"/>
      <c r="C1243" s="41"/>
      <c r="D1243" s="41"/>
      <c r="E1243" s="52"/>
      <c r="F1243" s="52"/>
      <c r="G1243" s="52"/>
      <c r="H1243" s="52"/>
      <c r="I1243" s="52"/>
      <c r="J1243" s="52"/>
      <c r="K1243" s="52"/>
      <c r="L1243" s="44"/>
      <c r="M1243" s="44"/>
      <c r="N1243" s="44"/>
      <c r="O1243" s="139"/>
      <c r="P1243" s="46"/>
      <c r="Q1243" s="44"/>
      <c r="R1243" s="44"/>
      <c r="S1243" s="44"/>
      <c r="T1243" s="44"/>
      <c r="U1243" s="44"/>
      <c r="V1243" s="44"/>
      <c r="W1243" s="44"/>
      <c r="X1243" s="44"/>
      <c r="Y1243" s="44"/>
      <c r="Z1243" s="44"/>
      <c r="AA1243" s="44"/>
      <c r="AB1243" s="44"/>
      <c r="AC1243" s="44"/>
      <c r="AD1243" s="44"/>
      <c r="AE1243" s="44"/>
      <c r="AF1243" s="44"/>
      <c r="AG1243" s="44"/>
      <c r="AH1243" s="44"/>
      <c r="AI1243" s="44"/>
      <c r="AJ1243" s="44"/>
      <c r="AK1243" s="44"/>
      <c r="AL1243" s="44"/>
      <c r="AM1243" s="44"/>
      <c r="AN1243" s="44"/>
      <c r="AO1243" s="44"/>
      <c r="AP1243" s="44"/>
      <c r="AQ1243" s="44"/>
      <c r="AR1243" s="44"/>
      <c r="AS1243" s="44"/>
    </row>
    <row r="1244" spans="1:45">
      <c r="A1244" s="41"/>
      <c r="B1244" s="41"/>
      <c r="C1244" s="41"/>
      <c r="D1244" s="41"/>
      <c r="E1244" s="52"/>
      <c r="F1244" s="52"/>
      <c r="G1244" s="52"/>
      <c r="H1244" s="52"/>
      <c r="I1244" s="52"/>
      <c r="J1244" s="52"/>
      <c r="K1244" s="52"/>
      <c r="L1244" s="44"/>
      <c r="M1244" s="44"/>
      <c r="N1244" s="44"/>
      <c r="O1244" s="139"/>
      <c r="P1244" s="46"/>
      <c r="Q1244" s="44"/>
      <c r="R1244" s="44"/>
      <c r="S1244" s="44"/>
      <c r="T1244" s="44"/>
      <c r="U1244" s="44"/>
      <c r="V1244" s="44"/>
      <c r="W1244" s="44"/>
      <c r="X1244" s="44"/>
      <c r="Y1244" s="44"/>
      <c r="Z1244" s="44"/>
      <c r="AA1244" s="44"/>
      <c r="AB1244" s="44"/>
      <c r="AC1244" s="44"/>
      <c r="AD1244" s="44"/>
      <c r="AE1244" s="44"/>
      <c r="AF1244" s="44"/>
      <c r="AG1244" s="44"/>
      <c r="AH1244" s="44"/>
      <c r="AI1244" s="44"/>
      <c r="AJ1244" s="44"/>
      <c r="AK1244" s="44"/>
      <c r="AL1244" s="44"/>
      <c r="AM1244" s="44"/>
      <c r="AN1244" s="44"/>
      <c r="AO1244" s="44"/>
      <c r="AP1244" s="44"/>
      <c r="AQ1244" s="44"/>
      <c r="AR1244" s="44"/>
      <c r="AS1244" s="44"/>
    </row>
    <row r="1245" spans="1:45">
      <c r="A1245" s="41"/>
      <c r="B1245" s="41"/>
      <c r="C1245" s="41"/>
      <c r="D1245" s="41"/>
      <c r="E1245" s="52"/>
      <c r="F1245" s="52"/>
      <c r="G1245" s="52"/>
      <c r="H1245" s="52"/>
      <c r="I1245" s="52"/>
      <c r="J1245" s="52"/>
      <c r="K1245" s="52"/>
      <c r="L1245" s="44"/>
      <c r="M1245" s="44"/>
      <c r="N1245" s="44"/>
      <c r="O1245" s="139"/>
      <c r="P1245" s="46"/>
      <c r="Q1245" s="44"/>
      <c r="R1245" s="44"/>
      <c r="S1245" s="44"/>
      <c r="T1245" s="44"/>
      <c r="U1245" s="44"/>
      <c r="V1245" s="44"/>
      <c r="W1245" s="44"/>
      <c r="X1245" s="44"/>
      <c r="Y1245" s="44"/>
      <c r="Z1245" s="44"/>
      <c r="AA1245" s="44"/>
      <c r="AB1245" s="44"/>
      <c r="AC1245" s="44"/>
      <c r="AD1245" s="44"/>
      <c r="AE1245" s="44"/>
      <c r="AF1245" s="44"/>
      <c r="AG1245" s="44"/>
      <c r="AH1245" s="44"/>
      <c r="AI1245" s="44"/>
      <c r="AJ1245" s="44"/>
      <c r="AK1245" s="44"/>
      <c r="AL1245" s="44"/>
      <c r="AM1245" s="44"/>
      <c r="AN1245" s="44"/>
      <c r="AO1245" s="44"/>
      <c r="AP1245" s="44"/>
      <c r="AQ1245" s="44"/>
      <c r="AR1245" s="44"/>
      <c r="AS1245" s="44"/>
    </row>
    <row r="1246" spans="1:45">
      <c r="A1246" s="41"/>
      <c r="B1246" s="41"/>
      <c r="C1246" s="41"/>
      <c r="D1246" s="41"/>
      <c r="E1246" s="52"/>
      <c r="F1246" s="52"/>
      <c r="G1246" s="52"/>
      <c r="H1246" s="52"/>
      <c r="I1246" s="52"/>
      <c r="J1246" s="52"/>
      <c r="K1246" s="52"/>
      <c r="L1246" s="44"/>
      <c r="M1246" s="44"/>
      <c r="N1246" s="44"/>
      <c r="O1246" s="139"/>
      <c r="P1246" s="46"/>
      <c r="Q1246" s="44"/>
      <c r="R1246" s="44"/>
      <c r="S1246" s="44"/>
      <c r="T1246" s="44"/>
      <c r="U1246" s="44"/>
      <c r="V1246" s="44"/>
      <c r="W1246" s="44"/>
      <c r="X1246" s="44"/>
      <c r="Y1246" s="44"/>
      <c r="Z1246" s="44"/>
      <c r="AA1246" s="44"/>
      <c r="AB1246" s="44"/>
      <c r="AC1246" s="44"/>
      <c r="AD1246" s="44"/>
      <c r="AE1246" s="44"/>
      <c r="AF1246" s="44"/>
      <c r="AG1246" s="44"/>
      <c r="AH1246" s="44"/>
      <c r="AI1246" s="44"/>
      <c r="AJ1246" s="44"/>
      <c r="AK1246" s="44"/>
      <c r="AL1246" s="44"/>
      <c r="AM1246" s="44"/>
      <c r="AN1246" s="44"/>
      <c r="AO1246" s="44"/>
      <c r="AP1246" s="44"/>
      <c r="AQ1246" s="44"/>
      <c r="AR1246" s="44"/>
      <c r="AS1246" s="44"/>
    </row>
    <row r="1247" spans="1:45">
      <c r="A1247" s="41"/>
      <c r="B1247" s="41"/>
      <c r="C1247" s="41"/>
      <c r="D1247" s="41"/>
      <c r="E1247" s="52"/>
      <c r="F1247" s="52"/>
      <c r="G1247" s="52"/>
      <c r="H1247" s="52"/>
      <c r="I1247" s="52"/>
      <c r="J1247" s="52"/>
      <c r="K1247" s="52"/>
      <c r="L1247" s="44"/>
      <c r="M1247" s="44"/>
      <c r="N1247" s="44"/>
      <c r="O1247" s="139"/>
      <c r="P1247" s="46"/>
      <c r="Q1247" s="44"/>
      <c r="R1247" s="44"/>
      <c r="S1247" s="44"/>
      <c r="T1247" s="44"/>
      <c r="U1247" s="44"/>
      <c r="V1247" s="44"/>
      <c r="W1247" s="44"/>
      <c r="X1247" s="44"/>
      <c r="Y1247" s="44"/>
      <c r="Z1247" s="44"/>
      <c r="AA1247" s="44"/>
      <c r="AB1247" s="44"/>
      <c r="AC1247" s="44"/>
      <c r="AD1247" s="44"/>
      <c r="AE1247" s="44"/>
      <c r="AF1247" s="44"/>
      <c r="AG1247" s="44"/>
      <c r="AH1247" s="44"/>
      <c r="AI1247" s="44"/>
      <c r="AJ1247" s="44"/>
      <c r="AK1247" s="44"/>
      <c r="AL1247" s="44"/>
      <c r="AM1247" s="44"/>
      <c r="AN1247" s="44"/>
      <c r="AO1247" s="44"/>
      <c r="AP1247" s="44"/>
      <c r="AQ1247" s="44"/>
      <c r="AR1247" s="44"/>
      <c r="AS1247" s="44"/>
    </row>
    <row r="1248" spans="1:45">
      <c r="A1248" s="41"/>
      <c r="B1248" s="41"/>
      <c r="C1248" s="41"/>
      <c r="D1248" s="41"/>
      <c r="E1248" s="52"/>
      <c r="F1248" s="52"/>
      <c r="G1248" s="52"/>
      <c r="H1248" s="52"/>
      <c r="I1248" s="52"/>
      <c r="J1248" s="52"/>
      <c r="K1248" s="52"/>
      <c r="L1248" s="44"/>
      <c r="M1248" s="44"/>
      <c r="N1248" s="44"/>
      <c r="O1248" s="139"/>
      <c r="P1248" s="46"/>
      <c r="Q1248" s="44"/>
      <c r="R1248" s="44"/>
      <c r="S1248" s="44"/>
      <c r="T1248" s="44"/>
      <c r="U1248" s="44"/>
      <c r="V1248" s="44"/>
      <c r="W1248" s="44"/>
      <c r="X1248" s="44"/>
      <c r="Y1248" s="44"/>
      <c r="Z1248" s="44"/>
      <c r="AA1248" s="44"/>
      <c r="AB1248" s="44"/>
      <c r="AC1248" s="44"/>
      <c r="AD1248" s="44"/>
      <c r="AE1248" s="44"/>
      <c r="AF1248" s="44"/>
      <c r="AG1248" s="44"/>
      <c r="AH1248" s="44"/>
      <c r="AI1248" s="44"/>
      <c r="AJ1248" s="44"/>
      <c r="AK1248" s="44"/>
      <c r="AL1248" s="44"/>
      <c r="AM1248" s="44"/>
      <c r="AN1248" s="44"/>
      <c r="AO1248" s="44"/>
      <c r="AP1248" s="44"/>
      <c r="AQ1248" s="44"/>
      <c r="AR1248" s="44"/>
      <c r="AS1248" s="44"/>
    </row>
    <row r="1249" spans="1:45">
      <c r="A1249" s="41"/>
      <c r="B1249" s="41"/>
      <c r="C1249" s="41"/>
      <c r="D1249" s="41"/>
      <c r="E1249" s="52"/>
      <c r="F1249" s="52"/>
      <c r="G1249" s="52"/>
      <c r="H1249" s="52"/>
      <c r="I1249" s="52"/>
      <c r="J1249" s="52"/>
      <c r="K1249" s="52"/>
      <c r="L1249" s="44"/>
      <c r="M1249" s="44"/>
      <c r="N1249" s="44"/>
      <c r="O1249" s="139"/>
      <c r="P1249" s="46"/>
      <c r="Q1249" s="44"/>
      <c r="R1249" s="44"/>
      <c r="S1249" s="44"/>
      <c r="T1249" s="44"/>
      <c r="U1249" s="44"/>
      <c r="V1249" s="44"/>
      <c r="W1249" s="44"/>
      <c r="X1249" s="44"/>
      <c r="Y1249" s="44"/>
      <c r="Z1249" s="44"/>
      <c r="AA1249" s="44"/>
      <c r="AB1249" s="44"/>
      <c r="AC1249" s="44"/>
      <c r="AD1249" s="44"/>
      <c r="AE1249" s="44"/>
      <c r="AF1249" s="44"/>
      <c r="AG1249" s="44"/>
      <c r="AH1249" s="44"/>
      <c r="AI1249" s="44"/>
      <c r="AJ1249" s="44"/>
      <c r="AK1249" s="44"/>
      <c r="AL1249" s="44"/>
      <c r="AM1249" s="44"/>
      <c r="AN1249" s="44"/>
      <c r="AO1249" s="44"/>
      <c r="AP1249" s="44"/>
      <c r="AQ1249" s="44"/>
      <c r="AR1249" s="44"/>
      <c r="AS1249" s="44"/>
    </row>
    <row r="1250" spans="1:45">
      <c r="A1250" s="41"/>
      <c r="B1250" s="41"/>
      <c r="C1250" s="41"/>
      <c r="D1250" s="41"/>
      <c r="E1250" s="52"/>
      <c r="F1250" s="52"/>
      <c r="G1250" s="52"/>
      <c r="H1250" s="52"/>
      <c r="I1250" s="52"/>
      <c r="J1250" s="52"/>
      <c r="K1250" s="52"/>
      <c r="L1250" s="44"/>
      <c r="M1250" s="44"/>
      <c r="N1250" s="44"/>
      <c r="O1250" s="139"/>
      <c r="P1250" s="46"/>
      <c r="Q1250" s="44"/>
      <c r="R1250" s="44"/>
      <c r="S1250" s="44"/>
      <c r="T1250" s="44"/>
      <c r="U1250" s="44"/>
      <c r="V1250" s="44"/>
      <c r="W1250" s="44"/>
      <c r="X1250" s="44"/>
      <c r="Y1250" s="44"/>
      <c r="Z1250" s="44"/>
      <c r="AA1250" s="44"/>
      <c r="AB1250" s="44"/>
      <c r="AC1250" s="44"/>
      <c r="AD1250" s="44"/>
      <c r="AE1250" s="44"/>
      <c r="AF1250" s="44"/>
      <c r="AG1250" s="44"/>
      <c r="AH1250" s="44"/>
      <c r="AI1250" s="44"/>
      <c r="AJ1250" s="44"/>
      <c r="AK1250" s="44"/>
      <c r="AL1250" s="44"/>
      <c r="AM1250" s="44"/>
      <c r="AN1250" s="44"/>
      <c r="AO1250" s="44"/>
      <c r="AP1250" s="44"/>
      <c r="AQ1250" s="44"/>
      <c r="AR1250" s="44"/>
      <c r="AS1250" s="44"/>
    </row>
    <row r="1251" spans="1:45">
      <c r="A1251" s="41"/>
      <c r="B1251" s="41"/>
      <c r="C1251" s="41"/>
      <c r="D1251" s="41"/>
      <c r="E1251" s="52"/>
      <c r="F1251" s="52"/>
      <c r="G1251" s="52"/>
      <c r="H1251" s="52"/>
      <c r="I1251" s="52"/>
      <c r="J1251" s="52"/>
      <c r="K1251" s="52"/>
      <c r="L1251" s="44"/>
      <c r="M1251" s="44"/>
      <c r="N1251" s="44"/>
      <c r="O1251" s="139"/>
      <c r="P1251" s="46"/>
      <c r="Q1251" s="44"/>
      <c r="R1251" s="44"/>
      <c r="S1251" s="44"/>
      <c r="T1251" s="44"/>
      <c r="U1251" s="44"/>
      <c r="V1251" s="44"/>
      <c r="W1251" s="44"/>
      <c r="X1251" s="44"/>
      <c r="Y1251" s="44"/>
      <c r="Z1251" s="44"/>
      <c r="AA1251" s="44"/>
      <c r="AB1251" s="44"/>
      <c r="AC1251" s="44"/>
      <c r="AD1251" s="44"/>
      <c r="AE1251" s="44"/>
      <c r="AF1251" s="44"/>
      <c r="AG1251" s="44"/>
      <c r="AH1251" s="44"/>
      <c r="AI1251" s="44"/>
      <c r="AJ1251" s="44"/>
      <c r="AK1251" s="44"/>
      <c r="AL1251" s="44"/>
      <c r="AM1251" s="44"/>
      <c r="AN1251" s="44"/>
      <c r="AO1251" s="44"/>
      <c r="AP1251" s="44"/>
      <c r="AQ1251" s="44"/>
      <c r="AR1251" s="44"/>
      <c r="AS1251" s="44"/>
    </row>
    <row r="1252" spans="1:45">
      <c r="A1252" s="41"/>
      <c r="B1252" s="41"/>
      <c r="C1252" s="41"/>
      <c r="D1252" s="41"/>
      <c r="E1252" s="52"/>
      <c r="F1252" s="52"/>
      <c r="G1252" s="52"/>
      <c r="H1252" s="52"/>
      <c r="I1252" s="52"/>
      <c r="J1252" s="52"/>
      <c r="K1252" s="52"/>
      <c r="L1252" s="44"/>
      <c r="M1252" s="44"/>
      <c r="N1252" s="44"/>
      <c r="O1252" s="139"/>
      <c r="P1252" s="46"/>
      <c r="Q1252" s="44"/>
      <c r="R1252" s="44"/>
      <c r="S1252" s="44"/>
      <c r="T1252" s="44"/>
      <c r="U1252" s="44"/>
      <c r="V1252" s="44"/>
      <c r="W1252" s="44"/>
      <c r="X1252" s="44"/>
      <c r="Y1252" s="44"/>
      <c r="Z1252" s="44"/>
      <c r="AA1252" s="44"/>
      <c r="AB1252" s="44"/>
      <c r="AC1252" s="44"/>
      <c r="AD1252" s="44"/>
      <c r="AE1252" s="44"/>
      <c r="AF1252" s="44"/>
      <c r="AG1252" s="44"/>
      <c r="AH1252" s="44"/>
      <c r="AI1252" s="44"/>
      <c r="AJ1252" s="44"/>
      <c r="AK1252" s="44"/>
      <c r="AL1252" s="44"/>
      <c r="AM1252" s="44"/>
      <c r="AN1252" s="44"/>
      <c r="AO1252" s="44"/>
      <c r="AP1252" s="44"/>
      <c r="AQ1252" s="44"/>
      <c r="AR1252" s="44"/>
      <c r="AS1252" s="44"/>
    </row>
    <row r="1253" spans="1:45">
      <c r="A1253" s="41"/>
      <c r="B1253" s="41"/>
      <c r="C1253" s="41"/>
      <c r="D1253" s="41"/>
      <c r="E1253" s="52"/>
      <c r="F1253" s="52"/>
      <c r="G1253" s="52"/>
      <c r="H1253" s="52"/>
      <c r="I1253" s="52"/>
      <c r="J1253" s="52"/>
      <c r="K1253" s="52"/>
      <c r="L1253" s="44"/>
      <c r="M1253" s="44"/>
      <c r="N1253" s="44"/>
      <c r="O1253" s="139"/>
      <c r="P1253" s="46"/>
      <c r="Q1253" s="44"/>
      <c r="R1253" s="44"/>
      <c r="S1253" s="44"/>
      <c r="T1253" s="44"/>
      <c r="U1253" s="44"/>
      <c r="V1253" s="44"/>
      <c r="W1253" s="44"/>
      <c r="X1253" s="44"/>
      <c r="Y1253" s="44"/>
      <c r="Z1253" s="44"/>
      <c r="AA1253" s="44"/>
      <c r="AB1253" s="44"/>
      <c r="AC1253" s="44"/>
      <c r="AD1253" s="44"/>
      <c r="AE1253" s="44"/>
      <c r="AF1253" s="44"/>
      <c r="AG1253" s="44"/>
      <c r="AH1253" s="44"/>
      <c r="AI1253" s="44"/>
      <c r="AJ1253" s="44"/>
      <c r="AK1253" s="44"/>
      <c r="AL1253" s="44"/>
      <c r="AM1253" s="44"/>
      <c r="AN1253" s="44"/>
      <c r="AO1253" s="44"/>
      <c r="AP1253" s="44"/>
      <c r="AQ1253" s="44"/>
      <c r="AR1253" s="44"/>
      <c r="AS1253" s="44"/>
    </row>
    <row r="1254" spans="1:45">
      <c r="A1254" s="41"/>
      <c r="B1254" s="41"/>
      <c r="C1254" s="41"/>
      <c r="D1254" s="41"/>
      <c r="E1254" s="52"/>
      <c r="F1254" s="52"/>
      <c r="G1254" s="52"/>
      <c r="H1254" s="52"/>
      <c r="I1254" s="52"/>
      <c r="J1254" s="52"/>
      <c r="K1254" s="52"/>
      <c r="L1254" s="44"/>
      <c r="M1254" s="44"/>
      <c r="N1254" s="44"/>
      <c r="O1254" s="139"/>
      <c r="P1254" s="46"/>
      <c r="Q1254" s="44"/>
      <c r="R1254" s="44"/>
      <c r="S1254" s="44"/>
      <c r="T1254" s="44"/>
      <c r="U1254" s="44"/>
      <c r="V1254" s="44"/>
      <c r="W1254" s="44"/>
      <c r="X1254" s="44"/>
      <c r="Y1254" s="44"/>
      <c r="Z1254" s="44"/>
      <c r="AA1254" s="44"/>
      <c r="AB1254" s="44"/>
      <c r="AC1254" s="44"/>
      <c r="AD1254" s="44"/>
      <c r="AE1254" s="44"/>
      <c r="AF1254" s="44"/>
      <c r="AG1254" s="44"/>
      <c r="AH1254" s="44"/>
      <c r="AI1254" s="44"/>
      <c r="AJ1254" s="44"/>
      <c r="AK1254" s="44"/>
      <c r="AL1254" s="44"/>
      <c r="AM1254" s="44"/>
      <c r="AN1254" s="44"/>
      <c r="AO1254" s="44"/>
      <c r="AP1254" s="44"/>
      <c r="AQ1254" s="44"/>
      <c r="AR1254" s="44"/>
      <c r="AS1254" s="44"/>
    </row>
    <row r="1255" spans="1:45">
      <c r="A1255" s="41"/>
      <c r="B1255" s="41"/>
      <c r="C1255" s="41"/>
      <c r="D1255" s="41"/>
      <c r="E1255" s="52"/>
      <c r="F1255" s="52"/>
      <c r="G1255" s="52"/>
      <c r="H1255" s="52"/>
      <c r="I1255" s="52"/>
      <c r="J1255" s="52"/>
      <c r="K1255" s="52"/>
      <c r="L1255" s="44"/>
      <c r="M1255" s="44"/>
      <c r="N1255" s="44"/>
      <c r="O1255" s="139"/>
      <c r="P1255" s="46"/>
      <c r="Q1255" s="44"/>
      <c r="R1255" s="44"/>
      <c r="S1255" s="44"/>
      <c r="T1255" s="44"/>
      <c r="U1255" s="44"/>
      <c r="V1255" s="44"/>
      <c r="W1255" s="44"/>
      <c r="X1255" s="44"/>
      <c r="Y1255" s="44"/>
      <c r="Z1255" s="44"/>
      <c r="AA1255" s="44"/>
      <c r="AB1255" s="44"/>
      <c r="AC1255" s="44"/>
      <c r="AD1255" s="44"/>
      <c r="AE1255" s="44"/>
      <c r="AF1255" s="44"/>
      <c r="AG1255" s="44"/>
      <c r="AH1255" s="44"/>
      <c r="AI1255" s="44"/>
      <c r="AJ1255" s="44"/>
      <c r="AK1255" s="44"/>
      <c r="AL1255" s="44"/>
      <c r="AM1255" s="44"/>
      <c r="AN1255" s="44"/>
      <c r="AO1255" s="44"/>
      <c r="AP1255" s="44"/>
      <c r="AQ1255" s="44"/>
      <c r="AR1255" s="44"/>
      <c r="AS1255" s="44"/>
    </row>
    <row r="1256" spans="1:45">
      <c r="A1256" s="41"/>
      <c r="B1256" s="41"/>
      <c r="C1256" s="41"/>
      <c r="D1256" s="41"/>
      <c r="E1256" s="52"/>
      <c r="F1256" s="52"/>
      <c r="G1256" s="52"/>
      <c r="H1256" s="52"/>
      <c r="I1256" s="52"/>
      <c r="J1256" s="52"/>
      <c r="K1256" s="52"/>
      <c r="L1256" s="44"/>
      <c r="M1256" s="44"/>
      <c r="N1256" s="44"/>
      <c r="O1256" s="139"/>
      <c r="P1256" s="46"/>
      <c r="Q1256" s="44"/>
      <c r="R1256" s="44"/>
      <c r="S1256" s="44"/>
      <c r="T1256" s="44"/>
      <c r="U1256" s="44"/>
      <c r="V1256" s="44"/>
      <c r="W1256" s="44"/>
      <c r="X1256" s="44"/>
      <c r="Y1256" s="44"/>
      <c r="Z1256" s="44"/>
      <c r="AA1256" s="44"/>
      <c r="AB1256" s="44"/>
      <c r="AC1256" s="44"/>
      <c r="AD1256" s="44"/>
      <c r="AE1256" s="44"/>
      <c r="AF1256" s="44"/>
      <c r="AG1256" s="44"/>
      <c r="AH1256" s="44"/>
      <c r="AI1256" s="44"/>
      <c r="AJ1256" s="44"/>
      <c r="AK1256" s="44"/>
      <c r="AL1256" s="44"/>
      <c r="AM1256" s="44"/>
      <c r="AN1256" s="44"/>
      <c r="AO1256" s="44"/>
      <c r="AP1256" s="44"/>
      <c r="AQ1256" s="44"/>
      <c r="AR1256" s="44"/>
      <c r="AS1256" s="44"/>
    </row>
    <row r="1257" spans="1:45">
      <c r="A1257" s="41"/>
      <c r="B1257" s="41"/>
      <c r="C1257" s="41"/>
      <c r="D1257" s="41"/>
      <c r="E1257" s="52"/>
      <c r="F1257" s="52"/>
      <c r="G1257" s="52"/>
      <c r="H1257" s="52"/>
      <c r="I1257" s="52"/>
      <c r="J1257" s="52"/>
      <c r="K1257" s="52"/>
      <c r="L1257" s="44"/>
      <c r="M1257" s="44"/>
      <c r="N1257" s="44"/>
      <c r="O1257" s="139"/>
      <c r="P1257" s="46"/>
      <c r="Q1257" s="44"/>
      <c r="R1257" s="44"/>
      <c r="S1257" s="44"/>
      <c r="T1257" s="44"/>
      <c r="U1257" s="44"/>
      <c r="V1257" s="44"/>
      <c r="W1257" s="44"/>
      <c r="X1257" s="44"/>
      <c r="Y1257" s="44"/>
      <c r="Z1257" s="44"/>
      <c r="AA1257" s="44"/>
      <c r="AB1257" s="44"/>
      <c r="AC1257" s="44"/>
      <c r="AD1257" s="44"/>
      <c r="AE1257" s="44"/>
      <c r="AF1257" s="44"/>
      <c r="AG1257" s="44"/>
      <c r="AH1257" s="44"/>
      <c r="AI1257" s="44"/>
      <c r="AJ1257" s="44"/>
      <c r="AK1257" s="44"/>
      <c r="AL1257" s="44"/>
      <c r="AM1257" s="44"/>
      <c r="AN1257" s="44"/>
      <c r="AO1257" s="44"/>
      <c r="AP1257" s="44"/>
      <c r="AQ1257" s="44"/>
      <c r="AR1257" s="44"/>
      <c r="AS1257" s="44"/>
    </row>
    <row r="1258" spans="1:45">
      <c r="A1258" s="41"/>
      <c r="B1258" s="41"/>
      <c r="C1258" s="41"/>
      <c r="D1258" s="41"/>
      <c r="E1258" s="52"/>
      <c r="F1258" s="52"/>
      <c r="G1258" s="52"/>
      <c r="H1258" s="52"/>
      <c r="I1258" s="52"/>
      <c r="J1258" s="52"/>
      <c r="K1258" s="52"/>
      <c r="L1258" s="44"/>
      <c r="M1258" s="44"/>
      <c r="N1258" s="44"/>
      <c r="O1258" s="139"/>
      <c r="P1258" s="46"/>
      <c r="Q1258" s="44"/>
      <c r="R1258" s="44"/>
      <c r="S1258" s="44"/>
      <c r="T1258" s="44"/>
      <c r="U1258" s="44"/>
      <c r="V1258" s="44"/>
      <c r="W1258" s="44"/>
      <c r="X1258" s="44"/>
      <c r="Y1258" s="44"/>
      <c r="Z1258" s="44"/>
      <c r="AA1258" s="44"/>
      <c r="AB1258" s="44"/>
      <c r="AC1258" s="44"/>
      <c r="AD1258" s="44"/>
      <c r="AE1258" s="44"/>
      <c r="AF1258" s="44"/>
      <c r="AG1258" s="44"/>
      <c r="AH1258" s="44"/>
      <c r="AI1258" s="44"/>
      <c r="AJ1258" s="44"/>
      <c r="AK1258" s="44"/>
      <c r="AL1258" s="44"/>
      <c r="AM1258" s="44"/>
      <c r="AN1258" s="44"/>
      <c r="AO1258" s="44"/>
      <c r="AP1258" s="44"/>
      <c r="AQ1258" s="44"/>
      <c r="AR1258" s="44"/>
      <c r="AS1258" s="44"/>
    </row>
    <row r="1259" spans="1:45">
      <c r="A1259" s="41"/>
      <c r="B1259" s="41"/>
      <c r="C1259" s="41"/>
      <c r="D1259" s="41"/>
      <c r="E1259" s="52"/>
      <c r="F1259" s="52"/>
      <c r="G1259" s="52"/>
      <c r="H1259" s="52"/>
      <c r="I1259" s="52"/>
      <c r="J1259" s="52"/>
      <c r="K1259" s="52"/>
      <c r="L1259" s="44"/>
      <c r="M1259" s="44"/>
      <c r="N1259" s="44"/>
      <c r="O1259" s="139"/>
      <c r="P1259" s="46"/>
      <c r="Q1259" s="44"/>
      <c r="R1259" s="44"/>
      <c r="S1259" s="44"/>
      <c r="T1259" s="44"/>
      <c r="U1259" s="44"/>
      <c r="V1259" s="44"/>
      <c r="W1259" s="44"/>
      <c r="X1259" s="44"/>
      <c r="Y1259" s="44"/>
      <c r="Z1259" s="44"/>
      <c r="AA1259" s="44"/>
      <c r="AB1259" s="44"/>
      <c r="AC1259" s="44"/>
      <c r="AD1259" s="44"/>
      <c r="AE1259" s="44"/>
      <c r="AF1259" s="44"/>
      <c r="AG1259" s="44"/>
      <c r="AH1259" s="44"/>
      <c r="AI1259" s="44"/>
      <c r="AJ1259" s="44"/>
      <c r="AK1259" s="44"/>
      <c r="AL1259" s="44"/>
      <c r="AM1259" s="44"/>
      <c r="AN1259" s="44"/>
      <c r="AO1259" s="44"/>
      <c r="AP1259" s="44"/>
      <c r="AQ1259" s="44"/>
      <c r="AR1259" s="44"/>
      <c r="AS1259" s="44"/>
    </row>
    <row r="1260" spans="1:45">
      <c r="A1260" s="41"/>
      <c r="B1260" s="41"/>
      <c r="C1260" s="41"/>
      <c r="D1260" s="41"/>
      <c r="E1260" s="52"/>
      <c r="F1260" s="52"/>
      <c r="G1260" s="52"/>
      <c r="H1260" s="52"/>
      <c r="I1260" s="52"/>
      <c r="J1260" s="52"/>
      <c r="K1260" s="52"/>
      <c r="L1260" s="44"/>
      <c r="M1260" s="44"/>
      <c r="N1260" s="44"/>
      <c r="O1260" s="139"/>
      <c r="P1260" s="46"/>
      <c r="Q1260" s="44"/>
      <c r="R1260" s="44"/>
      <c r="S1260" s="44"/>
      <c r="T1260" s="44"/>
      <c r="U1260" s="44"/>
      <c r="V1260" s="44"/>
      <c r="W1260" s="44"/>
      <c r="X1260" s="44"/>
      <c r="Y1260" s="44"/>
      <c r="Z1260" s="44"/>
      <c r="AA1260" s="44"/>
      <c r="AB1260" s="44"/>
      <c r="AC1260" s="44"/>
      <c r="AD1260" s="44"/>
      <c r="AE1260" s="44"/>
      <c r="AF1260" s="44"/>
      <c r="AG1260" s="44"/>
      <c r="AH1260" s="44"/>
      <c r="AI1260" s="44"/>
      <c r="AJ1260" s="44"/>
      <c r="AK1260" s="44"/>
      <c r="AL1260" s="44"/>
      <c r="AM1260" s="44"/>
      <c r="AN1260" s="44"/>
      <c r="AO1260" s="44"/>
      <c r="AP1260" s="44"/>
      <c r="AQ1260" s="44"/>
      <c r="AR1260" s="44"/>
      <c r="AS1260" s="44"/>
    </row>
    <row r="1261" spans="1:45">
      <c r="A1261" s="41"/>
      <c r="B1261" s="41"/>
      <c r="C1261" s="41"/>
      <c r="D1261" s="41"/>
      <c r="E1261" s="52"/>
      <c r="F1261" s="52"/>
      <c r="G1261" s="52"/>
      <c r="H1261" s="52"/>
      <c r="I1261" s="52"/>
      <c r="J1261" s="52"/>
      <c r="K1261" s="52"/>
      <c r="L1261" s="44"/>
      <c r="M1261" s="44"/>
      <c r="N1261" s="44"/>
      <c r="O1261" s="139"/>
      <c r="P1261" s="46"/>
      <c r="Q1261" s="44"/>
      <c r="R1261" s="44"/>
      <c r="S1261" s="44"/>
      <c r="T1261" s="44"/>
      <c r="U1261" s="44"/>
      <c r="V1261" s="44"/>
      <c r="W1261" s="44"/>
      <c r="X1261" s="44"/>
      <c r="Y1261" s="44"/>
      <c r="Z1261" s="44"/>
      <c r="AA1261" s="44"/>
      <c r="AB1261" s="44"/>
      <c r="AC1261" s="44"/>
      <c r="AD1261" s="44"/>
      <c r="AE1261" s="44"/>
      <c r="AF1261" s="44"/>
      <c r="AG1261" s="44"/>
      <c r="AH1261" s="44"/>
      <c r="AI1261" s="44"/>
      <c r="AJ1261" s="44"/>
      <c r="AK1261" s="44"/>
      <c r="AL1261" s="44"/>
      <c r="AM1261" s="44"/>
      <c r="AN1261" s="44"/>
      <c r="AO1261" s="44"/>
      <c r="AP1261" s="44"/>
      <c r="AQ1261" s="44"/>
      <c r="AR1261" s="44"/>
      <c r="AS1261" s="44"/>
    </row>
    <row r="1262" spans="1:45">
      <c r="A1262" s="41"/>
      <c r="B1262" s="41"/>
      <c r="C1262" s="41"/>
      <c r="D1262" s="41"/>
      <c r="E1262" s="52"/>
      <c r="F1262" s="52"/>
      <c r="G1262" s="52"/>
      <c r="H1262" s="52"/>
      <c r="I1262" s="52"/>
      <c r="J1262" s="52"/>
      <c r="K1262" s="52"/>
      <c r="L1262" s="44"/>
      <c r="M1262" s="44"/>
      <c r="N1262" s="44"/>
      <c r="O1262" s="139"/>
      <c r="P1262" s="46"/>
      <c r="Q1262" s="44"/>
      <c r="R1262" s="44"/>
      <c r="S1262" s="44"/>
      <c r="T1262" s="44"/>
      <c r="U1262" s="44"/>
      <c r="V1262" s="44"/>
      <c r="W1262" s="44"/>
      <c r="X1262" s="44"/>
      <c r="Y1262" s="44"/>
      <c r="Z1262" s="44"/>
      <c r="AA1262" s="44"/>
      <c r="AB1262" s="44"/>
      <c r="AC1262" s="44"/>
      <c r="AD1262" s="44"/>
      <c r="AE1262" s="44"/>
      <c r="AF1262" s="44"/>
      <c r="AG1262" s="44"/>
      <c r="AH1262" s="44"/>
      <c r="AI1262" s="44"/>
      <c r="AJ1262" s="44"/>
      <c r="AK1262" s="44"/>
      <c r="AL1262" s="44"/>
      <c r="AM1262" s="44"/>
      <c r="AN1262" s="44"/>
      <c r="AO1262" s="44"/>
      <c r="AP1262" s="44"/>
      <c r="AQ1262" s="44"/>
      <c r="AR1262" s="44"/>
      <c r="AS1262" s="44"/>
    </row>
    <row r="1263" spans="1:45">
      <c r="A1263" s="41"/>
      <c r="B1263" s="41"/>
      <c r="C1263" s="41"/>
      <c r="D1263" s="41"/>
      <c r="E1263" s="52"/>
      <c r="F1263" s="52"/>
      <c r="G1263" s="52"/>
      <c r="H1263" s="52"/>
      <c r="I1263" s="52"/>
      <c r="J1263" s="52"/>
      <c r="K1263" s="52"/>
      <c r="L1263" s="44"/>
      <c r="M1263" s="44"/>
      <c r="N1263" s="44"/>
      <c r="O1263" s="139"/>
      <c r="P1263" s="46"/>
      <c r="Q1263" s="44"/>
      <c r="R1263" s="44"/>
      <c r="S1263" s="44"/>
      <c r="T1263" s="44"/>
      <c r="U1263" s="44"/>
      <c r="V1263" s="44"/>
      <c r="W1263" s="44"/>
      <c r="X1263" s="44"/>
      <c r="Y1263" s="44"/>
      <c r="Z1263" s="44"/>
      <c r="AA1263" s="44"/>
      <c r="AB1263" s="44"/>
      <c r="AC1263" s="44"/>
      <c r="AD1263" s="44"/>
      <c r="AE1263" s="44"/>
      <c r="AF1263" s="44"/>
      <c r="AG1263" s="44"/>
      <c r="AH1263" s="44"/>
      <c r="AI1263" s="44"/>
      <c r="AJ1263" s="44"/>
      <c r="AK1263" s="44"/>
      <c r="AL1263" s="44"/>
      <c r="AM1263" s="44"/>
      <c r="AN1263" s="44"/>
      <c r="AO1263" s="44"/>
      <c r="AP1263" s="44"/>
      <c r="AQ1263" s="44"/>
      <c r="AR1263" s="44"/>
      <c r="AS1263" s="44"/>
    </row>
    <row r="1264" spans="1:45">
      <c r="A1264" s="41"/>
      <c r="B1264" s="41"/>
      <c r="C1264" s="41"/>
      <c r="D1264" s="41"/>
      <c r="E1264" s="52"/>
      <c r="F1264" s="52"/>
      <c r="G1264" s="52"/>
      <c r="H1264" s="52"/>
      <c r="I1264" s="52"/>
      <c r="J1264" s="52"/>
      <c r="K1264" s="52"/>
      <c r="L1264" s="44"/>
      <c r="M1264" s="44"/>
      <c r="N1264" s="44"/>
      <c r="O1264" s="139"/>
      <c r="P1264" s="46"/>
      <c r="Q1264" s="44"/>
      <c r="R1264" s="44"/>
      <c r="S1264" s="44"/>
      <c r="T1264" s="44"/>
      <c r="U1264" s="44"/>
      <c r="V1264" s="44"/>
      <c r="W1264" s="44"/>
      <c r="X1264" s="44"/>
      <c r="Y1264" s="44"/>
      <c r="Z1264" s="44"/>
      <c r="AA1264" s="44"/>
      <c r="AB1264" s="44"/>
      <c r="AC1264" s="44"/>
      <c r="AD1264" s="44"/>
      <c r="AE1264" s="44"/>
      <c r="AF1264" s="44"/>
      <c r="AG1264" s="44"/>
      <c r="AH1264" s="44"/>
      <c r="AI1264" s="44"/>
      <c r="AJ1264" s="44"/>
      <c r="AK1264" s="44"/>
      <c r="AL1264" s="44"/>
      <c r="AM1264" s="44"/>
      <c r="AN1264" s="44"/>
      <c r="AO1264" s="44"/>
      <c r="AP1264" s="44"/>
      <c r="AQ1264" s="44"/>
      <c r="AR1264" s="44"/>
      <c r="AS1264" s="44"/>
    </row>
    <row r="1265" spans="1:45">
      <c r="A1265" s="41"/>
      <c r="B1265" s="41"/>
      <c r="C1265" s="41"/>
      <c r="D1265" s="41"/>
      <c r="E1265" s="52"/>
      <c r="F1265" s="52"/>
      <c r="G1265" s="52"/>
      <c r="H1265" s="52"/>
      <c r="I1265" s="52"/>
      <c r="J1265" s="52"/>
      <c r="K1265" s="52"/>
      <c r="L1265" s="44"/>
      <c r="M1265" s="44"/>
      <c r="N1265" s="44"/>
      <c r="O1265" s="139"/>
      <c r="P1265" s="46"/>
      <c r="Q1265" s="44"/>
      <c r="R1265" s="44"/>
      <c r="S1265" s="44"/>
      <c r="T1265" s="44"/>
      <c r="U1265" s="44"/>
      <c r="V1265" s="44"/>
      <c r="W1265" s="44"/>
      <c r="X1265" s="44"/>
      <c r="Y1265" s="44"/>
      <c r="Z1265" s="44"/>
      <c r="AA1265" s="44"/>
      <c r="AB1265" s="44"/>
      <c r="AC1265" s="44"/>
      <c r="AD1265" s="44"/>
      <c r="AE1265" s="44"/>
      <c r="AF1265" s="44"/>
      <c r="AG1265" s="44"/>
      <c r="AH1265" s="44"/>
      <c r="AI1265" s="44"/>
      <c r="AJ1265" s="44"/>
      <c r="AK1265" s="44"/>
      <c r="AL1265" s="44"/>
      <c r="AM1265" s="44"/>
      <c r="AN1265" s="44"/>
      <c r="AO1265" s="44"/>
      <c r="AP1265" s="44"/>
      <c r="AQ1265" s="44"/>
      <c r="AR1265" s="44"/>
      <c r="AS1265" s="44"/>
    </row>
    <row r="1266" spans="1:45">
      <c r="A1266" s="41"/>
      <c r="B1266" s="41"/>
      <c r="C1266" s="41"/>
      <c r="D1266" s="41"/>
      <c r="E1266" s="52"/>
      <c r="F1266" s="52"/>
      <c r="G1266" s="52"/>
      <c r="H1266" s="52"/>
      <c r="I1266" s="52"/>
      <c r="J1266" s="52"/>
      <c r="K1266" s="52"/>
      <c r="L1266" s="44"/>
      <c r="M1266" s="44"/>
      <c r="N1266" s="44"/>
      <c r="O1266" s="139"/>
      <c r="P1266" s="46"/>
      <c r="Q1266" s="44"/>
      <c r="R1266" s="44"/>
      <c r="S1266" s="44"/>
      <c r="T1266" s="44"/>
      <c r="U1266" s="44"/>
      <c r="V1266" s="44"/>
      <c r="W1266" s="44"/>
      <c r="X1266" s="44"/>
      <c r="Y1266" s="44"/>
      <c r="Z1266" s="44"/>
      <c r="AA1266" s="44"/>
      <c r="AB1266" s="44"/>
      <c r="AC1266" s="44"/>
      <c r="AD1266" s="44"/>
      <c r="AE1266" s="44"/>
      <c r="AF1266" s="44"/>
      <c r="AG1266" s="44"/>
      <c r="AH1266" s="44"/>
      <c r="AI1266" s="44"/>
      <c r="AJ1266" s="44"/>
      <c r="AK1266" s="44"/>
      <c r="AL1266" s="44"/>
      <c r="AM1266" s="44"/>
      <c r="AN1266" s="44"/>
      <c r="AO1266" s="44"/>
      <c r="AP1266" s="44"/>
      <c r="AQ1266" s="44"/>
      <c r="AR1266" s="44"/>
      <c r="AS1266" s="44"/>
    </row>
    <row r="1267" spans="1:45">
      <c r="A1267" s="41"/>
      <c r="B1267" s="41"/>
      <c r="C1267" s="41"/>
      <c r="D1267" s="41"/>
      <c r="E1267" s="52"/>
      <c r="F1267" s="52"/>
      <c r="G1267" s="52"/>
      <c r="H1267" s="52"/>
      <c r="I1267" s="52"/>
      <c r="J1267" s="52"/>
      <c r="K1267" s="52"/>
      <c r="L1267" s="44"/>
      <c r="M1267" s="44"/>
      <c r="N1267" s="44"/>
      <c r="O1267" s="139"/>
      <c r="P1267" s="46"/>
      <c r="Q1267" s="44"/>
      <c r="R1267" s="44"/>
      <c r="S1267" s="44"/>
      <c r="T1267" s="44"/>
      <c r="U1267" s="44"/>
      <c r="V1267" s="44"/>
      <c r="W1267" s="44"/>
      <c r="X1267" s="44"/>
      <c r="Y1267" s="44"/>
      <c r="Z1267" s="44"/>
      <c r="AA1267" s="44"/>
      <c r="AB1267" s="44"/>
      <c r="AC1267" s="44"/>
      <c r="AD1267" s="44"/>
      <c r="AE1267" s="44"/>
      <c r="AF1267" s="44"/>
      <c r="AG1267" s="44"/>
      <c r="AH1267" s="44"/>
      <c r="AI1267" s="44"/>
      <c r="AJ1267" s="44"/>
      <c r="AK1267" s="44"/>
      <c r="AL1267" s="44"/>
      <c r="AM1267" s="44"/>
      <c r="AN1267" s="44"/>
      <c r="AO1267" s="44"/>
      <c r="AP1267" s="44"/>
      <c r="AQ1267" s="44"/>
      <c r="AR1267" s="44"/>
      <c r="AS1267" s="44"/>
    </row>
    <row r="1268" spans="1:45">
      <c r="A1268" s="41"/>
      <c r="B1268" s="41"/>
      <c r="C1268" s="41"/>
      <c r="D1268" s="41"/>
      <c r="E1268" s="52"/>
      <c r="F1268" s="52"/>
      <c r="G1268" s="52"/>
      <c r="H1268" s="52"/>
      <c r="I1268" s="52"/>
      <c r="J1268" s="52"/>
      <c r="K1268" s="52"/>
      <c r="L1268" s="44"/>
      <c r="M1268" s="44"/>
      <c r="N1268" s="44"/>
      <c r="O1268" s="139"/>
      <c r="P1268" s="46"/>
      <c r="Q1268" s="44"/>
      <c r="R1268" s="44"/>
      <c r="S1268" s="44"/>
      <c r="T1268" s="44"/>
      <c r="U1268" s="44"/>
      <c r="V1268" s="44"/>
      <c r="W1268" s="44"/>
      <c r="X1268" s="44"/>
      <c r="Y1268" s="44"/>
      <c r="Z1268" s="44"/>
      <c r="AA1268" s="44"/>
      <c r="AB1268" s="44"/>
      <c r="AC1268" s="44"/>
      <c r="AD1268" s="44"/>
      <c r="AE1268" s="44"/>
      <c r="AF1268" s="44"/>
      <c r="AG1268" s="44"/>
      <c r="AH1268" s="44"/>
      <c r="AI1268" s="44"/>
      <c r="AJ1268" s="44"/>
      <c r="AK1268" s="44"/>
      <c r="AL1268" s="44"/>
      <c r="AM1268" s="44"/>
      <c r="AN1268" s="44"/>
      <c r="AO1268" s="44"/>
      <c r="AP1268" s="44"/>
      <c r="AQ1268" s="44"/>
      <c r="AR1268" s="44"/>
      <c r="AS1268" s="44"/>
    </row>
    <row r="1269" spans="1:45">
      <c r="A1269" s="41"/>
      <c r="B1269" s="41"/>
      <c r="C1269" s="41"/>
      <c r="D1269" s="41"/>
      <c r="E1269" s="52"/>
      <c r="F1269" s="52"/>
      <c r="G1269" s="52"/>
      <c r="H1269" s="52"/>
      <c r="I1269" s="52"/>
      <c r="J1269" s="52"/>
      <c r="K1269" s="52"/>
      <c r="L1269" s="44"/>
      <c r="M1269" s="44"/>
      <c r="N1269" s="44"/>
      <c r="O1269" s="139"/>
      <c r="P1269" s="46"/>
      <c r="Q1269" s="44"/>
      <c r="R1269" s="44"/>
      <c r="S1269" s="44"/>
      <c r="T1269" s="44"/>
      <c r="U1269" s="44"/>
      <c r="V1269" s="44"/>
      <c r="W1269" s="44"/>
      <c r="X1269" s="44"/>
      <c r="Y1269" s="44"/>
      <c r="Z1269" s="44"/>
      <c r="AA1269" s="44"/>
      <c r="AB1269" s="44"/>
      <c r="AC1269" s="44"/>
      <c r="AD1269" s="44"/>
      <c r="AE1269" s="44"/>
      <c r="AF1269" s="44"/>
      <c r="AG1269" s="44"/>
      <c r="AH1269" s="44"/>
      <c r="AI1269" s="44"/>
      <c r="AJ1269" s="44"/>
      <c r="AK1269" s="44"/>
      <c r="AL1269" s="44"/>
      <c r="AM1269" s="44"/>
      <c r="AN1269" s="44"/>
      <c r="AO1269" s="44"/>
      <c r="AP1269" s="44"/>
      <c r="AQ1269" s="44"/>
      <c r="AR1269" s="44"/>
      <c r="AS1269" s="44"/>
    </row>
    <row r="1270" spans="1:45">
      <c r="A1270" s="41"/>
      <c r="B1270" s="41"/>
      <c r="C1270" s="41"/>
      <c r="D1270" s="41"/>
      <c r="E1270" s="52"/>
      <c r="F1270" s="52"/>
      <c r="G1270" s="52"/>
      <c r="H1270" s="52"/>
      <c r="I1270" s="52"/>
      <c r="J1270" s="52"/>
      <c r="K1270" s="52"/>
      <c r="L1270" s="44"/>
      <c r="M1270" s="44"/>
      <c r="N1270" s="44"/>
      <c r="O1270" s="139"/>
      <c r="P1270" s="46"/>
      <c r="Q1270" s="44"/>
      <c r="R1270" s="44"/>
      <c r="S1270" s="44"/>
      <c r="T1270" s="44"/>
      <c r="U1270" s="44"/>
      <c r="V1270" s="44"/>
      <c r="W1270" s="44"/>
      <c r="X1270" s="44"/>
      <c r="Y1270" s="44"/>
      <c r="Z1270" s="44"/>
      <c r="AA1270" s="44"/>
      <c r="AB1270" s="44"/>
      <c r="AC1270" s="44"/>
      <c r="AD1270" s="44"/>
      <c r="AE1270" s="44"/>
      <c r="AF1270" s="44"/>
      <c r="AG1270" s="44"/>
      <c r="AH1270" s="44"/>
      <c r="AI1270" s="44"/>
      <c r="AJ1270" s="44"/>
      <c r="AK1270" s="44"/>
      <c r="AL1270" s="44"/>
      <c r="AM1270" s="44"/>
      <c r="AN1270" s="44"/>
      <c r="AO1270" s="44"/>
      <c r="AP1270" s="44"/>
      <c r="AQ1270" s="44"/>
      <c r="AR1270" s="44"/>
      <c r="AS1270" s="44"/>
    </row>
    <row r="1271" spans="1:45">
      <c r="A1271" s="41"/>
      <c r="B1271" s="41"/>
      <c r="C1271" s="41"/>
      <c r="D1271" s="41"/>
      <c r="E1271" s="52"/>
      <c r="F1271" s="52"/>
      <c r="G1271" s="52"/>
      <c r="H1271" s="52"/>
      <c r="I1271" s="52"/>
      <c r="J1271" s="52"/>
      <c r="K1271" s="52"/>
      <c r="L1271" s="44"/>
      <c r="M1271" s="44"/>
      <c r="N1271" s="44"/>
      <c r="O1271" s="139"/>
      <c r="P1271" s="46"/>
      <c r="Q1271" s="44"/>
      <c r="R1271" s="44"/>
      <c r="S1271" s="44"/>
      <c r="T1271" s="44"/>
      <c r="U1271" s="44"/>
      <c r="V1271" s="44"/>
      <c r="W1271" s="44"/>
      <c r="X1271" s="44"/>
      <c r="Y1271" s="44"/>
      <c r="Z1271" s="44"/>
      <c r="AA1271" s="44"/>
      <c r="AB1271" s="44"/>
      <c r="AC1271" s="44"/>
      <c r="AD1271" s="44"/>
      <c r="AE1271" s="44"/>
      <c r="AF1271" s="44"/>
      <c r="AG1271" s="44"/>
      <c r="AH1271" s="44"/>
      <c r="AI1271" s="44"/>
      <c r="AJ1271" s="44"/>
      <c r="AK1271" s="44"/>
      <c r="AL1271" s="44"/>
      <c r="AM1271" s="44"/>
      <c r="AN1271" s="44"/>
      <c r="AO1271" s="44"/>
      <c r="AP1271" s="44"/>
      <c r="AQ1271" s="44"/>
      <c r="AR1271" s="44"/>
      <c r="AS1271" s="44"/>
    </row>
    <row r="1272" spans="1:45">
      <c r="A1272" s="41"/>
      <c r="B1272" s="41"/>
      <c r="C1272" s="41"/>
      <c r="D1272" s="41"/>
      <c r="E1272" s="52"/>
      <c r="F1272" s="52"/>
      <c r="G1272" s="52"/>
      <c r="H1272" s="52"/>
      <c r="I1272" s="52"/>
      <c r="J1272" s="52"/>
      <c r="K1272" s="52"/>
      <c r="L1272" s="44"/>
      <c r="M1272" s="44"/>
      <c r="N1272" s="44"/>
      <c r="O1272" s="139"/>
      <c r="P1272" s="46"/>
      <c r="Q1272" s="44"/>
      <c r="R1272" s="44"/>
      <c r="S1272" s="44"/>
      <c r="T1272" s="44"/>
      <c r="U1272" s="44"/>
      <c r="V1272" s="44"/>
      <c r="W1272" s="44"/>
      <c r="X1272" s="44"/>
      <c r="Y1272" s="44"/>
      <c r="Z1272" s="44"/>
      <c r="AA1272" s="44"/>
      <c r="AB1272" s="44"/>
      <c r="AC1272" s="44"/>
      <c r="AD1272" s="44"/>
      <c r="AE1272" s="44"/>
      <c r="AF1272" s="44"/>
      <c r="AG1272" s="44"/>
      <c r="AH1272" s="44"/>
      <c r="AI1272" s="44"/>
      <c r="AJ1272" s="44"/>
      <c r="AK1272" s="44"/>
      <c r="AL1272" s="44"/>
      <c r="AM1272" s="44"/>
      <c r="AN1272" s="44"/>
      <c r="AO1272" s="44"/>
      <c r="AP1272" s="44"/>
      <c r="AQ1272" s="44"/>
      <c r="AR1272" s="44"/>
      <c r="AS1272" s="44"/>
    </row>
    <row r="1273" spans="1:45">
      <c r="A1273" s="41"/>
      <c r="B1273" s="41"/>
      <c r="C1273" s="41"/>
      <c r="D1273" s="41"/>
      <c r="E1273" s="52"/>
      <c r="F1273" s="52"/>
      <c r="G1273" s="52"/>
      <c r="H1273" s="52"/>
      <c r="I1273" s="52"/>
      <c r="J1273" s="52"/>
      <c r="K1273" s="52"/>
      <c r="L1273" s="44"/>
      <c r="M1273" s="44"/>
      <c r="N1273" s="44"/>
      <c r="O1273" s="139"/>
      <c r="P1273" s="46"/>
      <c r="Q1273" s="44"/>
      <c r="R1273" s="44"/>
      <c r="S1273" s="44"/>
      <c r="T1273" s="44"/>
      <c r="U1273" s="44"/>
      <c r="V1273" s="44"/>
      <c r="W1273" s="44"/>
      <c r="X1273" s="44"/>
      <c r="Y1273" s="44"/>
      <c r="Z1273" s="44"/>
      <c r="AA1273" s="44"/>
      <c r="AB1273" s="44"/>
      <c r="AC1273" s="44"/>
      <c r="AD1273" s="44"/>
      <c r="AE1273" s="44"/>
      <c r="AF1273" s="44"/>
      <c r="AG1273" s="44"/>
      <c r="AH1273" s="44"/>
      <c r="AI1273" s="44"/>
      <c r="AJ1273" s="44"/>
      <c r="AK1273" s="44"/>
      <c r="AL1273" s="44"/>
      <c r="AM1273" s="44"/>
      <c r="AN1273" s="44"/>
      <c r="AO1273" s="44"/>
      <c r="AP1273" s="44"/>
      <c r="AQ1273" s="44"/>
      <c r="AR1273" s="44"/>
      <c r="AS1273" s="44"/>
    </row>
    <row r="1274" spans="1:45">
      <c r="A1274" s="41"/>
      <c r="B1274" s="41"/>
      <c r="C1274" s="41"/>
      <c r="D1274" s="41"/>
      <c r="E1274" s="52"/>
      <c r="F1274" s="52"/>
      <c r="G1274" s="52"/>
      <c r="H1274" s="52"/>
      <c r="I1274" s="52"/>
      <c r="J1274" s="52"/>
      <c r="K1274" s="52"/>
      <c r="L1274" s="44"/>
      <c r="M1274" s="44"/>
      <c r="N1274" s="44"/>
      <c r="O1274" s="139"/>
      <c r="P1274" s="46"/>
      <c r="Q1274" s="44"/>
      <c r="R1274" s="44"/>
      <c r="S1274" s="44"/>
      <c r="T1274" s="44"/>
      <c r="U1274" s="44"/>
      <c r="V1274" s="44"/>
      <c r="W1274" s="44"/>
      <c r="X1274" s="44"/>
      <c r="Y1274" s="44"/>
      <c r="Z1274" s="44"/>
      <c r="AA1274" s="44"/>
      <c r="AB1274" s="44"/>
      <c r="AC1274" s="44"/>
      <c r="AD1274" s="44"/>
      <c r="AE1274" s="44"/>
      <c r="AF1274" s="44"/>
      <c r="AG1274" s="44"/>
      <c r="AH1274" s="44"/>
      <c r="AI1274" s="44"/>
      <c r="AJ1274" s="44"/>
      <c r="AK1274" s="44"/>
      <c r="AL1274" s="44"/>
      <c r="AM1274" s="44"/>
      <c r="AN1274" s="44"/>
      <c r="AO1274" s="44"/>
      <c r="AP1274" s="44"/>
      <c r="AQ1274" s="44"/>
      <c r="AR1274" s="44"/>
      <c r="AS1274" s="44"/>
    </row>
    <row r="1275" spans="1:45">
      <c r="A1275" s="41"/>
      <c r="B1275" s="41"/>
      <c r="C1275" s="41"/>
      <c r="D1275" s="41"/>
      <c r="E1275" s="52"/>
      <c r="F1275" s="52"/>
      <c r="G1275" s="52"/>
      <c r="H1275" s="52"/>
      <c r="I1275" s="52"/>
      <c r="J1275" s="52"/>
      <c r="K1275" s="52"/>
      <c r="L1275" s="44"/>
      <c r="M1275" s="44"/>
      <c r="N1275" s="44"/>
      <c r="O1275" s="139"/>
      <c r="P1275" s="46"/>
      <c r="Q1275" s="44"/>
      <c r="R1275" s="44"/>
      <c r="S1275" s="44"/>
      <c r="T1275" s="44"/>
      <c r="U1275" s="44"/>
      <c r="V1275" s="44"/>
      <c r="W1275" s="44"/>
      <c r="X1275" s="44"/>
      <c r="Y1275" s="44"/>
      <c r="Z1275" s="44"/>
      <c r="AA1275" s="44"/>
      <c r="AB1275" s="44"/>
      <c r="AC1275" s="44"/>
      <c r="AD1275" s="44"/>
      <c r="AE1275" s="44"/>
      <c r="AF1275" s="44"/>
      <c r="AG1275" s="44"/>
      <c r="AH1275" s="44"/>
      <c r="AI1275" s="44"/>
      <c r="AJ1275" s="44"/>
      <c r="AK1275" s="44"/>
      <c r="AL1275" s="44"/>
      <c r="AM1275" s="44"/>
      <c r="AN1275" s="44"/>
      <c r="AO1275" s="44"/>
      <c r="AP1275" s="44"/>
      <c r="AQ1275" s="44"/>
      <c r="AR1275" s="44"/>
      <c r="AS1275" s="44"/>
    </row>
    <row r="1276" spans="1:45">
      <c r="A1276" s="41"/>
      <c r="B1276" s="41"/>
      <c r="C1276" s="41"/>
      <c r="D1276" s="41"/>
      <c r="E1276" s="52"/>
      <c r="F1276" s="52"/>
      <c r="G1276" s="52"/>
      <c r="H1276" s="52"/>
      <c r="I1276" s="52"/>
      <c r="J1276" s="52"/>
      <c r="K1276" s="52"/>
      <c r="L1276" s="44"/>
      <c r="M1276" s="44"/>
      <c r="N1276" s="44"/>
      <c r="O1276" s="139"/>
      <c r="P1276" s="46"/>
      <c r="Q1276" s="44"/>
      <c r="R1276" s="44"/>
      <c r="S1276" s="44"/>
      <c r="T1276" s="44"/>
      <c r="U1276" s="44"/>
      <c r="V1276" s="44"/>
      <c r="W1276" s="44"/>
      <c r="X1276" s="44"/>
      <c r="Y1276" s="44"/>
      <c r="Z1276" s="44"/>
      <c r="AA1276" s="44"/>
      <c r="AB1276" s="44"/>
      <c r="AC1276" s="44"/>
      <c r="AD1276" s="44"/>
      <c r="AE1276" s="44"/>
      <c r="AF1276" s="44"/>
      <c r="AG1276" s="44"/>
      <c r="AH1276" s="44"/>
      <c r="AI1276" s="44"/>
      <c r="AJ1276" s="44"/>
      <c r="AK1276" s="44"/>
      <c r="AL1276" s="44"/>
      <c r="AM1276" s="44"/>
      <c r="AN1276" s="44"/>
      <c r="AO1276" s="44"/>
      <c r="AP1276" s="44"/>
      <c r="AQ1276" s="44"/>
      <c r="AR1276" s="44"/>
      <c r="AS1276" s="44"/>
    </row>
    <row r="1277" spans="1:45">
      <c r="A1277" s="41"/>
      <c r="B1277" s="41"/>
      <c r="C1277" s="41"/>
      <c r="D1277" s="41"/>
      <c r="E1277" s="52"/>
      <c r="F1277" s="52"/>
      <c r="G1277" s="52"/>
      <c r="H1277" s="52"/>
      <c r="I1277" s="52"/>
      <c r="J1277" s="52"/>
      <c r="K1277" s="52"/>
      <c r="L1277" s="44"/>
      <c r="M1277" s="44"/>
      <c r="N1277" s="44"/>
      <c r="O1277" s="139"/>
      <c r="P1277" s="46"/>
      <c r="Q1277" s="44"/>
      <c r="R1277" s="44"/>
      <c r="S1277" s="44"/>
      <c r="T1277" s="44"/>
      <c r="U1277" s="44"/>
      <c r="V1277" s="44"/>
      <c r="W1277" s="44"/>
      <c r="X1277" s="44"/>
      <c r="Y1277" s="44"/>
      <c r="Z1277" s="44"/>
      <c r="AA1277" s="44"/>
      <c r="AB1277" s="44"/>
      <c r="AC1277" s="44"/>
      <c r="AD1277" s="44"/>
      <c r="AE1277" s="44"/>
      <c r="AF1277" s="44"/>
      <c r="AG1277" s="44"/>
      <c r="AH1277" s="44"/>
      <c r="AI1277" s="44"/>
      <c r="AJ1277" s="44"/>
      <c r="AK1277" s="44"/>
      <c r="AL1277" s="44"/>
      <c r="AM1277" s="44"/>
      <c r="AN1277" s="44"/>
      <c r="AO1277" s="44"/>
      <c r="AP1277" s="44"/>
      <c r="AQ1277" s="44"/>
      <c r="AR1277" s="44"/>
      <c r="AS1277" s="44"/>
    </row>
    <row r="1278" spans="1:45">
      <c r="A1278" s="41"/>
      <c r="B1278" s="41"/>
      <c r="C1278" s="41"/>
      <c r="D1278" s="41"/>
      <c r="E1278" s="52"/>
      <c r="F1278" s="52"/>
      <c r="G1278" s="52"/>
      <c r="H1278" s="52"/>
      <c r="I1278" s="52"/>
      <c r="J1278" s="52"/>
      <c r="K1278" s="52"/>
      <c r="L1278" s="44"/>
      <c r="M1278" s="44"/>
      <c r="N1278" s="44"/>
      <c r="O1278" s="139"/>
      <c r="P1278" s="46"/>
      <c r="Q1278" s="44"/>
      <c r="R1278" s="44"/>
      <c r="S1278" s="44"/>
      <c r="T1278" s="44"/>
      <c r="U1278" s="44"/>
      <c r="V1278" s="44"/>
      <c r="W1278" s="44"/>
      <c r="X1278" s="44"/>
      <c r="Y1278" s="44"/>
      <c r="Z1278" s="44"/>
      <c r="AA1278" s="44"/>
      <c r="AB1278" s="44"/>
      <c r="AC1278" s="44"/>
      <c r="AD1278" s="44"/>
      <c r="AE1278" s="44"/>
      <c r="AF1278" s="44"/>
      <c r="AG1278" s="44"/>
      <c r="AH1278" s="44"/>
      <c r="AI1278" s="44"/>
      <c r="AJ1278" s="44"/>
      <c r="AK1278" s="44"/>
      <c r="AL1278" s="44"/>
      <c r="AM1278" s="44"/>
      <c r="AN1278" s="44"/>
      <c r="AO1278" s="44"/>
      <c r="AP1278" s="44"/>
      <c r="AQ1278" s="44"/>
      <c r="AR1278" s="44"/>
      <c r="AS1278" s="44"/>
    </row>
    <row r="1279" spans="1:45">
      <c r="A1279" s="41"/>
      <c r="B1279" s="41"/>
      <c r="C1279" s="41"/>
      <c r="D1279" s="41"/>
      <c r="E1279" s="52"/>
      <c r="F1279" s="52"/>
      <c r="G1279" s="52"/>
      <c r="H1279" s="52"/>
      <c r="I1279" s="52"/>
      <c r="J1279" s="52"/>
      <c r="K1279" s="52"/>
      <c r="L1279" s="44"/>
      <c r="M1279" s="44"/>
      <c r="N1279" s="44"/>
      <c r="O1279" s="139"/>
      <c r="P1279" s="46"/>
      <c r="Q1279" s="44"/>
      <c r="R1279" s="44"/>
      <c r="S1279" s="44"/>
      <c r="T1279" s="44"/>
      <c r="U1279" s="44"/>
      <c r="V1279" s="44"/>
      <c r="W1279" s="44"/>
      <c r="X1279" s="44"/>
      <c r="Y1279" s="44"/>
      <c r="Z1279" s="44"/>
      <c r="AA1279" s="44"/>
      <c r="AB1279" s="44"/>
      <c r="AC1279" s="44"/>
      <c r="AD1279" s="44"/>
      <c r="AE1279" s="44"/>
      <c r="AF1279" s="44"/>
      <c r="AG1279" s="44"/>
      <c r="AH1279" s="44"/>
      <c r="AI1279" s="44"/>
      <c r="AJ1279" s="44"/>
      <c r="AK1279" s="44"/>
      <c r="AL1279" s="44"/>
      <c r="AM1279" s="44"/>
      <c r="AN1279" s="44"/>
      <c r="AO1279" s="44"/>
      <c r="AP1279" s="44"/>
      <c r="AQ1279" s="44"/>
      <c r="AR1279" s="44"/>
      <c r="AS1279" s="44"/>
    </row>
    <row r="1280" spans="1:45">
      <c r="A1280" s="41"/>
      <c r="B1280" s="41"/>
      <c r="C1280" s="41"/>
      <c r="D1280" s="41"/>
      <c r="E1280" s="52"/>
      <c r="F1280" s="52"/>
      <c r="G1280" s="52"/>
      <c r="H1280" s="52"/>
      <c r="I1280" s="52"/>
      <c r="J1280" s="52"/>
      <c r="K1280" s="52"/>
      <c r="L1280" s="44"/>
      <c r="M1280" s="44"/>
      <c r="N1280" s="44"/>
      <c r="O1280" s="139"/>
      <c r="P1280" s="46"/>
      <c r="Q1280" s="44"/>
      <c r="R1280" s="44"/>
      <c r="S1280" s="44"/>
      <c r="T1280" s="44"/>
      <c r="U1280" s="44"/>
      <c r="V1280" s="44"/>
      <c r="W1280" s="44"/>
      <c r="X1280" s="44"/>
      <c r="Y1280" s="44"/>
      <c r="Z1280" s="44"/>
      <c r="AA1280" s="44"/>
      <c r="AB1280" s="44"/>
      <c r="AC1280" s="44"/>
      <c r="AD1280" s="44"/>
      <c r="AE1280" s="44"/>
      <c r="AF1280" s="44"/>
      <c r="AG1280" s="44"/>
      <c r="AH1280" s="44"/>
      <c r="AI1280" s="44"/>
      <c r="AJ1280" s="44"/>
      <c r="AK1280" s="44"/>
      <c r="AL1280" s="44"/>
      <c r="AM1280" s="44"/>
      <c r="AN1280" s="44"/>
      <c r="AO1280" s="44"/>
      <c r="AP1280" s="44"/>
      <c r="AQ1280" s="44"/>
      <c r="AR1280" s="44"/>
      <c r="AS1280" s="44"/>
    </row>
    <row r="1281" spans="1:45">
      <c r="A1281" s="41"/>
      <c r="B1281" s="41"/>
      <c r="C1281" s="41"/>
      <c r="D1281" s="41"/>
      <c r="E1281" s="52"/>
      <c r="F1281" s="52"/>
      <c r="G1281" s="52"/>
      <c r="H1281" s="52"/>
      <c r="I1281" s="52"/>
      <c r="J1281" s="52"/>
      <c r="K1281" s="52"/>
      <c r="L1281" s="44"/>
      <c r="M1281" s="44"/>
      <c r="N1281" s="44"/>
      <c r="O1281" s="139"/>
      <c r="P1281" s="46"/>
      <c r="Q1281" s="44"/>
      <c r="R1281" s="44"/>
      <c r="S1281" s="44"/>
      <c r="T1281" s="44"/>
      <c r="U1281" s="44"/>
      <c r="V1281" s="44"/>
      <c r="W1281" s="44"/>
      <c r="X1281" s="44"/>
      <c r="Y1281" s="44"/>
      <c r="Z1281" s="44"/>
      <c r="AA1281" s="44"/>
      <c r="AB1281" s="44"/>
      <c r="AC1281" s="44"/>
      <c r="AD1281" s="44"/>
      <c r="AE1281" s="44"/>
      <c r="AF1281" s="44"/>
      <c r="AG1281" s="44"/>
      <c r="AH1281" s="44"/>
      <c r="AI1281" s="44"/>
      <c r="AJ1281" s="44"/>
      <c r="AK1281" s="44"/>
      <c r="AL1281" s="44"/>
      <c r="AM1281" s="44"/>
      <c r="AN1281" s="44"/>
      <c r="AO1281" s="44"/>
      <c r="AP1281" s="44"/>
      <c r="AQ1281" s="44"/>
      <c r="AR1281" s="44"/>
      <c r="AS1281" s="44"/>
    </row>
    <row r="1282" spans="1:45">
      <c r="A1282" s="41"/>
      <c r="B1282" s="41"/>
      <c r="C1282" s="41"/>
      <c r="D1282" s="41"/>
      <c r="E1282" s="52"/>
      <c r="F1282" s="52"/>
      <c r="G1282" s="52"/>
      <c r="H1282" s="52"/>
      <c r="I1282" s="52"/>
      <c r="J1282" s="52"/>
      <c r="K1282" s="52"/>
      <c r="L1282" s="44"/>
      <c r="M1282" s="44"/>
      <c r="N1282" s="44"/>
      <c r="O1282" s="139"/>
      <c r="P1282" s="46"/>
      <c r="Q1282" s="44"/>
      <c r="R1282" s="44"/>
      <c r="S1282" s="44"/>
      <c r="T1282" s="44"/>
      <c r="U1282" s="44"/>
      <c r="V1282" s="44"/>
      <c r="W1282" s="44"/>
      <c r="X1282" s="44"/>
      <c r="Y1282" s="44"/>
      <c r="Z1282" s="44"/>
      <c r="AA1282" s="44"/>
      <c r="AB1282" s="44"/>
      <c r="AC1282" s="44"/>
      <c r="AD1282" s="44"/>
      <c r="AE1282" s="44"/>
      <c r="AF1282" s="44"/>
      <c r="AG1282" s="44"/>
      <c r="AH1282" s="44"/>
      <c r="AI1282" s="44"/>
      <c r="AJ1282" s="44"/>
      <c r="AK1282" s="44"/>
      <c r="AL1282" s="44"/>
      <c r="AM1282" s="44"/>
      <c r="AN1282" s="44"/>
      <c r="AO1282" s="44"/>
      <c r="AP1282" s="44"/>
      <c r="AQ1282" s="44"/>
      <c r="AR1282" s="44"/>
      <c r="AS1282" s="44"/>
    </row>
    <row r="1283" spans="1:45">
      <c r="A1283" s="41"/>
      <c r="B1283" s="41"/>
      <c r="C1283" s="41"/>
      <c r="D1283" s="41"/>
      <c r="E1283" s="52"/>
      <c r="F1283" s="52"/>
      <c r="G1283" s="52"/>
      <c r="H1283" s="52"/>
      <c r="I1283" s="52"/>
      <c r="J1283" s="52"/>
      <c r="K1283" s="52"/>
      <c r="L1283" s="44"/>
      <c r="M1283" s="44"/>
      <c r="N1283" s="44"/>
      <c r="O1283" s="139"/>
      <c r="P1283" s="46"/>
      <c r="Q1283" s="44"/>
      <c r="R1283" s="44"/>
      <c r="S1283" s="44"/>
      <c r="T1283" s="44"/>
      <c r="U1283" s="44"/>
      <c r="V1283" s="44"/>
      <c r="W1283" s="44"/>
      <c r="X1283" s="44"/>
      <c r="Y1283" s="44"/>
      <c r="Z1283" s="44"/>
      <c r="AA1283" s="44"/>
      <c r="AB1283" s="44"/>
      <c r="AC1283" s="44"/>
      <c r="AD1283" s="44"/>
      <c r="AE1283" s="44"/>
      <c r="AF1283" s="44"/>
      <c r="AG1283" s="44"/>
      <c r="AH1283" s="44"/>
      <c r="AI1283" s="44"/>
      <c r="AJ1283" s="44"/>
      <c r="AK1283" s="44"/>
      <c r="AL1283" s="44"/>
      <c r="AM1283" s="44"/>
      <c r="AN1283" s="44"/>
      <c r="AO1283" s="44"/>
      <c r="AP1283" s="44"/>
      <c r="AQ1283" s="44"/>
      <c r="AR1283" s="44"/>
      <c r="AS1283" s="44"/>
    </row>
    <row r="1284" spans="1:45">
      <c r="A1284" s="41"/>
      <c r="B1284" s="41"/>
      <c r="C1284" s="41"/>
      <c r="D1284" s="41"/>
      <c r="E1284" s="52"/>
      <c r="F1284" s="52"/>
      <c r="G1284" s="52"/>
      <c r="H1284" s="52"/>
      <c r="I1284" s="52"/>
      <c r="J1284" s="52"/>
      <c r="K1284" s="52"/>
      <c r="L1284" s="44"/>
      <c r="M1284" s="44"/>
      <c r="N1284" s="44"/>
      <c r="O1284" s="139"/>
      <c r="P1284" s="46"/>
      <c r="Q1284" s="44"/>
      <c r="R1284" s="44"/>
      <c r="S1284" s="44"/>
      <c r="T1284" s="44"/>
      <c r="U1284" s="44"/>
      <c r="V1284" s="44"/>
      <c r="W1284" s="44"/>
      <c r="X1284" s="44"/>
      <c r="Y1284" s="44"/>
      <c r="Z1284" s="44"/>
      <c r="AA1284" s="44"/>
      <c r="AB1284" s="44"/>
      <c r="AC1284" s="44"/>
      <c r="AD1284" s="44"/>
      <c r="AE1284" s="44"/>
      <c r="AF1284" s="44"/>
      <c r="AG1284" s="44"/>
      <c r="AH1284" s="44"/>
      <c r="AI1284" s="44"/>
      <c r="AJ1284" s="44"/>
      <c r="AK1284" s="44"/>
      <c r="AL1284" s="44"/>
      <c r="AM1284" s="44"/>
      <c r="AN1284" s="44"/>
      <c r="AO1284" s="44"/>
      <c r="AP1284" s="44"/>
      <c r="AQ1284" s="44"/>
      <c r="AR1284" s="44"/>
      <c r="AS1284" s="44"/>
    </row>
    <row r="1285" spans="1:45">
      <c r="A1285" s="41"/>
      <c r="B1285" s="41"/>
      <c r="C1285" s="41"/>
      <c r="D1285" s="41"/>
      <c r="E1285" s="52"/>
      <c r="F1285" s="52"/>
      <c r="G1285" s="52"/>
      <c r="H1285" s="52"/>
      <c r="I1285" s="52"/>
      <c r="J1285" s="52"/>
      <c r="K1285" s="52"/>
      <c r="L1285" s="44"/>
      <c r="M1285" s="44"/>
      <c r="N1285" s="44"/>
      <c r="O1285" s="139"/>
      <c r="P1285" s="46"/>
      <c r="Q1285" s="44"/>
      <c r="R1285" s="44"/>
      <c r="S1285" s="44"/>
      <c r="T1285" s="44"/>
      <c r="U1285" s="44"/>
      <c r="V1285" s="44"/>
      <c r="W1285" s="44"/>
      <c r="X1285" s="44"/>
      <c r="Y1285" s="44"/>
      <c r="Z1285" s="44"/>
      <c r="AA1285" s="44"/>
      <c r="AB1285" s="44"/>
      <c r="AC1285" s="44"/>
      <c r="AD1285" s="44"/>
      <c r="AE1285" s="44"/>
      <c r="AF1285" s="44"/>
      <c r="AG1285" s="44"/>
      <c r="AH1285" s="44"/>
      <c r="AI1285" s="44"/>
      <c r="AJ1285" s="44"/>
      <c r="AK1285" s="44"/>
      <c r="AL1285" s="44"/>
      <c r="AM1285" s="44"/>
      <c r="AN1285" s="44"/>
      <c r="AO1285" s="44"/>
      <c r="AP1285" s="44"/>
      <c r="AQ1285" s="44"/>
      <c r="AR1285" s="44"/>
      <c r="AS1285" s="44"/>
    </row>
    <row r="1286" spans="1:45">
      <c r="A1286" s="41"/>
      <c r="B1286" s="41"/>
      <c r="C1286" s="41"/>
      <c r="D1286" s="41"/>
      <c r="E1286" s="52"/>
      <c r="F1286" s="52"/>
      <c r="G1286" s="52"/>
      <c r="H1286" s="52"/>
      <c r="I1286" s="52"/>
      <c r="J1286" s="52"/>
      <c r="K1286" s="52"/>
      <c r="L1286" s="44"/>
      <c r="M1286" s="44"/>
      <c r="N1286" s="44"/>
      <c r="O1286" s="139"/>
      <c r="P1286" s="46"/>
      <c r="Q1286" s="44"/>
      <c r="R1286" s="44"/>
      <c r="S1286" s="44"/>
      <c r="T1286" s="44"/>
      <c r="U1286" s="44"/>
      <c r="V1286" s="44"/>
      <c r="W1286" s="44"/>
      <c r="X1286" s="44"/>
      <c r="Y1286" s="44"/>
      <c r="Z1286" s="44"/>
      <c r="AA1286" s="44"/>
      <c r="AB1286" s="44"/>
      <c r="AC1286" s="44"/>
      <c r="AD1286" s="44"/>
      <c r="AE1286" s="44"/>
      <c r="AF1286" s="44"/>
      <c r="AG1286" s="44"/>
      <c r="AH1286" s="44"/>
      <c r="AI1286" s="44"/>
      <c r="AJ1286" s="44"/>
      <c r="AK1286" s="44"/>
      <c r="AL1286" s="44"/>
      <c r="AM1286" s="44"/>
      <c r="AN1286" s="44"/>
      <c r="AO1286" s="44"/>
      <c r="AP1286" s="44"/>
      <c r="AQ1286" s="44"/>
      <c r="AR1286" s="44"/>
      <c r="AS1286" s="44"/>
    </row>
    <row r="1287" spans="1:45">
      <c r="A1287" s="41"/>
      <c r="B1287" s="41"/>
      <c r="C1287" s="41"/>
      <c r="D1287" s="41"/>
      <c r="E1287" s="52"/>
      <c r="F1287" s="52"/>
      <c r="G1287" s="52"/>
      <c r="H1287" s="52"/>
      <c r="I1287" s="52"/>
      <c r="J1287" s="52"/>
      <c r="K1287" s="52"/>
      <c r="L1287" s="44"/>
      <c r="M1287" s="44"/>
      <c r="N1287" s="44"/>
      <c r="O1287" s="139"/>
      <c r="P1287" s="46"/>
      <c r="Q1287" s="44"/>
      <c r="R1287" s="44"/>
      <c r="S1287" s="44"/>
      <c r="T1287" s="44"/>
      <c r="U1287" s="44"/>
      <c r="V1287" s="44"/>
      <c r="W1287" s="44"/>
      <c r="X1287" s="44"/>
      <c r="Y1287" s="44"/>
      <c r="Z1287" s="44"/>
      <c r="AA1287" s="44"/>
      <c r="AB1287" s="44"/>
      <c r="AC1287" s="44"/>
      <c r="AD1287" s="44"/>
      <c r="AE1287" s="44"/>
      <c r="AF1287" s="44"/>
      <c r="AG1287" s="44"/>
      <c r="AH1287" s="44"/>
      <c r="AI1287" s="44"/>
      <c r="AJ1287" s="44"/>
      <c r="AK1287" s="44"/>
      <c r="AL1287" s="44"/>
      <c r="AM1287" s="44"/>
      <c r="AN1287" s="44"/>
      <c r="AO1287" s="44"/>
      <c r="AP1287" s="44"/>
      <c r="AQ1287" s="44"/>
      <c r="AR1287" s="44"/>
      <c r="AS1287" s="44"/>
    </row>
    <row r="1288" spans="1:45">
      <c r="A1288" s="41"/>
      <c r="B1288" s="41"/>
      <c r="C1288" s="41"/>
      <c r="D1288" s="41"/>
      <c r="E1288" s="52"/>
      <c r="F1288" s="52"/>
      <c r="G1288" s="52"/>
      <c r="H1288" s="52"/>
      <c r="I1288" s="52"/>
      <c r="J1288" s="52"/>
      <c r="K1288" s="52"/>
      <c r="L1288" s="44"/>
      <c r="M1288" s="44"/>
      <c r="N1288" s="44"/>
      <c r="O1288" s="139"/>
      <c r="P1288" s="46"/>
      <c r="Q1288" s="44"/>
      <c r="R1288" s="44"/>
      <c r="S1288" s="44"/>
      <c r="T1288" s="44"/>
      <c r="U1288" s="44"/>
      <c r="V1288" s="44"/>
      <c r="W1288" s="44"/>
      <c r="X1288" s="44"/>
      <c r="Y1288" s="44"/>
      <c r="Z1288" s="44"/>
      <c r="AA1288" s="44"/>
      <c r="AB1288" s="44"/>
      <c r="AC1288" s="44"/>
      <c r="AD1288" s="44"/>
      <c r="AE1288" s="44"/>
      <c r="AF1288" s="44"/>
      <c r="AG1288" s="44"/>
      <c r="AH1288" s="44"/>
      <c r="AI1288" s="44"/>
      <c r="AJ1288" s="44"/>
      <c r="AK1288" s="44"/>
      <c r="AL1288" s="44"/>
      <c r="AM1288" s="44"/>
      <c r="AN1288" s="44"/>
      <c r="AO1288" s="44"/>
      <c r="AP1288" s="44"/>
      <c r="AQ1288" s="44"/>
      <c r="AR1288" s="44"/>
      <c r="AS1288" s="44"/>
    </row>
    <row r="1289" spans="1:45">
      <c r="A1289" s="41"/>
      <c r="B1289" s="41"/>
      <c r="C1289" s="41"/>
      <c r="D1289" s="41"/>
      <c r="E1289" s="52"/>
      <c r="F1289" s="52"/>
      <c r="G1289" s="52"/>
      <c r="H1289" s="52"/>
      <c r="I1289" s="52"/>
      <c r="J1289" s="52"/>
      <c r="K1289" s="52"/>
      <c r="L1289" s="44"/>
      <c r="M1289" s="44"/>
      <c r="N1289" s="44"/>
      <c r="O1289" s="139"/>
      <c r="P1289" s="46"/>
      <c r="Q1289" s="44"/>
      <c r="R1289" s="44"/>
      <c r="S1289" s="44"/>
      <c r="T1289" s="44"/>
      <c r="U1289" s="44"/>
      <c r="V1289" s="44"/>
      <c r="W1289" s="44"/>
      <c r="X1289" s="44"/>
      <c r="Y1289" s="44"/>
      <c r="Z1289" s="44"/>
      <c r="AA1289" s="44"/>
      <c r="AB1289" s="44"/>
      <c r="AC1289" s="44"/>
      <c r="AD1289" s="44"/>
      <c r="AE1289" s="44"/>
      <c r="AF1289" s="44"/>
      <c r="AG1289" s="44"/>
      <c r="AH1289" s="44"/>
      <c r="AI1289" s="44"/>
      <c r="AJ1289" s="44"/>
      <c r="AK1289" s="44"/>
      <c r="AL1289" s="44"/>
      <c r="AM1289" s="44"/>
      <c r="AN1289" s="44"/>
      <c r="AO1289" s="44"/>
      <c r="AP1289" s="44"/>
      <c r="AQ1289" s="44"/>
      <c r="AR1289" s="44"/>
      <c r="AS1289" s="44"/>
    </row>
    <row r="1290" spans="1:45">
      <c r="A1290" s="41"/>
      <c r="B1290" s="41"/>
      <c r="C1290" s="41"/>
      <c r="D1290" s="41"/>
      <c r="E1290" s="52"/>
      <c r="F1290" s="52"/>
      <c r="G1290" s="52"/>
      <c r="H1290" s="52"/>
      <c r="I1290" s="52"/>
      <c r="J1290" s="52"/>
      <c r="K1290" s="52"/>
      <c r="L1290" s="44"/>
      <c r="M1290" s="44"/>
      <c r="N1290" s="44"/>
      <c r="O1290" s="139"/>
      <c r="P1290" s="46"/>
      <c r="Q1290" s="44"/>
      <c r="R1290" s="44"/>
      <c r="S1290" s="44"/>
      <c r="T1290" s="44"/>
      <c r="U1290" s="44"/>
      <c r="V1290" s="44"/>
      <c r="W1290" s="44"/>
      <c r="X1290" s="44"/>
      <c r="Y1290" s="44"/>
      <c r="Z1290" s="44"/>
      <c r="AA1290" s="44"/>
      <c r="AB1290" s="44"/>
      <c r="AC1290" s="44"/>
      <c r="AD1290" s="44"/>
      <c r="AE1290" s="44"/>
      <c r="AF1290" s="44"/>
      <c r="AG1290" s="44"/>
      <c r="AH1290" s="44"/>
      <c r="AI1290" s="44"/>
      <c r="AJ1290" s="44"/>
      <c r="AK1290" s="44"/>
      <c r="AL1290" s="44"/>
      <c r="AM1290" s="44"/>
      <c r="AN1290" s="44"/>
      <c r="AO1290" s="44"/>
      <c r="AP1290" s="44"/>
      <c r="AQ1290" s="44"/>
      <c r="AR1290" s="44"/>
      <c r="AS1290" s="44"/>
    </row>
    <row r="1291" spans="1:45">
      <c r="A1291" s="41"/>
      <c r="B1291" s="41"/>
      <c r="C1291" s="41"/>
      <c r="D1291" s="41"/>
      <c r="E1291" s="52"/>
      <c r="F1291" s="52"/>
      <c r="G1291" s="52"/>
      <c r="H1291" s="52"/>
      <c r="I1291" s="52"/>
      <c r="J1291" s="52"/>
      <c r="K1291" s="52"/>
      <c r="L1291" s="44"/>
      <c r="M1291" s="44"/>
      <c r="N1291" s="44"/>
      <c r="O1291" s="139"/>
      <c r="P1291" s="46"/>
      <c r="Q1291" s="44"/>
      <c r="R1291" s="44"/>
      <c r="S1291" s="44"/>
      <c r="T1291" s="44"/>
      <c r="U1291" s="44"/>
      <c r="V1291" s="44"/>
      <c r="W1291" s="44"/>
      <c r="X1291" s="44"/>
      <c r="Y1291" s="44"/>
      <c r="Z1291" s="44"/>
      <c r="AA1291" s="44"/>
      <c r="AB1291" s="44"/>
      <c r="AC1291" s="44"/>
      <c r="AD1291" s="44"/>
      <c r="AE1291" s="44"/>
      <c r="AF1291" s="44"/>
      <c r="AG1291" s="44"/>
      <c r="AH1291" s="44"/>
      <c r="AI1291" s="44"/>
      <c r="AJ1291" s="44"/>
      <c r="AK1291" s="44"/>
      <c r="AL1291" s="44"/>
      <c r="AM1291" s="44"/>
      <c r="AN1291" s="44"/>
      <c r="AO1291" s="44"/>
      <c r="AP1291" s="44"/>
      <c r="AQ1291" s="44"/>
      <c r="AR1291" s="44"/>
      <c r="AS1291" s="44"/>
    </row>
    <row r="1292" spans="1:45">
      <c r="A1292" s="41"/>
      <c r="B1292" s="41"/>
      <c r="C1292" s="41"/>
      <c r="D1292" s="41"/>
      <c r="E1292" s="52"/>
      <c r="F1292" s="52"/>
      <c r="G1292" s="52"/>
      <c r="H1292" s="52"/>
      <c r="I1292" s="52"/>
      <c r="J1292" s="52"/>
      <c r="K1292" s="52"/>
      <c r="L1292" s="44"/>
      <c r="M1292" s="44"/>
      <c r="N1292" s="44"/>
      <c r="O1292" s="139"/>
      <c r="P1292" s="46"/>
      <c r="Q1292" s="44"/>
      <c r="R1292" s="44"/>
      <c r="S1292" s="44"/>
      <c r="T1292" s="44"/>
      <c r="U1292" s="44"/>
      <c r="V1292" s="44"/>
      <c r="W1292" s="44"/>
      <c r="X1292" s="44"/>
      <c r="Y1292" s="44"/>
      <c r="Z1292" s="44"/>
      <c r="AA1292" s="44"/>
      <c r="AB1292" s="44"/>
      <c r="AC1292" s="44"/>
      <c r="AD1292" s="44"/>
      <c r="AE1292" s="44"/>
      <c r="AF1292" s="44"/>
      <c r="AG1292" s="44"/>
      <c r="AH1292" s="44"/>
      <c r="AI1292" s="44"/>
      <c r="AJ1292" s="44"/>
      <c r="AK1292" s="44"/>
      <c r="AL1292" s="44"/>
      <c r="AM1292" s="44"/>
      <c r="AN1292" s="44"/>
      <c r="AO1292" s="44"/>
      <c r="AP1292" s="44"/>
      <c r="AQ1292" s="44"/>
      <c r="AR1292" s="44"/>
      <c r="AS1292" s="44"/>
    </row>
    <row r="1293" spans="1:45">
      <c r="A1293" s="41"/>
      <c r="B1293" s="41"/>
      <c r="C1293" s="41"/>
      <c r="D1293" s="41"/>
      <c r="E1293" s="52"/>
      <c r="F1293" s="52"/>
      <c r="G1293" s="52"/>
      <c r="H1293" s="52"/>
      <c r="I1293" s="52"/>
      <c r="J1293" s="52"/>
      <c r="K1293" s="52"/>
      <c r="L1293" s="44"/>
      <c r="M1293" s="44"/>
      <c r="N1293" s="44"/>
      <c r="O1293" s="139"/>
      <c r="P1293" s="46"/>
      <c r="Q1293" s="44"/>
      <c r="R1293" s="44"/>
      <c r="S1293" s="44"/>
      <c r="T1293" s="44"/>
      <c r="U1293" s="44"/>
      <c r="V1293" s="44"/>
      <c r="W1293" s="44"/>
      <c r="X1293" s="44"/>
      <c r="Y1293" s="44"/>
      <c r="Z1293" s="44"/>
      <c r="AA1293" s="44"/>
      <c r="AB1293" s="44"/>
      <c r="AC1293" s="44"/>
      <c r="AD1293" s="44"/>
      <c r="AE1293" s="44"/>
      <c r="AF1293" s="44"/>
      <c r="AG1293" s="44"/>
      <c r="AH1293" s="44"/>
      <c r="AI1293" s="44"/>
      <c r="AJ1293" s="44"/>
      <c r="AK1293" s="44"/>
      <c r="AL1293" s="44"/>
      <c r="AM1293" s="44"/>
      <c r="AN1293" s="44"/>
      <c r="AO1293" s="44"/>
      <c r="AP1293" s="44"/>
      <c r="AQ1293" s="44"/>
      <c r="AR1293" s="44"/>
      <c r="AS1293" s="44"/>
    </row>
    <row r="1294" spans="1:45">
      <c r="A1294" s="41"/>
      <c r="B1294" s="41"/>
      <c r="C1294" s="41"/>
      <c r="D1294" s="41"/>
      <c r="E1294" s="52"/>
      <c r="F1294" s="52"/>
      <c r="G1294" s="52"/>
      <c r="H1294" s="52"/>
      <c r="I1294" s="52"/>
      <c r="J1294" s="52"/>
      <c r="K1294" s="52"/>
      <c r="L1294" s="44"/>
      <c r="M1294" s="44"/>
      <c r="N1294" s="44"/>
      <c r="O1294" s="139"/>
      <c r="P1294" s="46"/>
      <c r="Q1294" s="44"/>
      <c r="R1294" s="44"/>
      <c r="S1294" s="44"/>
      <c r="T1294" s="44"/>
      <c r="U1294" s="44"/>
      <c r="V1294" s="44"/>
      <c r="W1294" s="44"/>
      <c r="X1294" s="44"/>
      <c r="Y1294" s="44"/>
      <c r="Z1294" s="44"/>
      <c r="AA1294" s="44"/>
      <c r="AB1294" s="44"/>
      <c r="AC1294" s="44"/>
      <c r="AD1294" s="44"/>
      <c r="AE1294" s="44"/>
      <c r="AF1294" s="44"/>
      <c r="AG1294" s="44"/>
      <c r="AH1294" s="44"/>
      <c r="AI1294" s="44"/>
      <c r="AJ1294" s="44"/>
      <c r="AK1294" s="44"/>
      <c r="AL1294" s="44"/>
      <c r="AM1294" s="44"/>
      <c r="AN1294" s="44"/>
      <c r="AO1294" s="44"/>
      <c r="AP1294" s="44"/>
      <c r="AQ1294" s="44"/>
      <c r="AR1294" s="44"/>
      <c r="AS1294" s="44"/>
    </row>
    <row r="1295" spans="1:45">
      <c r="A1295" s="41"/>
      <c r="B1295" s="41"/>
      <c r="C1295" s="41"/>
      <c r="D1295" s="41"/>
      <c r="E1295" s="52"/>
      <c r="F1295" s="52"/>
      <c r="G1295" s="52"/>
      <c r="H1295" s="52"/>
      <c r="I1295" s="52"/>
      <c r="J1295" s="52"/>
      <c r="K1295" s="52"/>
      <c r="L1295" s="44"/>
      <c r="M1295" s="44"/>
      <c r="N1295" s="44"/>
      <c r="O1295" s="139"/>
      <c r="P1295" s="46"/>
      <c r="Q1295" s="44"/>
      <c r="R1295" s="44"/>
      <c r="S1295" s="44"/>
      <c r="T1295" s="44"/>
      <c r="U1295" s="44"/>
      <c r="V1295" s="44"/>
      <c r="W1295" s="44"/>
      <c r="X1295" s="44"/>
      <c r="Y1295" s="44"/>
      <c r="Z1295" s="44"/>
      <c r="AA1295" s="44"/>
      <c r="AB1295" s="44"/>
      <c r="AC1295" s="44"/>
      <c r="AD1295" s="44"/>
      <c r="AE1295" s="44"/>
      <c r="AF1295" s="44"/>
      <c r="AG1295" s="44"/>
      <c r="AH1295" s="44"/>
      <c r="AI1295" s="44"/>
      <c r="AJ1295" s="44"/>
      <c r="AK1295" s="44"/>
      <c r="AL1295" s="44"/>
      <c r="AM1295" s="44"/>
      <c r="AN1295" s="44"/>
      <c r="AO1295" s="44"/>
      <c r="AP1295" s="44"/>
      <c r="AQ1295" s="44"/>
      <c r="AR1295" s="44"/>
      <c r="AS1295" s="44"/>
    </row>
    <row r="1296" spans="1:45">
      <c r="A1296" s="41"/>
      <c r="B1296" s="41"/>
      <c r="C1296" s="41"/>
      <c r="D1296" s="41"/>
      <c r="E1296" s="52"/>
      <c r="F1296" s="52"/>
      <c r="G1296" s="52"/>
      <c r="H1296" s="52"/>
      <c r="I1296" s="52"/>
      <c r="J1296" s="52"/>
      <c r="K1296" s="52"/>
      <c r="L1296" s="44"/>
      <c r="M1296" s="44"/>
      <c r="N1296" s="44"/>
      <c r="O1296" s="139"/>
      <c r="P1296" s="46"/>
      <c r="Q1296" s="44"/>
      <c r="R1296" s="44"/>
      <c r="S1296" s="44"/>
      <c r="T1296" s="44"/>
      <c r="U1296" s="44"/>
      <c r="V1296" s="44"/>
      <c r="W1296" s="44"/>
      <c r="X1296" s="44"/>
      <c r="Y1296" s="44"/>
      <c r="Z1296" s="44"/>
      <c r="AA1296" s="44"/>
      <c r="AB1296" s="44"/>
      <c r="AC1296" s="44"/>
      <c r="AD1296" s="44"/>
      <c r="AE1296" s="44"/>
      <c r="AF1296" s="44"/>
      <c r="AG1296" s="44"/>
      <c r="AH1296" s="44"/>
      <c r="AI1296" s="44"/>
      <c r="AJ1296" s="44"/>
      <c r="AK1296" s="44"/>
      <c r="AL1296" s="44"/>
      <c r="AM1296" s="44"/>
      <c r="AN1296" s="44"/>
      <c r="AO1296" s="44"/>
      <c r="AP1296" s="44"/>
      <c r="AQ1296" s="44"/>
      <c r="AR1296" s="44"/>
      <c r="AS1296" s="44"/>
    </row>
    <row r="1297" spans="1:45">
      <c r="A1297" s="41"/>
      <c r="B1297" s="41"/>
      <c r="C1297" s="41"/>
      <c r="D1297" s="41"/>
      <c r="E1297" s="52"/>
      <c r="F1297" s="52"/>
      <c r="G1297" s="52"/>
      <c r="H1297" s="52"/>
      <c r="I1297" s="52"/>
      <c r="J1297" s="52"/>
      <c r="K1297" s="52"/>
      <c r="L1297" s="44"/>
      <c r="M1297" s="44"/>
      <c r="N1297" s="44"/>
      <c r="O1297" s="139"/>
      <c r="P1297" s="46"/>
      <c r="Q1297" s="44"/>
      <c r="R1297" s="44"/>
      <c r="S1297" s="44"/>
      <c r="T1297" s="44"/>
      <c r="U1297" s="44"/>
      <c r="V1297" s="44"/>
      <c r="W1297" s="44"/>
      <c r="X1297" s="44"/>
      <c r="Y1297" s="44"/>
      <c r="Z1297" s="44"/>
      <c r="AA1297" s="44"/>
      <c r="AB1297" s="44"/>
      <c r="AC1297" s="44"/>
      <c r="AD1297" s="44"/>
      <c r="AE1297" s="44"/>
      <c r="AF1297" s="44"/>
      <c r="AG1297" s="44"/>
      <c r="AH1297" s="44"/>
      <c r="AI1297" s="44"/>
      <c r="AJ1297" s="44"/>
      <c r="AK1297" s="44"/>
      <c r="AL1297" s="44"/>
      <c r="AM1297" s="44"/>
      <c r="AN1297" s="44"/>
      <c r="AO1297" s="44"/>
      <c r="AP1297" s="44"/>
      <c r="AQ1297" s="44"/>
      <c r="AR1297" s="44"/>
      <c r="AS1297" s="44"/>
    </row>
    <row r="1298" spans="1:45">
      <c r="A1298" s="41"/>
      <c r="B1298" s="41"/>
      <c r="C1298" s="41"/>
      <c r="D1298" s="41"/>
      <c r="E1298" s="52"/>
      <c r="F1298" s="52"/>
      <c r="G1298" s="52"/>
      <c r="H1298" s="52"/>
      <c r="I1298" s="52"/>
      <c r="J1298" s="52"/>
      <c r="K1298" s="52"/>
      <c r="L1298" s="44"/>
      <c r="M1298" s="44"/>
      <c r="N1298" s="44"/>
      <c r="O1298" s="139"/>
      <c r="P1298" s="46"/>
      <c r="Q1298" s="44"/>
      <c r="R1298" s="44"/>
      <c r="S1298" s="44"/>
      <c r="T1298" s="44"/>
      <c r="U1298" s="44"/>
      <c r="V1298" s="44"/>
      <c r="W1298" s="44"/>
      <c r="X1298" s="44"/>
      <c r="Y1298" s="44"/>
      <c r="Z1298" s="44"/>
      <c r="AA1298" s="44"/>
      <c r="AB1298" s="44"/>
      <c r="AC1298" s="44"/>
      <c r="AD1298" s="44"/>
      <c r="AE1298" s="44"/>
      <c r="AF1298" s="44"/>
      <c r="AG1298" s="44"/>
      <c r="AH1298" s="44"/>
      <c r="AI1298" s="44"/>
      <c r="AJ1298" s="44"/>
      <c r="AK1298" s="44"/>
      <c r="AL1298" s="44"/>
      <c r="AM1298" s="44"/>
      <c r="AN1298" s="44"/>
      <c r="AO1298" s="44"/>
      <c r="AP1298" s="44"/>
      <c r="AQ1298" s="44"/>
      <c r="AR1298" s="44"/>
      <c r="AS1298" s="44"/>
    </row>
    <row r="1299" spans="1:45">
      <c r="A1299" s="41"/>
      <c r="B1299" s="41"/>
      <c r="C1299" s="41"/>
      <c r="D1299" s="41"/>
      <c r="E1299" s="52"/>
      <c r="F1299" s="52"/>
      <c r="G1299" s="52"/>
      <c r="H1299" s="52"/>
      <c r="I1299" s="52"/>
      <c r="J1299" s="52"/>
      <c r="K1299" s="52"/>
      <c r="L1299" s="44"/>
      <c r="M1299" s="44"/>
      <c r="N1299" s="44"/>
      <c r="O1299" s="139"/>
      <c r="P1299" s="46"/>
      <c r="Q1299" s="44"/>
      <c r="R1299" s="44"/>
      <c r="S1299" s="44"/>
      <c r="T1299" s="44"/>
      <c r="U1299" s="44"/>
      <c r="V1299" s="44"/>
      <c r="W1299" s="44"/>
      <c r="X1299" s="44"/>
      <c r="Y1299" s="44"/>
      <c r="Z1299" s="44"/>
      <c r="AA1299" s="44"/>
      <c r="AB1299" s="44"/>
      <c r="AC1299" s="44"/>
      <c r="AD1299" s="44"/>
      <c r="AE1299" s="44"/>
      <c r="AF1299" s="44"/>
      <c r="AG1299" s="44"/>
      <c r="AH1299" s="44"/>
      <c r="AI1299" s="44"/>
      <c r="AJ1299" s="44"/>
      <c r="AK1299" s="44"/>
      <c r="AL1299" s="44"/>
      <c r="AM1299" s="44"/>
      <c r="AN1299" s="44"/>
      <c r="AO1299" s="44"/>
      <c r="AP1299" s="44"/>
      <c r="AQ1299" s="44"/>
      <c r="AR1299" s="44"/>
      <c r="AS1299" s="44"/>
    </row>
    <row r="1300" spans="1:45">
      <c r="A1300" s="41"/>
      <c r="B1300" s="41"/>
      <c r="C1300" s="41"/>
      <c r="D1300" s="41"/>
      <c r="E1300" s="52"/>
      <c r="F1300" s="52"/>
      <c r="G1300" s="52"/>
      <c r="H1300" s="52"/>
      <c r="I1300" s="52"/>
      <c r="J1300" s="52"/>
      <c r="K1300" s="52"/>
      <c r="L1300" s="44"/>
      <c r="M1300" s="44"/>
      <c r="N1300" s="44"/>
      <c r="O1300" s="139"/>
      <c r="P1300" s="46"/>
      <c r="Q1300" s="44"/>
      <c r="R1300" s="44"/>
      <c r="S1300" s="44"/>
      <c r="T1300" s="44"/>
      <c r="U1300" s="44"/>
      <c r="V1300" s="44"/>
      <c r="W1300" s="44"/>
      <c r="X1300" s="44"/>
      <c r="Y1300" s="44"/>
      <c r="Z1300" s="44"/>
      <c r="AA1300" s="44"/>
      <c r="AB1300" s="44"/>
      <c r="AC1300" s="44"/>
      <c r="AD1300" s="44"/>
      <c r="AE1300" s="44"/>
      <c r="AF1300" s="44"/>
      <c r="AG1300" s="44"/>
      <c r="AH1300" s="44"/>
      <c r="AI1300" s="44"/>
      <c r="AJ1300" s="44"/>
      <c r="AK1300" s="44"/>
      <c r="AL1300" s="44"/>
      <c r="AM1300" s="44"/>
      <c r="AN1300" s="44"/>
      <c r="AO1300" s="44"/>
      <c r="AP1300" s="44"/>
      <c r="AQ1300" s="44"/>
      <c r="AR1300" s="44"/>
      <c r="AS1300" s="44"/>
    </row>
    <row r="1301" spans="1:45">
      <c r="A1301" s="41"/>
      <c r="B1301" s="41"/>
      <c r="C1301" s="41"/>
      <c r="D1301" s="41"/>
      <c r="E1301" s="52"/>
      <c r="F1301" s="52"/>
      <c r="G1301" s="52"/>
      <c r="H1301" s="52"/>
      <c r="I1301" s="52"/>
      <c r="J1301" s="52"/>
      <c r="K1301" s="52"/>
      <c r="L1301" s="44"/>
      <c r="M1301" s="44"/>
      <c r="N1301" s="44"/>
      <c r="O1301" s="139"/>
      <c r="P1301" s="46"/>
      <c r="Q1301" s="44"/>
      <c r="R1301" s="44"/>
      <c r="S1301" s="44"/>
      <c r="T1301" s="44"/>
      <c r="U1301" s="44"/>
      <c r="V1301" s="44"/>
      <c r="W1301" s="44"/>
      <c r="X1301" s="44"/>
      <c r="Y1301" s="44"/>
      <c r="Z1301" s="44"/>
      <c r="AA1301" s="44"/>
      <c r="AB1301" s="44"/>
      <c r="AC1301" s="44"/>
      <c r="AD1301" s="44"/>
      <c r="AE1301" s="44"/>
      <c r="AF1301" s="44"/>
      <c r="AG1301" s="44"/>
      <c r="AH1301" s="44"/>
      <c r="AI1301" s="44"/>
      <c r="AJ1301" s="44"/>
      <c r="AK1301" s="44"/>
      <c r="AL1301" s="44"/>
      <c r="AM1301" s="44"/>
      <c r="AN1301" s="44"/>
      <c r="AO1301" s="44"/>
      <c r="AP1301" s="44"/>
      <c r="AQ1301" s="44"/>
      <c r="AR1301" s="44"/>
      <c r="AS1301" s="44"/>
    </row>
    <row r="1302" spans="1:45">
      <c r="A1302" s="41"/>
      <c r="B1302" s="41"/>
      <c r="C1302" s="41"/>
      <c r="D1302" s="41"/>
      <c r="E1302" s="52"/>
      <c r="F1302" s="52"/>
      <c r="G1302" s="52"/>
      <c r="H1302" s="52"/>
      <c r="I1302" s="52"/>
      <c r="J1302" s="52"/>
      <c r="K1302" s="52"/>
      <c r="L1302" s="44"/>
      <c r="M1302" s="44"/>
      <c r="N1302" s="44"/>
      <c r="O1302" s="139"/>
      <c r="P1302" s="46"/>
      <c r="Q1302" s="44"/>
      <c r="R1302" s="44"/>
      <c r="S1302" s="44"/>
      <c r="T1302" s="44"/>
      <c r="U1302" s="44"/>
      <c r="V1302" s="44"/>
      <c r="W1302" s="44"/>
      <c r="X1302" s="44"/>
      <c r="Y1302" s="44"/>
      <c r="Z1302" s="44"/>
      <c r="AA1302" s="44"/>
      <c r="AB1302" s="44"/>
      <c r="AC1302" s="44"/>
      <c r="AD1302" s="44"/>
      <c r="AE1302" s="44"/>
      <c r="AF1302" s="44"/>
      <c r="AG1302" s="44"/>
      <c r="AH1302" s="44"/>
      <c r="AI1302" s="44"/>
      <c r="AJ1302" s="44"/>
      <c r="AK1302" s="44"/>
      <c r="AL1302" s="44"/>
      <c r="AM1302" s="44"/>
      <c r="AN1302" s="44"/>
      <c r="AO1302" s="44"/>
      <c r="AP1302" s="44"/>
      <c r="AQ1302" s="44"/>
      <c r="AR1302" s="44"/>
      <c r="AS1302" s="44"/>
    </row>
    <row r="1303" spans="1:45">
      <c r="A1303" s="41"/>
      <c r="B1303" s="41"/>
      <c r="C1303" s="41"/>
      <c r="D1303" s="41"/>
      <c r="E1303" s="52"/>
      <c r="F1303" s="52"/>
      <c r="G1303" s="52"/>
      <c r="H1303" s="52"/>
      <c r="I1303" s="52"/>
      <c r="J1303" s="52"/>
      <c r="K1303" s="52"/>
      <c r="L1303" s="44"/>
      <c r="M1303" s="44"/>
      <c r="N1303" s="44"/>
      <c r="O1303" s="139"/>
      <c r="P1303" s="46"/>
      <c r="Q1303" s="44"/>
      <c r="R1303" s="44"/>
      <c r="S1303" s="44"/>
      <c r="T1303" s="44"/>
      <c r="U1303" s="44"/>
      <c r="V1303" s="44"/>
      <c r="W1303" s="44"/>
      <c r="X1303" s="44"/>
      <c r="Y1303" s="44"/>
      <c r="Z1303" s="44"/>
      <c r="AA1303" s="44"/>
      <c r="AB1303" s="44"/>
      <c r="AC1303" s="44"/>
      <c r="AD1303" s="44"/>
      <c r="AE1303" s="44"/>
      <c r="AF1303" s="44"/>
      <c r="AG1303" s="44"/>
      <c r="AH1303" s="44"/>
      <c r="AI1303" s="44"/>
      <c r="AJ1303" s="44"/>
      <c r="AK1303" s="44"/>
      <c r="AL1303" s="44"/>
      <c r="AM1303" s="44"/>
      <c r="AN1303" s="44"/>
      <c r="AO1303" s="44"/>
      <c r="AP1303" s="44"/>
      <c r="AQ1303" s="44"/>
      <c r="AR1303" s="44"/>
      <c r="AS1303" s="44"/>
    </row>
    <row r="1304" spans="1:45">
      <c r="A1304" s="41"/>
      <c r="B1304" s="41"/>
      <c r="C1304" s="41"/>
      <c r="D1304" s="41"/>
      <c r="E1304" s="52"/>
      <c r="F1304" s="52"/>
      <c r="G1304" s="52"/>
      <c r="H1304" s="52"/>
      <c r="I1304" s="52"/>
      <c r="J1304" s="52"/>
      <c r="K1304" s="52"/>
      <c r="L1304" s="44"/>
      <c r="M1304" s="44"/>
      <c r="N1304" s="44"/>
      <c r="O1304" s="139"/>
      <c r="P1304" s="46"/>
      <c r="Q1304" s="44"/>
      <c r="R1304" s="44"/>
      <c r="S1304" s="44"/>
      <c r="T1304" s="44"/>
      <c r="U1304" s="44"/>
      <c r="V1304" s="44"/>
      <c r="W1304" s="44"/>
      <c r="X1304" s="44"/>
      <c r="Y1304" s="44"/>
      <c r="Z1304" s="44"/>
      <c r="AA1304" s="44"/>
      <c r="AB1304" s="44"/>
      <c r="AC1304" s="44"/>
      <c r="AD1304" s="44"/>
      <c r="AE1304" s="44"/>
      <c r="AF1304" s="44"/>
      <c r="AG1304" s="44"/>
      <c r="AH1304" s="44"/>
      <c r="AI1304" s="44"/>
      <c r="AJ1304" s="44"/>
      <c r="AK1304" s="44"/>
      <c r="AL1304" s="44"/>
      <c r="AM1304" s="44"/>
      <c r="AN1304" s="44"/>
      <c r="AO1304" s="44"/>
      <c r="AP1304" s="44"/>
      <c r="AQ1304" s="44"/>
      <c r="AR1304" s="44"/>
      <c r="AS1304" s="44"/>
    </row>
    <row r="1305" spans="1:45">
      <c r="A1305" s="41"/>
      <c r="B1305" s="41"/>
      <c r="C1305" s="41"/>
      <c r="D1305" s="41"/>
      <c r="E1305" s="52"/>
      <c r="F1305" s="52"/>
      <c r="G1305" s="52"/>
      <c r="H1305" s="52"/>
      <c r="I1305" s="52"/>
      <c r="J1305" s="52"/>
      <c r="K1305" s="52"/>
      <c r="L1305" s="44"/>
      <c r="M1305" s="44"/>
      <c r="N1305" s="44"/>
      <c r="O1305" s="139"/>
      <c r="P1305" s="46"/>
      <c r="Q1305" s="44"/>
      <c r="R1305" s="44"/>
      <c r="S1305" s="44"/>
      <c r="T1305" s="44"/>
      <c r="U1305" s="44"/>
      <c r="V1305" s="44"/>
      <c r="W1305" s="44"/>
      <c r="X1305" s="44"/>
      <c r="Y1305" s="44"/>
      <c r="Z1305" s="44"/>
      <c r="AA1305" s="44"/>
      <c r="AB1305" s="44"/>
      <c r="AC1305" s="44"/>
      <c r="AD1305" s="44"/>
      <c r="AE1305" s="44"/>
      <c r="AF1305" s="44"/>
      <c r="AG1305" s="44"/>
      <c r="AH1305" s="44"/>
      <c r="AI1305" s="44"/>
      <c r="AJ1305" s="44"/>
      <c r="AK1305" s="44"/>
      <c r="AL1305" s="44"/>
      <c r="AM1305" s="44"/>
      <c r="AN1305" s="44"/>
      <c r="AO1305" s="44"/>
      <c r="AP1305" s="44"/>
      <c r="AQ1305" s="44"/>
      <c r="AR1305" s="44"/>
      <c r="AS1305" s="44"/>
    </row>
    <row r="1306" spans="1:45">
      <c r="A1306" s="41"/>
      <c r="B1306" s="41"/>
      <c r="C1306" s="41"/>
      <c r="D1306" s="41"/>
      <c r="E1306" s="52"/>
      <c r="F1306" s="52"/>
      <c r="G1306" s="52"/>
      <c r="H1306" s="52"/>
      <c r="I1306" s="52"/>
      <c r="J1306" s="52"/>
      <c r="K1306" s="52"/>
      <c r="L1306" s="44"/>
      <c r="M1306" s="44"/>
      <c r="N1306" s="44"/>
      <c r="O1306" s="139"/>
      <c r="P1306" s="46"/>
      <c r="Q1306" s="44"/>
      <c r="R1306" s="44"/>
      <c r="S1306" s="44"/>
      <c r="T1306" s="44"/>
      <c r="U1306" s="44"/>
      <c r="V1306" s="44"/>
      <c r="W1306" s="44"/>
      <c r="X1306" s="44"/>
      <c r="Y1306" s="44"/>
      <c r="Z1306" s="44"/>
      <c r="AA1306" s="44"/>
      <c r="AB1306" s="44"/>
      <c r="AC1306" s="44"/>
      <c r="AD1306" s="44"/>
      <c r="AE1306" s="44"/>
      <c r="AF1306" s="44"/>
      <c r="AG1306" s="44"/>
      <c r="AH1306" s="44"/>
      <c r="AI1306" s="44"/>
      <c r="AJ1306" s="44"/>
      <c r="AK1306" s="44"/>
      <c r="AL1306" s="44"/>
      <c r="AM1306" s="44"/>
      <c r="AN1306" s="44"/>
      <c r="AO1306" s="44"/>
      <c r="AP1306" s="44"/>
      <c r="AQ1306" s="44"/>
      <c r="AR1306" s="44"/>
      <c r="AS1306" s="44"/>
    </row>
    <row r="1307" spans="1:45">
      <c r="A1307" s="41"/>
      <c r="B1307" s="41"/>
      <c r="C1307" s="41"/>
      <c r="D1307" s="41"/>
      <c r="E1307" s="52"/>
      <c r="F1307" s="52"/>
      <c r="G1307" s="52"/>
      <c r="H1307" s="52"/>
      <c r="I1307" s="52"/>
      <c r="J1307" s="52"/>
      <c r="K1307" s="52"/>
      <c r="L1307" s="44"/>
      <c r="M1307" s="44"/>
      <c r="N1307" s="44"/>
      <c r="O1307" s="139"/>
      <c r="P1307" s="46"/>
      <c r="Q1307" s="44"/>
      <c r="R1307" s="44"/>
      <c r="S1307" s="44"/>
      <c r="T1307" s="44"/>
      <c r="U1307" s="44"/>
      <c r="V1307" s="44"/>
      <c r="W1307" s="44"/>
      <c r="X1307" s="44"/>
      <c r="Y1307" s="44"/>
      <c r="Z1307" s="44"/>
      <c r="AA1307" s="44"/>
      <c r="AB1307" s="44"/>
      <c r="AC1307" s="44"/>
      <c r="AD1307" s="44"/>
      <c r="AE1307" s="44"/>
      <c r="AF1307" s="44"/>
      <c r="AG1307" s="44"/>
      <c r="AH1307" s="44"/>
      <c r="AI1307" s="44"/>
      <c r="AJ1307" s="44"/>
      <c r="AK1307" s="44"/>
      <c r="AL1307" s="44"/>
      <c r="AM1307" s="44"/>
      <c r="AN1307" s="44"/>
      <c r="AO1307" s="44"/>
      <c r="AP1307" s="44"/>
      <c r="AQ1307" s="44"/>
      <c r="AR1307" s="44"/>
      <c r="AS1307" s="44"/>
    </row>
    <row r="1308" spans="1:45">
      <c r="A1308" s="41"/>
      <c r="B1308" s="41"/>
      <c r="C1308" s="41"/>
      <c r="D1308" s="41"/>
      <c r="E1308" s="52"/>
      <c r="F1308" s="52"/>
      <c r="G1308" s="52"/>
      <c r="H1308" s="52"/>
      <c r="I1308" s="52"/>
      <c r="J1308" s="52"/>
      <c r="K1308" s="52"/>
      <c r="L1308" s="44"/>
      <c r="M1308" s="44"/>
      <c r="N1308" s="44"/>
      <c r="O1308" s="139"/>
      <c r="P1308" s="46"/>
      <c r="Q1308" s="44"/>
      <c r="R1308" s="44"/>
      <c r="S1308" s="44"/>
      <c r="T1308" s="44"/>
      <c r="U1308" s="44"/>
      <c r="V1308" s="44"/>
      <c r="W1308" s="44"/>
      <c r="X1308" s="44"/>
      <c r="Y1308" s="44"/>
      <c r="Z1308" s="44"/>
      <c r="AA1308" s="44"/>
      <c r="AB1308" s="44"/>
      <c r="AC1308" s="44"/>
      <c r="AD1308" s="44"/>
      <c r="AE1308" s="44"/>
      <c r="AF1308" s="44"/>
      <c r="AG1308" s="44"/>
      <c r="AH1308" s="44"/>
      <c r="AI1308" s="44"/>
      <c r="AJ1308" s="44"/>
      <c r="AK1308" s="44"/>
      <c r="AL1308" s="44"/>
      <c r="AM1308" s="44"/>
      <c r="AN1308" s="44"/>
      <c r="AO1308" s="44"/>
      <c r="AP1308" s="44"/>
      <c r="AQ1308" s="44"/>
      <c r="AR1308" s="44"/>
      <c r="AS1308" s="44"/>
    </row>
    <row r="1309" spans="1:45">
      <c r="A1309" s="41"/>
      <c r="B1309" s="41"/>
      <c r="C1309" s="41"/>
      <c r="D1309" s="41"/>
      <c r="E1309" s="52"/>
      <c r="F1309" s="52"/>
      <c r="G1309" s="52"/>
      <c r="H1309" s="52"/>
      <c r="I1309" s="52"/>
      <c r="J1309" s="52"/>
      <c r="K1309" s="52"/>
      <c r="L1309" s="44"/>
      <c r="M1309" s="44"/>
      <c r="N1309" s="44"/>
      <c r="O1309" s="139"/>
      <c r="P1309" s="46"/>
      <c r="Q1309" s="44"/>
      <c r="R1309" s="44"/>
      <c r="S1309" s="44"/>
      <c r="T1309" s="44"/>
      <c r="U1309" s="44"/>
      <c r="V1309" s="44"/>
      <c r="W1309" s="44"/>
      <c r="X1309" s="44"/>
      <c r="Y1309" s="44"/>
      <c r="Z1309" s="44"/>
      <c r="AA1309" s="44"/>
      <c r="AB1309" s="44"/>
      <c r="AC1309" s="44"/>
      <c r="AD1309" s="44"/>
      <c r="AE1309" s="44"/>
      <c r="AF1309" s="44"/>
      <c r="AG1309" s="44"/>
      <c r="AH1309" s="44"/>
      <c r="AI1309" s="44"/>
      <c r="AJ1309" s="44"/>
      <c r="AK1309" s="44"/>
      <c r="AL1309" s="44"/>
      <c r="AM1309" s="44"/>
      <c r="AN1309" s="44"/>
      <c r="AO1309" s="44"/>
      <c r="AP1309" s="44"/>
      <c r="AQ1309" s="44"/>
      <c r="AR1309" s="44"/>
      <c r="AS1309" s="44"/>
    </row>
    <row r="1310" spans="1:45">
      <c r="A1310" s="41"/>
      <c r="B1310" s="41"/>
      <c r="C1310" s="41"/>
      <c r="D1310" s="41"/>
      <c r="E1310" s="52"/>
      <c r="F1310" s="52"/>
      <c r="G1310" s="52"/>
      <c r="H1310" s="52"/>
      <c r="I1310" s="52"/>
      <c r="J1310" s="52"/>
      <c r="K1310" s="52"/>
      <c r="L1310" s="44"/>
      <c r="M1310" s="44"/>
      <c r="N1310" s="44"/>
      <c r="O1310" s="139"/>
      <c r="P1310" s="46"/>
      <c r="Q1310" s="44"/>
      <c r="R1310" s="44"/>
      <c r="S1310" s="44"/>
      <c r="T1310" s="44"/>
      <c r="U1310" s="44"/>
      <c r="V1310" s="44"/>
      <c r="W1310" s="44"/>
      <c r="X1310" s="44"/>
      <c r="Y1310" s="44"/>
      <c r="Z1310" s="44"/>
      <c r="AA1310" s="44"/>
      <c r="AB1310" s="44"/>
      <c r="AC1310" s="44"/>
      <c r="AD1310" s="44"/>
      <c r="AE1310" s="44"/>
      <c r="AF1310" s="44"/>
      <c r="AG1310" s="44"/>
      <c r="AH1310" s="44"/>
      <c r="AI1310" s="44"/>
      <c r="AJ1310" s="44"/>
      <c r="AK1310" s="44"/>
      <c r="AL1310" s="44"/>
      <c r="AM1310" s="44"/>
      <c r="AN1310" s="44"/>
      <c r="AO1310" s="44"/>
      <c r="AP1310" s="44"/>
      <c r="AQ1310" s="44"/>
      <c r="AR1310" s="44"/>
      <c r="AS1310" s="44"/>
    </row>
    <row r="1311" spans="1:45">
      <c r="A1311" s="41"/>
      <c r="B1311" s="41"/>
      <c r="C1311" s="41"/>
      <c r="D1311" s="41"/>
      <c r="E1311" s="52"/>
      <c r="F1311" s="52"/>
      <c r="G1311" s="52"/>
      <c r="H1311" s="52"/>
      <c r="I1311" s="52"/>
      <c r="J1311" s="52"/>
      <c r="K1311" s="52"/>
      <c r="L1311" s="44"/>
      <c r="M1311" s="44"/>
      <c r="N1311" s="44"/>
      <c r="O1311" s="139"/>
      <c r="P1311" s="46"/>
      <c r="Q1311" s="44"/>
      <c r="R1311" s="44"/>
      <c r="S1311" s="44"/>
      <c r="T1311" s="44"/>
      <c r="U1311" s="44"/>
      <c r="V1311" s="44"/>
      <c r="W1311" s="44"/>
      <c r="X1311" s="44"/>
      <c r="Y1311" s="44"/>
      <c r="Z1311" s="44"/>
      <c r="AA1311" s="44"/>
      <c r="AB1311" s="44"/>
      <c r="AC1311" s="44"/>
      <c r="AD1311" s="44"/>
      <c r="AE1311" s="44"/>
      <c r="AF1311" s="44"/>
      <c r="AG1311" s="44"/>
      <c r="AH1311" s="44"/>
      <c r="AI1311" s="44"/>
      <c r="AJ1311" s="44"/>
      <c r="AK1311" s="44"/>
      <c r="AL1311" s="44"/>
      <c r="AM1311" s="44"/>
      <c r="AN1311" s="44"/>
      <c r="AO1311" s="44"/>
      <c r="AP1311" s="44"/>
      <c r="AQ1311" s="44"/>
      <c r="AR1311" s="44"/>
      <c r="AS1311" s="44"/>
    </row>
    <row r="1312" spans="1:45">
      <c r="A1312" s="41"/>
      <c r="B1312" s="41"/>
      <c r="C1312" s="41"/>
      <c r="D1312" s="41"/>
      <c r="E1312" s="52"/>
      <c r="F1312" s="52"/>
      <c r="G1312" s="52"/>
      <c r="H1312" s="52"/>
      <c r="I1312" s="52"/>
      <c r="J1312" s="52"/>
      <c r="K1312" s="52"/>
      <c r="L1312" s="44"/>
      <c r="M1312" s="44"/>
      <c r="N1312" s="44"/>
      <c r="O1312" s="139"/>
      <c r="P1312" s="46"/>
      <c r="Q1312" s="44"/>
      <c r="R1312" s="44"/>
      <c r="S1312" s="44"/>
      <c r="T1312" s="44"/>
      <c r="U1312" s="44"/>
      <c r="V1312" s="44"/>
      <c r="W1312" s="44"/>
      <c r="X1312" s="44"/>
      <c r="Y1312" s="44"/>
      <c r="Z1312" s="44"/>
      <c r="AA1312" s="44"/>
      <c r="AB1312" s="44"/>
      <c r="AC1312" s="44"/>
      <c r="AD1312" s="44"/>
      <c r="AE1312" s="44"/>
      <c r="AF1312" s="44"/>
      <c r="AG1312" s="44"/>
      <c r="AH1312" s="44"/>
      <c r="AI1312" s="44"/>
      <c r="AJ1312" s="44"/>
      <c r="AK1312" s="44"/>
      <c r="AL1312" s="44"/>
      <c r="AM1312" s="44"/>
      <c r="AN1312" s="44"/>
      <c r="AO1312" s="44"/>
      <c r="AP1312" s="44"/>
      <c r="AQ1312" s="44"/>
      <c r="AR1312" s="44"/>
      <c r="AS1312" s="44"/>
    </row>
    <row r="1313" spans="1:45">
      <c r="A1313" s="41"/>
      <c r="B1313" s="41"/>
      <c r="C1313" s="41"/>
      <c r="D1313" s="41"/>
      <c r="E1313" s="52"/>
      <c r="F1313" s="52"/>
      <c r="G1313" s="52"/>
      <c r="H1313" s="52"/>
      <c r="I1313" s="52"/>
      <c r="J1313" s="52"/>
      <c r="K1313" s="52"/>
      <c r="L1313" s="44"/>
      <c r="M1313" s="44"/>
      <c r="N1313" s="44"/>
      <c r="O1313" s="139"/>
      <c r="P1313" s="46"/>
      <c r="Q1313" s="44"/>
      <c r="R1313" s="44"/>
      <c r="S1313" s="44"/>
      <c r="T1313" s="44"/>
      <c r="U1313" s="44"/>
      <c r="V1313" s="44"/>
      <c r="W1313" s="44"/>
      <c r="X1313" s="44"/>
      <c r="Y1313" s="44"/>
      <c r="Z1313" s="44"/>
      <c r="AA1313" s="44"/>
      <c r="AB1313" s="44"/>
      <c r="AC1313" s="44"/>
      <c r="AD1313" s="44"/>
      <c r="AE1313" s="44"/>
      <c r="AF1313" s="44"/>
      <c r="AG1313" s="44"/>
      <c r="AH1313" s="44"/>
      <c r="AI1313" s="44"/>
      <c r="AJ1313" s="44"/>
      <c r="AK1313" s="44"/>
      <c r="AL1313" s="44"/>
      <c r="AM1313" s="44"/>
      <c r="AN1313" s="44"/>
      <c r="AO1313" s="44"/>
      <c r="AP1313" s="44"/>
      <c r="AQ1313" s="44"/>
      <c r="AR1313" s="44"/>
      <c r="AS1313" s="44"/>
    </row>
    <row r="1314" spans="1:45">
      <c r="A1314" s="41"/>
      <c r="B1314" s="41"/>
      <c r="C1314" s="41"/>
      <c r="D1314" s="41"/>
      <c r="E1314" s="52"/>
      <c r="F1314" s="52"/>
      <c r="G1314" s="52"/>
      <c r="H1314" s="52"/>
      <c r="I1314" s="52"/>
      <c r="J1314" s="52"/>
      <c r="K1314" s="52"/>
      <c r="L1314" s="44"/>
      <c r="M1314" s="44"/>
      <c r="N1314" s="44"/>
      <c r="O1314" s="139"/>
      <c r="P1314" s="46"/>
      <c r="Q1314" s="44"/>
      <c r="R1314" s="44"/>
      <c r="S1314" s="44"/>
      <c r="T1314" s="44"/>
      <c r="U1314" s="44"/>
      <c r="V1314" s="44"/>
      <c r="W1314" s="44"/>
      <c r="X1314" s="44"/>
      <c r="Y1314" s="44"/>
      <c r="Z1314" s="44"/>
      <c r="AA1314" s="44"/>
      <c r="AB1314" s="44"/>
      <c r="AC1314" s="44"/>
      <c r="AD1314" s="44"/>
      <c r="AE1314" s="44"/>
      <c r="AF1314" s="44"/>
      <c r="AG1314" s="44"/>
      <c r="AH1314" s="44"/>
      <c r="AI1314" s="44"/>
      <c r="AJ1314" s="44"/>
      <c r="AK1314" s="44"/>
      <c r="AL1314" s="44"/>
      <c r="AM1314" s="44"/>
      <c r="AN1314" s="44"/>
      <c r="AO1314" s="44"/>
      <c r="AP1314" s="44"/>
      <c r="AQ1314" s="44"/>
      <c r="AR1314" s="44"/>
      <c r="AS1314" s="44"/>
    </row>
    <row r="1315" spans="1:45">
      <c r="A1315" s="41"/>
      <c r="B1315" s="41"/>
      <c r="C1315" s="41"/>
      <c r="D1315" s="41"/>
      <c r="E1315" s="52"/>
      <c r="F1315" s="52"/>
      <c r="G1315" s="52"/>
      <c r="H1315" s="52"/>
      <c r="I1315" s="52"/>
      <c r="J1315" s="52"/>
      <c r="K1315" s="52"/>
      <c r="L1315" s="44"/>
      <c r="M1315" s="44"/>
      <c r="N1315" s="44"/>
      <c r="O1315" s="139"/>
      <c r="P1315" s="46"/>
      <c r="Q1315" s="44"/>
      <c r="R1315" s="44"/>
      <c r="S1315" s="44"/>
      <c r="T1315" s="44"/>
      <c r="U1315" s="44"/>
      <c r="V1315" s="44"/>
      <c r="W1315" s="44"/>
      <c r="X1315" s="44"/>
      <c r="Y1315" s="44"/>
      <c r="Z1315" s="44"/>
      <c r="AA1315" s="44"/>
      <c r="AB1315" s="44"/>
      <c r="AC1315" s="44"/>
      <c r="AD1315" s="44"/>
      <c r="AE1315" s="44"/>
      <c r="AF1315" s="44"/>
      <c r="AG1315" s="44"/>
      <c r="AH1315" s="44"/>
      <c r="AI1315" s="44"/>
      <c r="AJ1315" s="44"/>
      <c r="AK1315" s="44"/>
      <c r="AL1315" s="44"/>
      <c r="AM1315" s="44"/>
      <c r="AN1315" s="44"/>
      <c r="AO1315" s="44"/>
      <c r="AP1315" s="44"/>
      <c r="AQ1315" s="44"/>
      <c r="AR1315" s="44"/>
      <c r="AS1315" s="44"/>
    </row>
    <row r="1316" spans="1:45">
      <c r="A1316" s="41"/>
      <c r="B1316" s="41"/>
      <c r="C1316" s="41"/>
      <c r="D1316" s="41"/>
      <c r="E1316" s="52"/>
      <c r="F1316" s="52"/>
      <c r="G1316" s="52"/>
      <c r="H1316" s="52"/>
      <c r="I1316" s="52"/>
      <c r="J1316" s="52"/>
      <c r="K1316" s="52"/>
      <c r="L1316" s="44"/>
      <c r="M1316" s="44"/>
      <c r="N1316" s="44"/>
      <c r="O1316" s="139"/>
      <c r="P1316" s="46"/>
      <c r="Q1316" s="44"/>
      <c r="R1316" s="44"/>
      <c r="S1316" s="44"/>
      <c r="T1316" s="44"/>
      <c r="U1316" s="44"/>
      <c r="V1316" s="44"/>
      <c r="W1316" s="44"/>
      <c r="X1316" s="44"/>
      <c r="Y1316" s="44"/>
      <c r="Z1316" s="44"/>
      <c r="AA1316" s="44"/>
      <c r="AB1316" s="44"/>
      <c r="AC1316" s="44"/>
      <c r="AD1316" s="44"/>
      <c r="AE1316" s="44"/>
      <c r="AF1316" s="44"/>
      <c r="AG1316" s="44"/>
      <c r="AH1316" s="44"/>
      <c r="AI1316" s="44"/>
      <c r="AJ1316" s="44"/>
      <c r="AK1316" s="44"/>
      <c r="AL1316" s="44"/>
      <c r="AM1316" s="44"/>
      <c r="AN1316" s="44"/>
      <c r="AO1316" s="44"/>
      <c r="AP1316" s="44"/>
      <c r="AQ1316" s="44"/>
      <c r="AR1316" s="44"/>
      <c r="AS1316" s="44"/>
    </row>
    <row r="1317" spans="1:45">
      <c r="A1317" s="41"/>
      <c r="B1317" s="41"/>
      <c r="C1317" s="41"/>
      <c r="D1317" s="41"/>
      <c r="E1317" s="52"/>
      <c r="F1317" s="52"/>
      <c r="G1317" s="52"/>
      <c r="H1317" s="52"/>
      <c r="I1317" s="52"/>
      <c r="J1317" s="52"/>
      <c r="K1317" s="52"/>
      <c r="L1317" s="44"/>
      <c r="M1317" s="44"/>
      <c r="N1317" s="44"/>
      <c r="O1317" s="139"/>
      <c r="P1317" s="46"/>
      <c r="Q1317" s="44"/>
      <c r="R1317" s="44"/>
      <c r="S1317" s="44"/>
      <c r="T1317" s="44"/>
      <c r="U1317" s="44"/>
      <c r="V1317" s="44"/>
      <c r="W1317" s="44"/>
      <c r="X1317" s="44"/>
      <c r="Y1317" s="44"/>
      <c r="Z1317" s="44"/>
      <c r="AA1317" s="44"/>
      <c r="AB1317" s="44"/>
      <c r="AC1317" s="44"/>
      <c r="AD1317" s="44"/>
      <c r="AE1317" s="44"/>
      <c r="AF1317" s="44"/>
      <c r="AG1317" s="44"/>
      <c r="AH1317" s="44"/>
      <c r="AI1317" s="44"/>
      <c r="AJ1317" s="44"/>
      <c r="AK1317" s="44"/>
      <c r="AL1317" s="44"/>
      <c r="AM1317" s="44"/>
      <c r="AN1317" s="44"/>
      <c r="AO1317" s="44"/>
      <c r="AP1317" s="44"/>
      <c r="AQ1317" s="44"/>
      <c r="AR1317" s="44"/>
      <c r="AS1317" s="44"/>
    </row>
    <row r="1318" spans="1:45">
      <c r="A1318" s="41"/>
      <c r="B1318" s="41"/>
      <c r="C1318" s="41"/>
      <c r="D1318" s="41"/>
      <c r="E1318" s="52"/>
      <c r="F1318" s="52"/>
      <c r="G1318" s="52"/>
      <c r="H1318" s="52"/>
      <c r="I1318" s="52"/>
      <c r="J1318" s="52"/>
      <c r="K1318" s="52"/>
      <c r="L1318" s="44"/>
      <c r="M1318" s="44"/>
      <c r="N1318" s="44"/>
      <c r="O1318" s="139"/>
      <c r="P1318" s="46"/>
      <c r="Q1318" s="44"/>
      <c r="R1318" s="44"/>
      <c r="S1318" s="44"/>
      <c r="T1318" s="44"/>
      <c r="U1318" s="44"/>
      <c r="V1318" s="44"/>
      <c r="W1318" s="44"/>
      <c r="X1318" s="44"/>
      <c r="Y1318" s="44"/>
      <c r="Z1318" s="44"/>
      <c r="AA1318" s="44"/>
      <c r="AB1318" s="44"/>
      <c r="AC1318" s="44"/>
      <c r="AD1318" s="44"/>
      <c r="AE1318" s="44"/>
      <c r="AF1318" s="44"/>
      <c r="AG1318" s="44"/>
      <c r="AH1318" s="44"/>
      <c r="AI1318" s="44"/>
      <c r="AJ1318" s="44"/>
      <c r="AK1318" s="44"/>
      <c r="AL1318" s="44"/>
      <c r="AM1318" s="44"/>
      <c r="AN1318" s="44"/>
      <c r="AO1318" s="44"/>
      <c r="AP1318" s="44"/>
      <c r="AQ1318" s="44"/>
      <c r="AR1318" s="44"/>
      <c r="AS1318" s="44"/>
    </row>
    <row r="1319" spans="1:45">
      <c r="A1319" s="41"/>
      <c r="B1319" s="41"/>
      <c r="C1319" s="41"/>
      <c r="D1319" s="41"/>
      <c r="E1319" s="52"/>
      <c r="F1319" s="52"/>
      <c r="G1319" s="52"/>
      <c r="H1319" s="52"/>
      <c r="I1319" s="52"/>
      <c r="J1319" s="52"/>
      <c r="K1319" s="52"/>
      <c r="L1319" s="44"/>
      <c r="M1319" s="44"/>
      <c r="N1319" s="44"/>
      <c r="O1319" s="139"/>
      <c r="P1319" s="46"/>
      <c r="Q1319" s="44"/>
      <c r="R1319" s="44"/>
      <c r="S1319" s="44"/>
      <c r="T1319" s="44"/>
      <c r="U1319" s="44"/>
      <c r="V1319" s="44"/>
      <c r="W1319" s="44"/>
      <c r="X1319" s="44"/>
      <c r="Y1319" s="44"/>
      <c r="Z1319" s="44"/>
      <c r="AA1319" s="44"/>
      <c r="AB1319" s="44"/>
      <c r="AC1319" s="44"/>
      <c r="AD1319" s="44"/>
      <c r="AE1319" s="44"/>
      <c r="AF1319" s="44"/>
      <c r="AG1319" s="44"/>
      <c r="AH1319" s="44"/>
      <c r="AI1319" s="44"/>
      <c r="AJ1319" s="44"/>
      <c r="AK1319" s="44"/>
      <c r="AL1319" s="44"/>
      <c r="AM1319" s="44"/>
      <c r="AN1319" s="44"/>
      <c r="AO1319" s="44"/>
      <c r="AP1319" s="44"/>
      <c r="AQ1319" s="44"/>
      <c r="AR1319" s="44"/>
      <c r="AS1319" s="44"/>
    </row>
    <row r="1320" spans="1:45">
      <c r="A1320" s="41"/>
      <c r="B1320" s="41"/>
      <c r="C1320" s="41"/>
      <c r="D1320" s="41"/>
      <c r="E1320" s="52"/>
      <c r="F1320" s="52"/>
      <c r="G1320" s="52"/>
      <c r="H1320" s="52"/>
      <c r="I1320" s="52"/>
      <c r="J1320" s="52"/>
      <c r="K1320" s="52"/>
      <c r="L1320" s="44"/>
      <c r="M1320" s="44"/>
      <c r="N1320" s="44"/>
      <c r="O1320" s="139"/>
      <c r="P1320" s="46"/>
      <c r="Q1320" s="44"/>
      <c r="R1320" s="44"/>
      <c r="S1320" s="44"/>
      <c r="T1320" s="44"/>
      <c r="U1320" s="44"/>
      <c r="V1320" s="44"/>
      <c r="W1320" s="44"/>
      <c r="X1320" s="44"/>
      <c r="Y1320" s="44"/>
      <c r="Z1320" s="44"/>
      <c r="AA1320" s="44"/>
      <c r="AB1320" s="44"/>
      <c r="AC1320" s="44"/>
      <c r="AD1320" s="44"/>
      <c r="AE1320" s="44"/>
      <c r="AF1320" s="44"/>
      <c r="AG1320" s="44"/>
      <c r="AH1320" s="44"/>
      <c r="AI1320" s="44"/>
      <c r="AJ1320" s="44"/>
      <c r="AK1320" s="44"/>
      <c r="AL1320" s="44"/>
      <c r="AM1320" s="44"/>
      <c r="AN1320" s="44"/>
      <c r="AO1320" s="44"/>
      <c r="AP1320" s="44"/>
      <c r="AQ1320" s="44"/>
      <c r="AR1320" s="44"/>
      <c r="AS1320" s="44"/>
    </row>
    <row r="1321" spans="1:45">
      <c r="A1321" s="41"/>
      <c r="B1321" s="41"/>
      <c r="C1321" s="41"/>
      <c r="D1321" s="41"/>
      <c r="E1321" s="52"/>
      <c r="F1321" s="52"/>
      <c r="G1321" s="52"/>
      <c r="H1321" s="52"/>
      <c r="I1321" s="52"/>
      <c r="J1321" s="52"/>
      <c r="K1321" s="52"/>
      <c r="L1321" s="44"/>
      <c r="M1321" s="44"/>
      <c r="N1321" s="44"/>
      <c r="O1321" s="139"/>
      <c r="P1321" s="46"/>
      <c r="Q1321" s="44"/>
      <c r="R1321" s="44"/>
      <c r="S1321" s="44"/>
      <c r="T1321" s="44"/>
      <c r="U1321" s="44"/>
      <c r="V1321" s="44"/>
      <c r="W1321" s="44"/>
      <c r="X1321" s="44"/>
      <c r="Y1321" s="44"/>
      <c r="Z1321" s="44"/>
      <c r="AA1321" s="44"/>
      <c r="AB1321" s="44"/>
      <c r="AC1321" s="44"/>
      <c r="AD1321" s="44"/>
      <c r="AE1321" s="44"/>
      <c r="AF1321" s="44"/>
      <c r="AG1321" s="44"/>
      <c r="AH1321" s="44"/>
      <c r="AI1321" s="44"/>
      <c r="AJ1321" s="44"/>
      <c r="AK1321" s="44"/>
      <c r="AL1321" s="44"/>
      <c r="AM1321" s="44"/>
      <c r="AN1321" s="44"/>
      <c r="AO1321" s="44"/>
      <c r="AP1321" s="44"/>
      <c r="AQ1321" s="44"/>
      <c r="AR1321" s="44"/>
      <c r="AS1321" s="44"/>
    </row>
    <row r="1322" spans="1:45">
      <c r="A1322" s="41"/>
      <c r="B1322" s="41"/>
      <c r="C1322" s="41"/>
      <c r="D1322" s="41"/>
      <c r="E1322" s="52"/>
      <c r="F1322" s="52"/>
      <c r="G1322" s="52"/>
      <c r="H1322" s="52"/>
      <c r="I1322" s="52"/>
      <c r="J1322" s="52"/>
      <c r="K1322" s="52"/>
      <c r="L1322" s="44"/>
      <c r="M1322" s="44"/>
      <c r="N1322" s="44"/>
      <c r="O1322" s="139"/>
      <c r="P1322" s="46"/>
      <c r="Q1322" s="44"/>
      <c r="R1322" s="44"/>
      <c r="S1322" s="44"/>
      <c r="T1322" s="44"/>
      <c r="U1322" s="44"/>
      <c r="V1322" s="44"/>
      <c r="W1322" s="44"/>
      <c r="X1322" s="44"/>
      <c r="Y1322" s="44"/>
      <c r="Z1322" s="44"/>
      <c r="AA1322" s="44"/>
      <c r="AB1322" s="44"/>
      <c r="AC1322" s="44"/>
      <c r="AD1322" s="44"/>
      <c r="AE1322" s="44"/>
      <c r="AF1322" s="44"/>
      <c r="AG1322" s="44"/>
      <c r="AH1322" s="44"/>
      <c r="AI1322" s="44"/>
      <c r="AJ1322" s="44"/>
      <c r="AK1322" s="44"/>
      <c r="AL1322" s="44"/>
      <c r="AM1322" s="44"/>
      <c r="AN1322" s="44"/>
      <c r="AO1322" s="44"/>
      <c r="AP1322" s="44"/>
      <c r="AQ1322" s="44"/>
      <c r="AR1322" s="44"/>
      <c r="AS1322" s="44"/>
    </row>
    <row r="1323" spans="1:45">
      <c r="A1323" s="41"/>
      <c r="B1323" s="41"/>
      <c r="C1323" s="41"/>
      <c r="D1323" s="41"/>
      <c r="E1323" s="52"/>
      <c r="F1323" s="52"/>
      <c r="G1323" s="52"/>
      <c r="H1323" s="52"/>
      <c r="I1323" s="52"/>
      <c r="J1323" s="52"/>
      <c r="K1323" s="52"/>
      <c r="L1323" s="44"/>
      <c r="M1323" s="44"/>
      <c r="N1323" s="44"/>
      <c r="O1323" s="139"/>
      <c r="P1323" s="46"/>
      <c r="Q1323" s="44"/>
      <c r="R1323" s="44"/>
      <c r="S1323" s="44"/>
      <c r="T1323" s="44"/>
      <c r="U1323" s="44"/>
      <c r="V1323" s="44"/>
      <c r="W1323" s="44"/>
      <c r="X1323" s="44"/>
      <c r="Y1323" s="44"/>
      <c r="Z1323" s="44"/>
      <c r="AA1323" s="44"/>
      <c r="AB1323" s="44"/>
      <c r="AC1323" s="44"/>
      <c r="AD1323" s="44"/>
      <c r="AE1323" s="44"/>
      <c r="AF1323" s="44"/>
      <c r="AG1323" s="44"/>
      <c r="AH1323" s="44"/>
      <c r="AI1323" s="44"/>
      <c r="AJ1323" s="44"/>
      <c r="AK1323" s="44"/>
      <c r="AL1323" s="44"/>
      <c r="AM1323" s="44"/>
      <c r="AN1323" s="44"/>
      <c r="AO1323" s="44"/>
      <c r="AP1323" s="44"/>
      <c r="AQ1323" s="44"/>
      <c r="AR1323" s="44"/>
      <c r="AS1323" s="44"/>
    </row>
    <row r="1324" spans="1:45">
      <c r="A1324" s="41"/>
      <c r="B1324" s="41"/>
      <c r="C1324" s="41"/>
      <c r="D1324" s="41"/>
      <c r="E1324" s="52"/>
      <c r="F1324" s="52"/>
      <c r="G1324" s="52"/>
      <c r="H1324" s="52"/>
      <c r="I1324" s="52"/>
      <c r="J1324" s="52"/>
      <c r="K1324" s="52"/>
      <c r="L1324" s="44"/>
      <c r="M1324" s="44"/>
      <c r="N1324" s="44"/>
      <c r="O1324" s="139"/>
      <c r="P1324" s="46"/>
      <c r="Q1324" s="44"/>
      <c r="R1324" s="44"/>
      <c r="S1324" s="44"/>
      <c r="T1324" s="44"/>
      <c r="U1324" s="44"/>
      <c r="V1324" s="44"/>
      <c r="W1324" s="44"/>
      <c r="X1324" s="44"/>
      <c r="Y1324" s="44"/>
      <c r="Z1324" s="44"/>
      <c r="AA1324" s="44"/>
      <c r="AB1324" s="44"/>
      <c r="AC1324" s="44"/>
      <c r="AD1324" s="44"/>
      <c r="AE1324" s="44"/>
      <c r="AF1324" s="44"/>
      <c r="AG1324" s="44"/>
      <c r="AH1324" s="44"/>
      <c r="AI1324" s="44"/>
      <c r="AJ1324" s="44"/>
      <c r="AK1324" s="44"/>
      <c r="AL1324" s="44"/>
      <c r="AM1324" s="44"/>
      <c r="AN1324" s="44"/>
      <c r="AO1324" s="44"/>
      <c r="AP1324" s="44"/>
      <c r="AQ1324" s="44"/>
      <c r="AR1324" s="44"/>
      <c r="AS1324" s="44"/>
    </row>
    <row r="1325" spans="1:45">
      <c r="A1325" s="41"/>
      <c r="B1325" s="41"/>
      <c r="C1325" s="41"/>
      <c r="D1325" s="41"/>
      <c r="E1325" s="52"/>
      <c r="F1325" s="52"/>
      <c r="G1325" s="52"/>
      <c r="H1325" s="52"/>
      <c r="I1325" s="52"/>
      <c r="J1325" s="52"/>
      <c r="K1325" s="52"/>
      <c r="L1325" s="44"/>
      <c r="M1325" s="44"/>
      <c r="N1325" s="44"/>
      <c r="O1325" s="139"/>
      <c r="P1325" s="46"/>
      <c r="Q1325" s="44"/>
      <c r="R1325" s="44"/>
      <c r="S1325" s="44"/>
      <c r="T1325" s="44"/>
      <c r="U1325" s="44"/>
      <c r="V1325" s="44"/>
      <c r="W1325" s="44"/>
      <c r="X1325" s="44"/>
      <c r="Y1325" s="44"/>
      <c r="Z1325" s="44"/>
      <c r="AA1325" s="44"/>
      <c r="AB1325" s="44"/>
      <c r="AC1325" s="44"/>
      <c r="AD1325" s="44"/>
      <c r="AE1325" s="44"/>
      <c r="AF1325" s="44"/>
      <c r="AG1325" s="44"/>
      <c r="AH1325" s="44"/>
      <c r="AI1325" s="44"/>
      <c r="AJ1325" s="44"/>
      <c r="AK1325" s="44"/>
      <c r="AL1325" s="44"/>
      <c r="AM1325" s="44"/>
      <c r="AN1325" s="44"/>
      <c r="AO1325" s="44"/>
      <c r="AP1325" s="44"/>
      <c r="AQ1325" s="44"/>
      <c r="AR1325" s="44"/>
      <c r="AS1325" s="44"/>
    </row>
    <row r="1326" spans="1:45">
      <c r="A1326" s="41"/>
      <c r="B1326" s="41"/>
      <c r="C1326" s="41"/>
      <c r="D1326" s="41"/>
      <c r="E1326" s="52"/>
      <c r="F1326" s="52"/>
      <c r="G1326" s="52"/>
      <c r="H1326" s="52"/>
      <c r="I1326" s="52"/>
      <c r="J1326" s="52"/>
      <c r="K1326" s="52"/>
      <c r="L1326" s="44"/>
      <c r="M1326" s="44"/>
      <c r="N1326" s="44"/>
      <c r="O1326" s="139"/>
      <c r="P1326" s="46"/>
      <c r="Q1326" s="44"/>
      <c r="R1326" s="44"/>
      <c r="S1326" s="44"/>
      <c r="T1326" s="44"/>
      <c r="U1326" s="44"/>
      <c r="V1326" s="44"/>
      <c r="W1326" s="44"/>
      <c r="X1326" s="44"/>
      <c r="Y1326" s="44"/>
      <c r="Z1326" s="44"/>
      <c r="AA1326" s="44"/>
      <c r="AB1326" s="44"/>
      <c r="AC1326" s="44"/>
      <c r="AD1326" s="44"/>
      <c r="AE1326" s="44"/>
      <c r="AF1326" s="44"/>
      <c r="AG1326" s="44"/>
      <c r="AH1326" s="44"/>
      <c r="AI1326" s="44"/>
      <c r="AJ1326" s="44"/>
      <c r="AK1326" s="44"/>
      <c r="AL1326" s="44"/>
      <c r="AM1326" s="44"/>
      <c r="AN1326" s="44"/>
      <c r="AO1326" s="44"/>
      <c r="AP1326" s="44"/>
      <c r="AQ1326" s="44"/>
      <c r="AR1326" s="44"/>
      <c r="AS1326" s="44"/>
    </row>
    <row r="1327" spans="1:45">
      <c r="A1327" s="41"/>
      <c r="B1327" s="41"/>
      <c r="C1327" s="41"/>
      <c r="D1327" s="41"/>
      <c r="E1327" s="52"/>
      <c r="F1327" s="52"/>
      <c r="G1327" s="52"/>
      <c r="H1327" s="52"/>
      <c r="I1327" s="52"/>
      <c r="J1327" s="52"/>
      <c r="K1327" s="52"/>
      <c r="L1327" s="44"/>
      <c r="M1327" s="44"/>
      <c r="N1327" s="44"/>
      <c r="O1327" s="139"/>
      <c r="P1327" s="46"/>
      <c r="Q1327" s="44"/>
      <c r="R1327" s="44"/>
      <c r="S1327" s="44"/>
      <c r="T1327" s="44"/>
      <c r="U1327" s="44"/>
      <c r="V1327" s="44"/>
      <c r="W1327" s="44"/>
      <c r="X1327" s="44"/>
      <c r="Y1327" s="44"/>
      <c r="Z1327" s="44"/>
      <c r="AA1327" s="44"/>
      <c r="AB1327" s="44"/>
      <c r="AC1327" s="44"/>
      <c r="AD1327" s="44"/>
      <c r="AE1327" s="44"/>
      <c r="AF1327" s="44"/>
      <c r="AG1327" s="44"/>
      <c r="AH1327" s="44"/>
      <c r="AI1327" s="44"/>
      <c r="AJ1327" s="44"/>
      <c r="AK1327" s="44"/>
      <c r="AL1327" s="44"/>
      <c r="AM1327" s="44"/>
      <c r="AN1327" s="44"/>
      <c r="AO1327" s="44"/>
      <c r="AP1327" s="44"/>
      <c r="AQ1327" s="44"/>
      <c r="AR1327" s="44"/>
      <c r="AS1327" s="44"/>
    </row>
    <row r="1328" spans="1:45">
      <c r="A1328" s="41"/>
      <c r="B1328" s="41"/>
      <c r="C1328" s="41"/>
      <c r="D1328" s="41"/>
      <c r="E1328" s="52"/>
      <c r="F1328" s="52"/>
      <c r="G1328" s="52"/>
      <c r="H1328" s="52"/>
      <c r="I1328" s="52"/>
      <c r="J1328" s="52"/>
      <c r="K1328" s="52"/>
      <c r="L1328" s="44"/>
      <c r="M1328" s="44"/>
      <c r="N1328" s="44"/>
      <c r="O1328" s="139"/>
      <c r="P1328" s="46"/>
      <c r="Q1328" s="44"/>
      <c r="R1328" s="44"/>
      <c r="S1328" s="44"/>
      <c r="T1328" s="44"/>
      <c r="U1328" s="44"/>
      <c r="V1328" s="44"/>
      <c r="W1328" s="44"/>
      <c r="X1328" s="44"/>
      <c r="Y1328" s="44"/>
      <c r="Z1328" s="44"/>
      <c r="AA1328" s="44"/>
      <c r="AB1328" s="44"/>
      <c r="AC1328" s="44"/>
      <c r="AD1328" s="44"/>
      <c r="AE1328" s="44"/>
      <c r="AF1328" s="44"/>
      <c r="AG1328" s="44"/>
      <c r="AH1328" s="44"/>
      <c r="AI1328" s="44"/>
      <c r="AJ1328" s="44"/>
      <c r="AK1328" s="44"/>
      <c r="AL1328" s="44"/>
      <c r="AM1328" s="44"/>
      <c r="AN1328" s="44"/>
      <c r="AO1328" s="44"/>
      <c r="AP1328" s="44"/>
      <c r="AQ1328" s="44"/>
      <c r="AR1328" s="44"/>
      <c r="AS1328" s="44"/>
    </row>
    <row r="1329" spans="1:45">
      <c r="A1329" s="41"/>
      <c r="B1329" s="41"/>
      <c r="C1329" s="41"/>
      <c r="D1329" s="41"/>
      <c r="E1329" s="52"/>
      <c r="F1329" s="52"/>
      <c r="G1329" s="52"/>
      <c r="H1329" s="52"/>
      <c r="I1329" s="52"/>
      <c r="J1329" s="52"/>
      <c r="K1329" s="52"/>
      <c r="L1329" s="44"/>
      <c r="M1329" s="44"/>
      <c r="N1329" s="44"/>
      <c r="O1329" s="139"/>
      <c r="P1329" s="46"/>
      <c r="Q1329" s="44"/>
      <c r="R1329" s="44"/>
      <c r="S1329" s="44"/>
      <c r="T1329" s="44"/>
      <c r="U1329" s="44"/>
      <c r="V1329" s="44"/>
      <c r="W1329" s="44"/>
      <c r="X1329" s="44"/>
      <c r="Y1329" s="44"/>
      <c r="Z1329" s="44"/>
      <c r="AA1329" s="44"/>
      <c r="AB1329" s="44"/>
      <c r="AC1329" s="44"/>
      <c r="AD1329" s="44"/>
      <c r="AE1329" s="44"/>
      <c r="AF1329" s="44"/>
      <c r="AG1329" s="44"/>
      <c r="AH1329" s="44"/>
      <c r="AI1329" s="44"/>
      <c r="AJ1329" s="44"/>
      <c r="AK1329" s="44"/>
      <c r="AL1329" s="44"/>
      <c r="AM1329" s="44"/>
      <c r="AN1329" s="44"/>
      <c r="AO1329" s="44"/>
      <c r="AP1329" s="44"/>
      <c r="AQ1329" s="44"/>
      <c r="AR1329" s="44"/>
      <c r="AS1329" s="44"/>
    </row>
    <row r="1330" spans="1:45">
      <c r="A1330" s="41"/>
      <c r="B1330" s="41"/>
      <c r="C1330" s="41"/>
      <c r="D1330" s="41"/>
      <c r="E1330" s="52"/>
      <c r="F1330" s="52"/>
      <c r="G1330" s="52"/>
      <c r="H1330" s="52"/>
      <c r="I1330" s="52"/>
      <c r="J1330" s="52"/>
      <c r="K1330" s="52"/>
      <c r="L1330" s="44"/>
      <c r="M1330" s="44"/>
      <c r="N1330" s="44"/>
      <c r="O1330" s="139"/>
      <c r="P1330" s="46"/>
      <c r="Q1330" s="44"/>
      <c r="R1330" s="44"/>
      <c r="S1330" s="44"/>
      <c r="T1330" s="44"/>
      <c r="U1330" s="44"/>
      <c r="V1330" s="44"/>
      <c r="W1330" s="44"/>
      <c r="X1330" s="44"/>
      <c r="Y1330" s="44"/>
      <c r="Z1330" s="44"/>
      <c r="AA1330" s="44"/>
      <c r="AB1330" s="44"/>
      <c r="AC1330" s="44"/>
      <c r="AD1330" s="44"/>
      <c r="AE1330" s="44"/>
      <c r="AF1330" s="44"/>
      <c r="AG1330" s="44"/>
      <c r="AH1330" s="44"/>
      <c r="AI1330" s="44"/>
      <c r="AJ1330" s="44"/>
      <c r="AK1330" s="44"/>
      <c r="AL1330" s="44"/>
      <c r="AM1330" s="44"/>
      <c r="AN1330" s="44"/>
      <c r="AO1330" s="44"/>
      <c r="AP1330" s="44"/>
      <c r="AQ1330" s="44"/>
      <c r="AR1330" s="44"/>
      <c r="AS1330" s="44"/>
    </row>
    <row r="1331" spans="1:45">
      <c r="A1331" s="41"/>
      <c r="B1331" s="41"/>
      <c r="C1331" s="41"/>
      <c r="D1331" s="41"/>
      <c r="E1331" s="52"/>
      <c r="F1331" s="52"/>
      <c r="G1331" s="52"/>
      <c r="H1331" s="52"/>
      <c r="I1331" s="52"/>
      <c r="J1331" s="52"/>
      <c r="K1331" s="52"/>
      <c r="L1331" s="44"/>
      <c r="M1331" s="44"/>
      <c r="N1331" s="44"/>
      <c r="O1331" s="139"/>
      <c r="P1331" s="46"/>
      <c r="Q1331" s="44"/>
      <c r="R1331" s="44"/>
      <c r="S1331" s="44"/>
      <c r="T1331" s="44"/>
      <c r="U1331" s="44"/>
      <c r="V1331" s="44"/>
      <c r="W1331" s="44"/>
      <c r="X1331" s="44"/>
      <c r="Y1331" s="44"/>
      <c r="Z1331" s="44"/>
      <c r="AA1331" s="44"/>
      <c r="AB1331" s="44"/>
      <c r="AC1331" s="44"/>
      <c r="AD1331" s="44"/>
      <c r="AE1331" s="44"/>
      <c r="AF1331" s="44"/>
      <c r="AG1331" s="44"/>
      <c r="AH1331" s="44"/>
      <c r="AI1331" s="44"/>
      <c r="AJ1331" s="44"/>
      <c r="AK1331" s="44"/>
      <c r="AL1331" s="44"/>
      <c r="AM1331" s="44"/>
      <c r="AN1331" s="44"/>
      <c r="AO1331" s="44"/>
      <c r="AP1331" s="44"/>
      <c r="AQ1331" s="44"/>
      <c r="AR1331" s="44"/>
      <c r="AS1331" s="44"/>
    </row>
    <row r="1332" spans="1:45">
      <c r="A1332" s="41"/>
      <c r="B1332" s="41"/>
      <c r="C1332" s="41"/>
      <c r="D1332" s="41"/>
      <c r="E1332" s="52"/>
      <c r="F1332" s="52"/>
      <c r="G1332" s="52"/>
      <c r="H1332" s="52"/>
      <c r="I1332" s="52"/>
      <c r="J1332" s="52"/>
      <c r="K1332" s="52"/>
      <c r="L1332" s="44"/>
      <c r="M1332" s="44"/>
      <c r="N1332" s="44"/>
      <c r="O1332" s="139"/>
      <c r="P1332" s="46"/>
      <c r="Q1332" s="44"/>
      <c r="R1332" s="44"/>
      <c r="S1332" s="44"/>
      <c r="T1332" s="44"/>
      <c r="U1332" s="44"/>
      <c r="V1332" s="44"/>
      <c r="W1332" s="44"/>
      <c r="X1332" s="44"/>
      <c r="Y1332" s="44"/>
      <c r="Z1332" s="44"/>
      <c r="AA1332" s="44"/>
      <c r="AB1332" s="44"/>
      <c r="AC1332" s="44"/>
      <c r="AD1332" s="44"/>
      <c r="AE1332" s="44"/>
      <c r="AF1332" s="44"/>
      <c r="AG1332" s="44"/>
      <c r="AH1332" s="44"/>
      <c r="AI1332" s="44"/>
      <c r="AJ1332" s="44"/>
      <c r="AK1332" s="44"/>
      <c r="AL1332" s="44"/>
      <c r="AM1332" s="44"/>
      <c r="AN1332" s="44"/>
      <c r="AO1332" s="44"/>
      <c r="AP1332" s="44"/>
      <c r="AQ1332" s="44"/>
      <c r="AR1332" s="44"/>
      <c r="AS1332" s="44"/>
    </row>
    <row r="1333" spans="1:45">
      <c r="A1333" s="41"/>
      <c r="B1333" s="41"/>
      <c r="C1333" s="41"/>
      <c r="D1333" s="41"/>
      <c r="E1333" s="52"/>
      <c r="F1333" s="52"/>
      <c r="G1333" s="52"/>
      <c r="H1333" s="52"/>
      <c r="I1333" s="52"/>
      <c r="J1333" s="52"/>
      <c r="K1333" s="52"/>
      <c r="L1333" s="44"/>
      <c r="M1333" s="44"/>
      <c r="N1333" s="44"/>
      <c r="O1333" s="139"/>
      <c r="P1333" s="46"/>
      <c r="Q1333" s="44"/>
      <c r="R1333" s="44"/>
      <c r="S1333" s="44"/>
      <c r="T1333" s="44"/>
      <c r="U1333" s="44"/>
      <c r="V1333" s="44"/>
      <c r="W1333" s="44"/>
      <c r="X1333" s="44"/>
      <c r="Y1333" s="44"/>
      <c r="Z1333" s="44"/>
      <c r="AA1333" s="44"/>
      <c r="AB1333" s="44"/>
      <c r="AC1333" s="44"/>
      <c r="AD1333" s="44"/>
      <c r="AE1333" s="44"/>
      <c r="AF1333" s="44"/>
      <c r="AG1333" s="44"/>
      <c r="AH1333" s="44"/>
      <c r="AI1333" s="44"/>
      <c r="AJ1333" s="44"/>
      <c r="AK1333" s="44"/>
      <c r="AL1333" s="44"/>
      <c r="AM1333" s="44"/>
      <c r="AN1333" s="44"/>
      <c r="AO1333" s="44"/>
      <c r="AP1333" s="44"/>
      <c r="AQ1333" s="44"/>
      <c r="AR1333" s="44"/>
      <c r="AS1333" s="44"/>
    </row>
    <row r="1334" spans="1:45">
      <c r="A1334" s="41"/>
      <c r="B1334" s="41"/>
      <c r="C1334" s="41"/>
      <c r="D1334" s="41"/>
      <c r="E1334" s="52"/>
      <c r="F1334" s="52"/>
      <c r="G1334" s="52"/>
      <c r="H1334" s="52"/>
      <c r="I1334" s="52"/>
      <c r="J1334" s="52"/>
      <c r="K1334" s="52"/>
      <c r="L1334" s="44"/>
      <c r="M1334" s="44"/>
      <c r="N1334" s="44"/>
      <c r="O1334" s="139"/>
      <c r="P1334" s="46"/>
      <c r="Q1334" s="44"/>
      <c r="R1334" s="44"/>
      <c r="S1334" s="44"/>
      <c r="T1334" s="44"/>
      <c r="U1334" s="44"/>
      <c r="V1334" s="44"/>
      <c r="W1334" s="44"/>
      <c r="X1334" s="44"/>
      <c r="Y1334" s="44"/>
      <c r="Z1334" s="44"/>
      <c r="AA1334" s="44"/>
      <c r="AB1334" s="44"/>
      <c r="AC1334" s="44"/>
      <c r="AD1334" s="44"/>
      <c r="AE1334" s="44"/>
      <c r="AF1334" s="44"/>
      <c r="AG1334" s="44"/>
      <c r="AH1334" s="44"/>
      <c r="AI1334" s="44"/>
      <c r="AJ1334" s="44"/>
      <c r="AK1334" s="44"/>
      <c r="AL1334" s="44"/>
      <c r="AM1334" s="44"/>
      <c r="AN1334" s="44"/>
      <c r="AO1334" s="44"/>
      <c r="AP1334" s="44"/>
      <c r="AQ1334" s="44"/>
      <c r="AR1334" s="44"/>
      <c r="AS1334" s="44"/>
    </row>
    <row r="1335" spans="1:45">
      <c r="A1335" s="41"/>
      <c r="B1335" s="41"/>
      <c r="C1335" s="41"/>
      <c r="D1335" s="41"/>
      <c r="E1335" s="52"/>
      <c r="F1335" s="52"/>
      <c r="G1335" s="52"/>
      <c r="H1335" s="52"/>
      <c r="I1335" s="52"/>
      <c r="J1335" s="52"/>
      <c r="K1335" s="52"/>
      <c r="L1335" s="44"/>
      <c r="M1335" s="44"/>
      <c r="N1335" s="44"/>
      <c r="O1335" s="139"/>
      <c r="P1335" s="46"/>
      <c r="Q1335" s="44"/>
      <c r="R1335" s="44"/>
      <c r="S1335" s="44"/>
      <c r="T1335" s="44"/>
      <c r="U1335" s="44"/>
      <c r="V1335" s="44"/>
      <c r="W1335" s="44"/>
      <c r="X1335" s="44"/>
      <c r="Y1335" s="44"/>
      <c r="Z1335" s="44"/>
      <c r="AA1335" s="44"/>
      <c r="AB1335" s="44"/>
      <c r="AC1335" s="44"/>
      <c r="AD1335" s="44"/>
      <c r="AE1335" s="44"/>
      <c r="AF1335" s="44"/>
      <c r="AG1335" s="44"/>
      <c r="AH1335" s="44"/>
      <c r="AI1335" s="44"/>
      <c r="AJ1335" s="44"/>
      <c r="AK1335" s="44"/>
      <c r="AL1335" s="44"/>
      <c r="AM1335" s="44"/>
      <c r="AN1335" s="44"/>
      <c r="AO1335" s="44"/>
      <c r="AP1335" s="44"/>
      <c r="AQ1335" s="44"/>
      <c r="AR1335" s="44"/>
      <c r="AS1335" s="44"/>
    </row>
    <row r="1336" spans="1:45">
      <c r="A1336" s="41"/>
      <c r="B1336" s="41"/>
      <c r="C1336" s="41"/>
      <c r="D1336" s="41"/>
      <c r="E1336" s="52"/>
      <c r="F1336" s="52"/>
      <c r="G1336" s="52"/>
      <c r="H1336" s="52"/>
      <c r="I1336" s="52"/>
      <c r="J1336" s="52"/>
      <c r="K1336" s="52"/>
      <c r="L1336" s="44"/>
      <c r="M1336" s="44"/>
      <c r="N1336" s="44"/>
      <c r="O1336" s="139"/>
      <c r="P1336" s="46"/>
      <c r="Q1336" s="44"/>
      <c r="R1336" s="44"/>
      <c r="S1336" s="44"/>
      <c r="T1336" s="44"/>
      <c r="U1336" s="44"/>
      <c r="V1336" s="44"/>
      <c r="W1336" s="44"/>
      <c r="X1336" s="44"/>
      <c r="Y1336" s="44"/>
      <c r="Z1336" s="44"/>
      <c r="AA1336" s="44"/>
      <c r="AB1336" s="44"/>
      <c r="AC1336" s="44"/>
      <c r="AD1336" s="44"/>
      <c r="AE1336" s="44"/>
      <c r="AF1336" s="44"/>
      <c r="AG1336" s="44"/>
      <c r="AH1336" s="44"/>
      <c r="AI1336" s="44"/>
      <c r="AJ1336" s="44"/>
      <c r="AK1336" s="44"/>
      <c r="AL1336" s="44"/>
      <c r="AM1336" s="44"/>
      <c r="AN1336" s="44"/>
      <c r="AO1336" s="44"/>
      <c r="AP1336" s="44"/>
      <c r="AQ1336" s="44"/>
      <c r="AR1336" s="44"/>
      <c r="AS1336" s="44"/>
    </row>
    <row r="1337" spans="1:45">
      <c r="A1337" s="41"/>
      <c r="B1337" s="41"/>
      <c r="C1337" s="41"/>
      <c r="D1337" s="41"/>
      <c r="E1337" s="52"/>
      <c r="F1337" s="52"/>
      <c r="G1337" s="52"/>
      <c r="H1337" s="52"/>
      <c r="I1337" s="52"/>
      <c r="J1337" s="52"/>
      <c r="K1337" s="52"/>
      <c r="L1337" s="44"/>
      <c r="M1337" s="44"/>
      <c r="N1337" s="44"/>
      <c r="O1337" s="139"/>
      <c r="P1337" s="46"/>
      <c r="Q1337" s="44"/>
      <c r="R1337" s="44"/>
      <c r="S1337" s="44"/>
      <c r="T1337" s="44"/>
      <c r="U1337" s="44"/>
      <c r="V1337" s="44"/>
      <c r="W1337" s="44"/>
      <c r="X1337" s="44"/>
      <c r="Y1337" s="44"/>
      <c r="Z1337" s="44"/>
      <c r="AA1337" s="44"/>
      <c r="AB1337" s="44"/>
      <c r="AC1337" s="44"/>
      <c r="AD1337" s="44"/>
      <c r="AE1337" s="44"/>
      <c r="AF1337" s="44"/>
      <c r="AG1337" s="44"/>
      <c r="AH1337" s="44"/>
      <c r="AI1337" s="44"/>
      <c r="AJ1337" s="44"/>
      <c r="AK1337" s="44"/>
      <c r="AL1337" s="44"/>
      <c r="AM1337" s="44"/>
      <c r="AN1337" s="44"/>
      <c r="AO1337" s="44"/>
      <c r="AP1337" s="44"/>
      <c r="AQ1337" s="44"/>
      <c r="AR1337" s="44"/>
      <c r="AS1337" s="44"/>
    </row>
    <row r="1338" spans="1:45">
      <c r="A1338" s="41"/>
      <c r="B1338" s="41"/>
      <c r="C1338" s="41"/>
      <c r="D1338" s="41"/>
      <c r="E1338" s="52"/>
      <c r="F1338" s="52"/>
      <c r="G1338" s="52"/>
      <c r="H1338" s="52"/>
      <c r="I1338" s="52"/>
      <c r="J1338" s="52"/>
      <c r="K1338" s="52"/>
      <c r="L1338" s="44"/>
      <c r="M1338" s="44"/>
      <c r="N1338" s="44"/>
      <c r="O1338" s="139"/>
      <c r="P1338" s="46"/>
      <c r="Q1338" s="44"/>
      <c r="R1338" s="44"/>
      <c r="S1338" s="44"/>
      <c r="T1338" s="44"/>
      <c r="U1338" s="44"/>
      <c r="V1338" s="44"/>
      <c r="W1338" s="44"/>
      <c r="X1338" s="44"/>
      <c r="Y1338" s="44"/>
      <c r="Z1338" s="44"/>
      <c r="AA1338" s="44"/>
      <c r="AB1338" s="44"/>
      <c r="AC1338" s="44"/>
      <c r="AD1338" s="44"/>
      <c r="AE1338" s="44"/>
      <c r="AF1338" s="44"/>
      <c r="AG1338" s="44"/>
      <c r="AH1338" s="44"/>
      <c r="AI1338" s="44"/>
      <c r="AJ1338" s="44"/>
      <c r="AK1338" s="44"/>
      <c r="AL1338" s="44"/>
      <c r="AM1338" s="44"/>
      <c r="AN1338" s="44"/>
      <c r="AO1338" s="44"/>
      <c r="AP1338" s="44"/>
      <c r="AQ1338" s="44"/>
      <c r="AR1338" s="44"/>
      <c r="AS1338" s="44"/>
    </row>
    <row r="1339" spans="1:45">
      <c r="A1339" s="41"/>
      <c r="B1339" s="41"/>
      <c r="C1339" s="41"/>
      <c r="D1339" s="41"/>
      <c r="E1339" s="52"/>
      <c r="F1339" s="52"/>
      <c r="G1339" s="52"/>
      <c r="H1339" s="52"/>
      <c r="I1339" s="52"/>
      <c r="J1339" s="52"/>
      <c r="K1339" s="52"/>
      <c r="L1339" s="44"/>
      <c r="M1339" s="44"/>
      <c r="N1339" s="44"/>
      <c r="O1339" s="139"/>
      <c r="P1339" s="46"/>
      <c r="Q1339" s="44"/>
      <c r="R1339" s="44"/>
      <c r="S1339" s="44"/>
      <c r="T1339" s="44"/>
      <c r="U1339" s="44"/>
      <c r="V1339" s="44"/>
      <c r="W1339" s="44"/>
      <c r="X1339" s="44"/>
      <c r="Y1339" s="44"/>
      <c r="Z1339" s="44"/>
      <c r="AA1339" s="44"/>
      <c r="AB1339" s="44"/>
      <c r="AC1339" s="44"/>
      <c r="AD1339" s="44"/>
      <c r="AE1339" s="44"/>
      <c r="AF1339" s="44"/>
      <c r="AG1339" s="44"/>
      <c r="AH1339" s="44"/>
      <c r="AI1339" s="44"/>
      <c r="AJ1339" s="44"/>
      <c r="AK1339" s="44"/>
      <c r="AL1339" s="44"/>
      <c r="AM1339" s="44"/>
      <c r="AN1339" s="44"/>
      <c r="AO1339" s="44"/>
      <c r="AP1339" s="44"/>
      <c r="AQ1339" s="44"/>
      <c r="AR1339" s="44"/>
      <c r="AS1339" s="44"/>
    </row>
    <row r="1340" spans="1:45">
      <c r="A1340" s="41"/>
      <c r="B1340" s="41"/>
      <c r="C1340" s="41"/>
      <c r="D1340" s="41"/>
      <c r="E1340" s="52"/>
      <c r="F1340" s="52"/>
      <c r="G1340" s="52"/>
      <c r="H1340" s="52"/>
      <c r="I1340" s="52"/>
      <c r="J1340" s="52"/>
      <c r="K1340" s="52"/>
      <c r="L1340" s="44"/>
      <c r="M1340" s="44"/>
      <c r="N1340" s="44"/>
      <c r="O1340" s="139"/>
      <c r="P1340" s="46"/>
      <c r="Q1340" s="44"/>
      <c r="R1340" s="44"/>
      <c r="S1340" s="44"/>
      <c r="T1340" s="44"/>
      <c r="U1340" s="44"/>
      <c r="V1340" s="44"/>
      <c r="W1340" s="44"/>
      <c r="X1340" s="44"/>
      <c r="Y1340" s="44"/>
      <c r="Z1340" s="44"/>
      <c r="AA1340" s="44"/>
      <c r="AB1340" s="44"/>
      <c r="AC1340" s="44"/>
      <c r="AD1340" s="44"/>
      <c r="AE1340" s="44"/>
      <c r="AF1340" s="44"/>
      <c r="AG1340" s="44"/>
      <c r="AH1340" s="44"/>
      <c r="AI1340" s="44"/>
      <c r="AJ1340" s="44"/>
      <c r="AK1340" s="44"/>
      <c r="AL1340" s="44"/>
      <c r="AM1340" s="44"/>
      <c r="AN1340" s="44"/>
      <c r="AO1340" s="44"/>
      <c r="AP1340" s="44"/>
      <c r="AQ1340" s="44"/>
      <c r="AR1340" s="44"/>
      <c r="AS1340" s="44"/>
    </row>
    <row r="1341" spans="1:45">
      <c r="A1341" s="41"/>
      <c r="B1341" s="41"/>
      <c r="C1341" s="41"/>
      <c r="D1341" s="41"/>
      <c r="E1341" s="52"/>
      <c r="F1341" s="52"/>
      <c r="G1341" s="52"/>
      <c r="H1341" s="52"/>
      <c r="I1341" s="52"/>
      <c r="J1341" s="52"/>
      <c r="K1341" s="52"/>
      <c r="L1341" s="44"/>
      <c r="M1341" s="44"/>
      <c r="N1341" s="44"/>
      <c r="O1341" s="139"/>
      <c r="P1341" s="46"/>
      <c r="Q1341" s="44"/>
      <c r="R1341" s="44"/>
      <c r="S1341" s="44"/>
      <c r="T1341" s="44"/>
      <c r="U1341" s="44"/>
      <c r="V1341" s="44"/>
      <c r="W1341" s="44"/>
      <c r="X1341" s="44"/>
      <c r="Y1341" s="44"/>
      <c r="Z1341" s="44"/>
      <c r="AA1341" s="44"/>
      <c r="AB1341" s="44"/>
      <c r="AC1341" s="44"/>
      <c r="AD1341" s="44"/>
      <c r="AE1341" s="44"/>
      <c r="AF1341" s="44"/>
      <c r="AG1341" s="44"/>
      <c r="AH1341" s="44"/>
      <c r="AI1341" s="44"/>
      <c r="AJ1341" s="44"/>
      <c r="AK1341" s="44"/>
      <c r="AL1341" s="44"/>
      <c r="AM1341" s="44"/>
      <c r="AN1341" s="44"/>
      <c r="AO1341" s="44"/>
      <c r="AP1341" s="44"/>
      <c r="AQ1341" s="44"/>
      <c r="AR1341" s="44"/>
      <c r="AS1341" s="44"/>
    </row>
    <row r="1342" spans="1:45">
      <c r="A1342" s="41"/>
      <c r="B1342" s="41"/>
      <c r="C1342" s="41"/>
      <c r="D1342" s="41"/>
      <c r="E1342" s="52"/>
      <c r="F1342" s="52"/>
      <c r="G1342" s="52"/>
      <c r="H1342" s="52"/>
      <c r="I1342" s="52"/>
      <c r="J1342" s="52"/>
      <c r="K1342" s="52"/>
      <c r="L1342" s="44"/>
      <c r="M1342" s="44"/>
      <c r="N1342" s="44"/>
      <c r="O1342" s="139"/>
      <c r="P1342" s="46"/>
      <c r="Q1342" s="44"/>
      <c r="R1342" s="44"/>
      <c r="S1342" s="44"/>
      <c r="T1342" s="44"/>
      <c r="U1342" s="44"/>
      <c r="V1342" s="44"/>
      <c r="W1342" s="44"/>
      <c r="X1342" s="44"/>
      <c r="Y1342" s="44"/>
      <c r="Z1342" s="44"/>
      <c r="AA1342" s="44"/>
      <c r="AB1342" s="44"/>
      <c r="AC1342" s="44"/>
      <c r="AD1342" s="44"/>
      <c r="AE1342" s="44"/>
      <c r="AF1342" s="44"/>
      <c r="AG1342" s="44"/>
      <c r="AH1342" s="44"/>
      <c r="AI1342" s="44"/>
      <c r="AJ1342" s="44"/>
      <c r="AK1342" s="44"/>
      <c r="AL1342" s="44"/>
      <c r="AM1342" s="44"/>
      <c r="AN1342" s="44"/>
      <c r="AO1342" s="44"/>
      <c r="AP1342" s="44"/>
      <c r="AQ1342" s="44"/>
      <c r="AR1342" s="44"/>
      <c r="AS1342" s="44"/>
    </row>
    <row r="1343" spans="1:45">
      <c r="A1343" s="41"/>
      <c r="B1343" s="41"/>
      <c r="C1343" s="41"/>
      <c r="D1343" s="41"/>
      <c r="E1343" s="52"/>
      <c r="F1343" s="52"/>
      <c r="G1343" s="52"/>
      <c r="H1343" s="52"/>
      <c r="I1343" s="52"/>
      <c r="J1343" s="52"/>
      <c r="K1343" s="52"/>
      <c r="L1343" s="44"/>
      <c r="M1343" s="44"/>
      <c r="N1343" s="44"/>
      <c r="O1343" s="139"/>
      <c r="P1343" s="46"/>
      <c r="Q1343" s="44"/>
      <c r="R1343" s="44"/>
      <c r="S1343" s="44"/>
      <c r="T1343" s="44"/>
      <c r="U1343" s="44"/>
      <c r="V1343" s="44"/>
      <c r="W1343" s="44"/>
      <c r="X1343" s="44"/>
      <c r="Y1343" s="44"/>
      <c r="Z1343" s="44"/>
      <c r="AA1343" s="44"/>
      <c r="AB1343" s="44"/>
      <c r="AC1343" s="44"/>
      <c r="AD1343" s="44"/>
      <c r="AE1343" s="44"/>
      <c r="AF1343" s="44"/>
      <c r="AG1343" s="44"/>
      <c r="AH1343" s="44"/>
      <c r="AI1343" s="44"/>
      <c r="AJ1343" s="44"/>
      <c r="AK1343" s="44"/>
      <c r="AL1343" s="44"/>
      <c r="AM1343" s="44"/>
      <c r="AN1343" s="44"/>
      <c r="AO1343" s="44"/>
      <c r="AP1343" s="44"/>
      <c r="AQ1343" s="44"/>
      <c r="AR1343" s="44"/>
      <c r="AS1343" s="44"/>
    </row>
    <row r="1344" spans="1:45">
      <c r="A1344" s="41"/>
      <c r="B1344" s="41"/>
      <c r="C1344" s="41"/>
      <c r="D1344" s="41"/>
      <c r="E1344" s="52"/>
      <c r="F1344" s="52"/>
      <c r="G1344" s="52"/>
      <c r="H1344" s="52"/>
      <c r="I1344" s="52"/>
      <c r="J1344" s="52"/>
      <c r="K1344" s="52"/>
      <c r="L1344" s="44"/>
      <c r="M1344" s="44"/>
      <c r="N1344" s="44"/>
      <c r="O1344" s="139"/>
      <c r="P1344" s="46"/>
      <c r="Q1344" s="44"/>
      <c r="R1344" s="44"/>
      <c r="S1344" s="44"/>
      <c r="T1344" s="44"/>
      <c r="U1344" s="44"/>
      <c r="V1344" s="44"/>
      <c r="W1344" s="44"/>
      <c r="X1344" s="44"/>
      <c r="Y1344" s="44"/>
      <c r="Z1344" s="44"/>
      <c r="AA1344" s="44"/>
      <c r="AB1344" s="44"/>
      <c r="AC1344" s="44"/>
      <c r="AD1344" s="44"/>
      <c r="AE1344" s="44"/>
      <c r="AF1344" s="44"/>
      <c r="AG1344" s="44"/>
      <c r="AH1344" s="44"/>
      <c r="AI1344" s="44"/>
      <c r="AJ1344" s="44"/>
      <c r="AK1344" s="44"/>
      <c r="AL1344" s="44"/>
      <c r="AM1344" s="44"/>
      <c r="AN1344" s="44"/>
      <c r="AO1344" s="44"/>
      <c r="AP1344" s="44"/>
      <c r="AQ1344" s="44"/>
      <c r="AR1344" s="44"/>
      <c r="AS1344" s="44"/>
    </row>
    <row r="1345" spans="1:45">
      <c r="A1345" s="41"/>
      <c r="B1345" s="41"/>
      <c r="C1345" s="41"/>
      <c r="D1345" s="41"/>
      <c r="E1345" s="52"/>
      <c r="F1345" s="52"/>
      <c r="G1345" s="52"/>
      <c r="H1345" s="52"/>
      <c r="I1345" s="52"/>
      <c r="J1345" s="52"/>
      <c r="K1345" s="52"/>
      <c r="L1345" s="44"/>
      <c r="M1345" s="44"/>
      <c r="N1345" s="44"/>
      <c r="O1345" s="139"/>
      <c r="P1345" s="46"/>
      <c r="Q1345" s="44"/>
      <c r="R1345" s="44"/>
      <c r="S1345" s="44"/>
      <c r="T1345" s="44"/>
      <c r="U1345" s="44"/>
      <c r="V1345" s="44"/>
      <c r="W1345" s="44"/>
      <c r="X1345" s="44"/>
      <c r="Y1345" s="44"/>
      <c r="Z1345" s="44"/>
      <c r="AA1345" s="44"/>
      <c r="AB1345" s="44"/>
      <c r="AC1345" s="44"/>
      <c r="AD1345" s="44"/>
      <c r="AE1345" s="44"/>
      <c r="AF1345" s="44"/>
      <c r="AG1345" s="44"/>
      <c r="AH1345" s="44"/>
      <c r="AI1345" s="44"/>
      <c r="AJ1345" s="44"/>
      <c r="AK1345" s="44"/>
      <c r="AL1345" s="44"/>
      <c r="AM1345" s="44"/>
      <c r="AN1345" s="44"/>
      <c r="AO1345" s="44"/>
      <c r="AP1345" s="44"/>
      <c r="AQ1345" s="44"/>
      <c r="AR1345" s="44"/>
      <c r="AS1345" s="44"/>
    </row>
    <row r="1346" spans="1:45">
      <c r="A1346" s="41"/>
      <c r="B1346" s="41"/>
      <c r="C1346" s="41"/>
      <c r="D1346" s="41"/>
      <c r="E1346" s="52"/>
      <c r="F1346" s="52"/>
      <c r="G1346" s="52"/>
      <c r="H1346" s="52"/>
      <c r="I1346" s="52"/>
      <c r="J1346" s="52"/>
      <c r="K1346" s="52"/>
      <c r="L1346" s="44"/>
      <c r="M1346" s="44"/>
      <c r="N1346" s="44"/>
      <c r="O1346" s="139"/>
      <c r="P1346" s="46"/>
      <c r="Q1346" s="44"/>
      <c r="R1346" s="44"/>
      <c r="S1346" s="44"/>
      <c r="T1346" s="44"/>
      <c r="U1346" s="44"/>
      <c r="V1346" s="44"/>
      <c r="W1346" s="44"/>
      <c r="X1346" s="44"/>
      <c r="Y1346" s="44"/>
      <c r="Z1346" s="44"/>
      <c r="AA1346" s="44"/>
      <c r="AB1346" s="44"/>
      <c r="AC1346" s="44"/>
      <c r="AD1346" s="44"/>
      <c r="AE1346" s="44"/>
      <c r="AF1346" s="44"/>
      <c r="AG1346" s="44"/>
      <c r="AH1346" s="44"/>
      <c r="AI1346" s="44"/>
      <c r="AJ1346" s="44"/>
      <c r="AK1346" s="44"/>
      <c r="AL1346" s="44"/>
      <c r="AM1346" s="44"/>
      <c r="AN1346" s="44"/>
      <c r="AO1346" s="44"/>
      <c r="AP1346" s="44"/>
      <c r="AQ1346" s="44"/>
      <c r="AR1346" s="44"/>
      <c r="AS1346" s="44"/>
    </row>
    <row r="1347" spans="1:45">
      <c r="A1347" s="41"/>
      <c r="B1347" s="41"/>
      <c r="C1347" s="41"/>
      <c r="D1347" s="41"/>
      <c r="E1347" s="52"/>
      <c r="F1347" s="52"/>
      <c r="G1347" s="52"/>
      <c r="H1347" s="52"/>
      <c r="I1347" s="52"/>
      <c r="J1347" s="52"/>
      <c r="K1347" s="52"/>
      <c r="L1347" s="44"/>
      <c r="M1347" s="44"/>
      <c r="N1347" s="44"/>
      <c r="O1347" s="139"/>
      <c r="P1347" s="46"/>
      <c r="Q1347" s="44"/>
      <c r="R1347" s="44"/>
      <c r="S1347" s="44"/>
      <c r="T1347" s="44"/>
      <c r="U1347" s="44"/>
      <c r="V1347" s="44"/>
      <c r="W1347" s="44"/>
      <c r="X1347" s="44"/>
      <c r="Y1347" s="44"/>
      <c r="Z1347" s="44"/>
      <c r="AA1347" s="44"/>
      <c r="AB1347" s="44"/>
      <c r="AC1347" s="44"/>
      <c r="AD1347" s="44"/>
      <c r="AE1347" s="44"/>
      <c r="AF1347" s="44"/>
      <c r="AG1347" s="44"/>
      <c r="AH1347" s="44"/>
      <c r="AI1347" s="44"/>
      <c r="AJ1347" s="44"/>
      <c r="AK1347" s="44"/>
      <c r="AL1347" s="44"/>
      <c r="AM1347" s="44"/>
      <c r="AN1347" s="44"/>
      <c r="AO1347" s="44"/>
      <c r="AP1347" s="44"/>
      <c r="AQ1347" s="44"/>
      <c r="AR1347" s="44"/>
      <c r="AS1347" s="44"/>
    </row>
    <row r="1348" spans="1:45">
      <c r="A1348" s="41"/>
      <c r="B1348" s="41"/>
      <c r="C1348" s="41"/>
      <c r="D1348" s="41"/>
      <c r="E1348" s="52"/>
      <c r="F1348" s="52"/>
      <c r="G1348" s="52"/>
      <c r="H1348" s="52"/>
      <c r="I1348" s="52"/>
      <c r="J1348" s="52"/>
      <c r="K1348" s="52"/>
      <c r="L1348" s="44"/>
      <c r="M1348" s="44"/>
      <c r="N1348" s="44"/>
      <c r="O1348" s="139"/>
      <c r="P1348" s="46"/>
      <c r="Q1348" s="44"/>
      <c r="R1348" s="44"/>
      <c r="S1348" s="44"/>
      <c r="T1348" s="44"/>
      <c r="U1348" s="44"/>
      <c r="V1348" s="44"/>
      <c r="W1348" s="44"/>
      <c r="X1348" s="44"/>
      <c r="Y1348" s="44"/>
      <c r="Z1348" s="44"/>
      <c r="AA1348" s="44"/>
      <c r="AB1348" s="44"/>
      <c r="AC1348" s="44"/>
      <c r="AD1348" s="44"/>
      <c r="AE1348" s="44"/>
      <c r="AF1348" s="44"/>
      <c r="AG1348" s="44"/>
      <c r="AH1348" s="44"/>
      <c r="AI1348" s="44"/>
      <c r="AJ1348" s="44"/>
      <c r="AK1348" s="44"/>
      <c r="AL1348" s="44"/>
      <c r="AM1348" s="44"/>
      <c r="AN1348" s="44"/>
      <c r="AO1348" s="44"/>
      <c r="AP1348" s="44"/>
      <c r="AQ1348" s="44"/>
      <c r="AR1348" s="44"/>
      <c r="AS1348" s="44"/>
    </row>
    <row r="1349" spans="1:45">
      <c r="A1349" s="41"/>
      <c r="B1349" s="41"/>
      <c r="C1349" s="41"/>
      <c r="D1349" s="41"/>
      <c r="E1349" s="52"/>
      <c r="F1349" s="52"/>
      <c r="G1349" s="52"/>
      <c r="H1349" s="52"/>
      <c r="I1349" s="52"/>
      <c r="J1349" s="52"/>
      <c r="K1349" s="52"/>
      <c r="L1349" s="44"/>
      <c r="M1349" s="44"/>
      <c r="N1349" s="44"/>
      <c r="O1349" s="139"/>
      <c r="P1349" s="46"/>
      <c r="Q1349" s="44"/>
      <c r="R1349" s="44"/>
      <c r="S1349" s="44"/>
      <c r="T1349" s="44"/>
      <c r="U1349" s="44"/>
      <c r="V1349" s="44"/>
      <c r="W1349" s="44"/>
      <c r="X1349" s="44"/>
      <c r="Y1349" s="44"/>
      <c r="Z1349" s="44"/>
      <c r="AA1349" s="44"/>
      <c r="AB1349" s="44"/>
      <c r="AC1349" s="44"/>
      <c r="AD1349" s="44"/>
      <c r="AE1349" s="44"/>
      <c r="AF1349" s="44"/>
      <c r="AG1349" s="44"/>
      <c r="AH1349" s="44"/>
      <c r="AI1349" s="44"/>
      <c r="AJ1349" s="44"/>
      <c r="AK1349" s="44"/>
      <c r="AL1349" s="44"/>
      <c r="AM1349" s="44"/>
      <c r="AN1349" s="44"/>
      <c r="AO1349" s="44"/>
      <c r="AP1349" s="44"/>
      <c r="AQ1349" s="44"/>
      <c r="AR1349" s="44"/>
      <c r="AS1349" s="44"/>
    </row>
    <row r="1350" spans="1:45">
      <c r="A1350" s="41"/>
      <c r="B1350" s="41"/>
      <c r="C1350" s="41"/>
      <c r="D1350" s="41"/>
      <c r="E1350" s="52"/>
      <c r="F1350" s="52"/>
      <c r="G1350" s="52"/>
      <c r="H1350" s="52"/>
      <c r="I1350" s="52"/>
      <c r="J1350" s="52"/>
      <c r="K1350" s="52"/>
      <c r="L1350" s="44"/>
      <c r="M1350" s="44"/>
      <c r="N1350" s="44"/>
      <c r="O1350" s="139"/>
      <c r="P1350" s="46"/>
      <c r="Q1350" s="44"/>
      <c r="R1350" s="44"/>
      <c r="S1350" s="44"/>
      <c r="T1350" s="44"/>
      <c r="U1350" s="44"/>
      <c r="V1350" s="44"/>
      <c r="W1350" s="44"/>
      <c r="X1350" s="44"/>
      <c r="Y1350" s="44"/>
      <c r="Z1350" s="44"/>
      <c r="AA1350" s="44"/>
      <c r="AB1350" s="44"/>
      <c r="AC1350" s="44"/>
      <c r="AD1350" s="44"/>
      <c r="AE1350" s="44"/>
      <c r="AF1350" s="44"/>
      <c r="AG1350" s="44"/>
      <c r="AH1350" s="44"/>
      <c r="AI1350" s="44"/>
      <c r="AJ1350" s="44"/>
      <c r="AK1350" s="44"/>
      <c r="AL1350" s="44"/>
      <c r="AM1350" s="44"/>
      <c r="AN1350" s="44"/>
      <c r="AO1350" s="44"/>
      <c r="AP1350" s="44"/>
      <c r="AQ1350" s="44"/>
      <c r="AR1350" s="44"/>
      <c r="AS1350" s="44"/>
    </row>
    <row r="1351" spans="1:45">
      <c r="A1351" s="41"/>
      <c r="B1351" s="41"/>
      <c r="C1351" s="41"/>
      <c r="D1351" s="41"/>
      <c r="E1351" s="52"/>
      <c r="F1351" s="52"/>
      <c r="G1351" s="52"/>
      <c r="H1351" s="52"/>
      <c r="I1351" s="52"/>
      <c r="J1351" s="52"/>
      <c r="K1351" s="52"/>
      <c r="L1351" s="44"/>
      <c r="M1351" s="44"/>
      <c r="N1351" s="44"/>
      <c r="O1351" s="139"/>
      <c r="P1351" s="46"/>
      <c r="Q1351" s="44"/>
      <c r="R1351" s="44"/>
      <c r="S1351" s="44"/>
      <c r="T1351" s="44"/>
      <c r="U1351" s="44"/>
      <c r="V1351" s="44"/>
      <c r="W1351" s="44"/>
      <c r="X1351" s="44"/>
      <c r="Y1351" s="44"/>
      <c r="Z1351" s="44"/>
      <c r="AA1351" s="44"/>
      <c r="AB1351" s="44"/>
      <c r="AC1351" s="44"/>
      <c r="AD1351" s="44"/>
      <c r="AE1351" s="44"/>
      <c r="AF1351" s="44"/>
      <c r="AG1351" s="44"/>
      <c r="AH1351" s="44"/>
      <c r="AI1351" s="44"/>
      <c r="AJ1351" s="44"/>
      <c r="AK1351" s="44"/>
      <c r="AL1351" s="44"/>
      <c r="AM1351" s="44"/>
      <c r="AN1351" s="44"/>
      <c r="AO1351" s="44"/>
      <c r="AP1351" s="44"/>
      <c r="AQ1351" s="44"/>
      <c r="AR1351" s="44"/>
      <c r="AS1351" s="44"/>
    </row>
    <row r="1352" spans="1:45">
      <c r="A1352" s="41"/>
      <c r="B1352" s="41"/>
      <c r="C1352" s="41"/>
      <c r="D1352" s="41"/>
      <c r="E1352" s="52"/>
      <c r="F1352" s="52"/>
      <c r="G1352" s="52"/>
      <c r="H1352" s="52"/>
      <c r="I1352" s="52"/>
      <c r="J1352" s="52"/>
      <c r="K1352" s="52"/>
      <c r="L1352" s="44"/>
      <c r="M1352" s="44"/>
      <c r="N1352" s="44"/>
      <c r="O1352" s="139"/>
      <c r="P1352" s="46"/>
      <c r="Q1352" s="44"/>
      <c r="R1352" s="44"/>
      <c r="S1352" s="44"/>
      <c r="T1352" s="44"/>
      <c r="U1352" s="44"/>
      <c r="V1352" s="44"/>
      <c r="W1352" s="44"/>
      <c r="X1352" s="44"/>
      <c r="Y1352" s="44"/>
      <c r="Z1352" s="44"/>
      <c r="AA1352" s="44"/>
      <c r="AB1352" s="44"/>
      <c r="AC1352" s="44"/>
      <c r="AD1352" s="44"/>
      <c r="AE1352" s="44"/>
      <c r="AF1352" s="44"/>
      <c r="AG1352" s="44"/>
      <c r="AH1352" s="44"/>
      <c r="AI1352" s="44"/>
      <c r="AJ1352" s="44"/>
      <c r="AK1352" s="44"/>
      <c r="AL1352" s="44"/>
      <c r="AM1352" s="44"/>
      <c r="AN1352" s="44"/>
      <c r="AO1352" s="44"/>
      <c r="AP1352" s="44"/>
      <c r="AQ1352" s="44"/>
      <c r="AR1352" s="44"/>
      <c r="AS1352" s="44"/>
    </row>
    <row r="1353" spans="1:45">
      <c r="A1353" s="41"/>
      <c r="B1353" s="41"/>
      <c r="C1353" s="41"/>
      <c r="D1353" s="41"/>
      <c r="E1353" s="52"/>
      <c r="F1353" s="52"/>
      <c r="G1353" s="52"/>
      <c r="H1353" s="52"/>
      <c r="I1353" s="52"/>
      <c r="J1353" s="52"/>
      <c r="K1353" s="52"/>
      <c r="L1353" s="44"/>
      <c r="M1353" s="44"/>
      <c r="N1353" s="44"/>
      <c r="O1353" s="139"/>
      <c r="P1353" s="46"/>
      <c r="Q1353" s="44"/>
      <c r="R1353" s="44"/>
      <c r="S1353" s="44"/>
      <c r="T1353" s="44"/>
      <c r="U1353" s="44"/>
      <c r="V1353" s="44"/>
      <c r="W1353" s="44"/>
      <c r="X1353" s="44"/>
      <c r="Y1353" s="44"/>
      <c r="Z1353" s="44"/>
      <c r="AA1353" s="44"/>
      <c r="AB1353" s="44"/>
      <c r="AC1353" s="44"/>
      <c r="AD1353" s="44"/>
      <c r="AE1353" s="44"/>
      <c r="AF1353" s="44"/>
      <c r="AG1353" s="44"/>
      <c r="AH1353" s="44"/>
      <c r="AI1353" s="44"/>
      <c r="AJ1353" s="44"/>
      <c r="AK1353" s="44"/>
      <c r="AL1353" s="44"/>
      <c r="AM1353" s="44"/>
      <c r="AN1353" s="44"/>
      <c r="AO1353" s="44"/>
      <c r="AP1353" s="44"/>
      <c r="AQ1353" s="44"/>
      <c r="AR1353" s="44"/>
      <c r="AS1353" s="44"/>
    </row>
    <row r="1354" spans="1:45">
      <c r="A1354" s="41"/>
      <c r="B1354" s="41"/>
      <c r="C1354" s="41"/>
      <c r="D1354" s="41"/>
      <c r="E1354" s="52"/>
      <c r="F1354" s="52"/>
      <c r="G1354" s="52"/>
      <c r="H1354" s="52"/>
      <c r="I1354" s="52"/>
      <c r="J1354" s="52"/>
      <c r="K1354" s="52"/>
      <c r="L1354" s="44"/>
      <c r="M1354" s="44"/>
      <c r="N1354" s="44"/>
      <c r="O1354" s="139"/>
      <c r="P1354" s="46"/>
      <c r="Q1354" s="44"/>
      <c r="R1354" s="44"/>
      <c r="S1354" s="44"/>
      <c r="T1354" s="44"/>
      <c r="U1354" s="44"/>
      <c r="V1354" s="44"/>
      <c r="W1354" s="44"/>
      <c r="X1354" s="44"/>
      <c r="Y1354" s="44"/>
      <c r="Z1354" s="44"/>
      <c r="AA1354" s="44"/>
      <c r="AB1354" s="44"/>
      <c r="AC1354" s="44"/>
      <c r="AD1354" s="44"/>
      <c r="AE1354" s="44"/>
      <c r="AF1354" s="44"/>
      <c r="AG1354" s="44"/>
      <c r="AH1354" s="44"/>
      <c r="AI1354" s="44"/>
      <c r="AJ1354" s="44"/>
      <c r="AK1354" s="44"/>
      <c r="AL1354" s="44"/>
      <c r="AM1354" s="44"/>
      <c r="AN1354" s="44"/>
      <c r="AO1354" s="44"/>
      <c r="AP1354" s="44"/>
      <c r="AQ1354" s="44"/>
      <c r="AR1354" s="44"/>
      <c r="AS1354" s="44"/>
    </row>
    <row r="1355" spans="1:45">
      <c r="A1355" s="41"/>
      <c r="B1355" s="41"/>
      <c r="C1355" s="41"/>
      <c r="D1355" s="41"/>
      <c r="E1355" s="52"/>
      <c r="F1355" s="52"/>
      <c r="G1355" s="52"/>
      <c r="H1355" s="52"/>
      <c r="I1355" s="52"/>
      <c r="J1355" s="52"/>
      <c r="K1355" s="52"/>
      <c r="L1355" s="44"/>
      <c r="M1355" s="44"/>
      <c r="N1355" s="44"/>
      <c r="O1355" s="139"/>
      <c r="P1355" s="46"/>
      <c r="Q1355" s="44"/>
      <c r="R1355" s="44"/>
      <c r="S1355" s="44"/>
      <c r="T1355" s="44"/>
      <c r="U1355" s="44"/>
      <c r="V1355" s="44"/>
      <c r="W1355" s="44"/>
      <c r="X1355" s="44"/>
      <c r="Y1355" s="44"/>
      <c r="Z1355" s="44"/>
      <c r="AA1355" s="44"/>
      <c r="AB1355" s="44"/>
      <c r="AC1355" s="44"/>
      <c r="AD1355" s="44"/>
      <c r="AE1355" s="44"/>
      <c r="AF1355" s="44"/>
      <c r="AG1355" s="44"/>
      <c r="AH1355" s="44"/>
      <c r="AI1355" s="44"/>
      <c r="AJ1355" s="44"/>
      <c r="AK1355" s="44"/>
      <c r="AL1355" s="44"/>
      <c r="AM1355" s="44"/>
      <c r="AN1355" s="44"/>
      <c r="AO1355" s="44"/>
      <c r="AP1355" s="44"/>
      <c r="AQ1355" s="44"/>
      <c r="AR1355" s="44"/>
      <c r="AS1355" s="44"/>
    </row>
    <row r="1356" spans="1:45">
      <c r="A1356" s="41"/>
      <c r="B1356" s="41"/>
      <c r="C1356" s="41"/>
      <c r="D1356" s="41"/>
      <c r="E1356" s="52"/>
      <c r="F1356" s="52"/>
      <c r="G1356" s="52"/>
      <c r="H1356" s="52"/>
      <c r="I1356" s="52"/>
      <c r="J1356" s="52"/>
      <c r="K1356" s="52"/>
      <c r="L1356" s="44"/>
      <c r="M1356" s="44"/>
      <c r="N1356" s="44"/>
      <c r="O1356" s="139"/>
      <c r="P1356" s="46"/>
      <c r="Q1356" s="44"/>
      <c r="R1356" s="44"/>
      <c r="S1356" s="44"/>
      <c r="T1356" s="44"/>
      <c r="U1356" s="44"/>
      <c r="V1356" s="44"/>
      <c r="W1356" s="44"/>
      <c r="X1356" s="44"/>
      <c r="Y1356" s="44"/>
      <c r="Z1356" s="44"/>
      <c r="AA1356" s="44"/>
      <c r="AB1356" s="44"/>
      <c r="AC1356" s="44"/>
      <c r="AD1356" s="44"/>
      <c r="AE1356" s="44"/>
      <c r="AF1356" s="44"/>
      <c r="AG1356" s="44"/>
      <c r="AH1356" s="44"/>
      <c r="AI1356" s="44"/>
      <c r="AJ1356" s="44"/>
      <c r="AK1356" s="44"/>
      <c r="AL1356" s="44"/>
      <c r="AM1356" s="44"/>
      <c r="AN1356" s="44"/>
      <c r="AO1356" s="44"/>
      <c r="AP1356" s="44"/>
      <c r="AQ1356" s="44"/>
      <c r="AR1356" s="44"/>
      <c r="AS1356" s="44"/>
    </row>
    <row r="1357" spans="1:45">
      <c r="A1357" s="41"/>
      <c r="B1357" s="41"/>
      <c r="C1357" s="41"/>
      <c r="D1357" s="41"/>
      <c r="E1357" s="52"/>
      <c r="F1357" s="52"/>
      <c r="G1357" s="52"/>
      <c r="H1357" s="52"/>
      <c r="I1357" s="52"/>
      <c r="J1357" s="52"/>
      <c r="K1357" s="52"/>
      <c r="L1357" s="44"/>
      <c r="M1357" s="44"/>
      <c r="N1357" s="44"/>
      <c r="O1357" s="139"/>
      <c r="P1357" s="46"/>
      <c r="Q1357" s="44"/>
      <c r="R1357" s="44"/>
      <c r="S1357" s="44"/>
      <c r="T1357" s="44"/>
      <c r="U1357" s="44"/>
      <c r="V1357" s="44"/>
      <c r="W1357" s="44"/>
      <c r="X1357" s="44"/>
      <c r="Y1357" s="44"/>
      <c r="Z1357" s="44"/>
      <c r="AA1357" s="44"/>
      <c r="AB1357" s="44"/>
      <c r="AC1357" s="44"/>
      <c r="AD1357" s="44"/>
      <c r="AE1357" s="44"/>
      <c r="AF1357" s="44"/>
      <c r="AG1357" s="44"/>
      <c r="AH1357" s="44"/>
      <c r="AI1357" s="44"/>
      <c r="AJ1357" s="44"/>
      <c r="AK1357" s="44"/>
      <c r="AL1357" s="44"/>
      <c r="AM1357" s="44"/>
      <c r="AN1357" s="44"/>
      <c r="AO1357" s="44"/>
      <c r="AP1357" s="44"/>
      <c r="AQ1357" s="44"/>
      <c r="AR1357" s="44"/>
      <c r="AS1357" s="44"/>
    </row>
    <row r="1358" spans="1:45">
      <c r="A1358" s="41"/>
      <c r="B1358" s="41"/>
      <c r="C1358" s="41"/>
      <c r="D1358" s="41"/>
      <c r="E1358" s="52"/>
      <c r="F1358" s="52"/>
      <c r="G1358" s="52"/>
      <c r="H1358" s="52"/>
      <c r="I1358" s="52"/>
      <c r="J1358" s="52"/>
      <c r="K1358" s="52"/>
      <c r="L1358" s="44"/>
      <c r="M1358" s="44"/>
      <c r="N1358" s="44"/>
      <c r="O1358" s="139"/>
      <c r="P1358" s="46"/>
      <c r="Q1358" s="44"/>
      <c r="R1358" s="44"/>
      <c r="S1358" s="44"/>
      <c r="T1358" s="44"/>
      <c r="U1358" s="44"/>
      <c r="V1358" s="44"/>
      <c r="W1358" s="44"/>
      <c r="X1358" s="44"/>
      <c r="Y1358" s="44"/>
      <c r="Z1358" s="44"/>
      <c r="AA1358" s="44"/>
      <c r="AB1358" s="44"/>
      <c r="AC1358" s="44"/>
      <c r="AD1358" s="44"/>
      <c r="AE1358" s="44"/>
      <c r="AF1358" s="44"/>
      <c r="AG1358" s="44"/>
      <c r="AH1358" s="44"/>
      <c r="AI1358" s="44"/>
      <c r="AJ1358" s="44"/>
      <c r="AK1358" s="44"/>
      <c r="AL1358" s="44"/>
      <c r="AM1358" s="44"/>
      <c r="AN1358" s="44"/>
      <c r="AO1358" s="44"/>
      <c r="AP1358" s="44"/>
      <c r="AQ1358" s="44"/>
      <c r="AR1358" s="44"/>
      <c r="AS1358" s="44"/>
    </row>
    <row r="1359" spans="1:45">
      <c r="A1359" s="41"/>
      <c r="B1359" s="41"/>
      <c r="C1359" s="41"/>
      <c r="D1359" s="41"/>
      <c r="E1359" s="52"/>
      <c r="F1359" s="52"/>
      <c r="G1359" s="52"/>
      <c r="H1359" s="52"/>
      <c r="I1359" s="52"/>
      <c r="J1359" s="52"/>
      <c r="K1359" s="52"/>
      <c r="L1359" s="44"/>
      <c r="M1359" s="44"/>
      <c r="N1359" s="44"/>
      <c r="O1359" s="139"/>
      <c r="P1359" s="46"/>
      <c r="Q1359" s="44"/>
      <c r="R1359" s="44"/>
      <c r="S1359" s="44"/>
      <c r="T1359" s="44"/>
      <c r="U1359" s="44"/>
      <c r="V1359" s="44"/>
      <c r="W1359" s="44"/>
      <c r="X1359" s="44"/>
      <c r="Y1359" s="44"/>
      <c r="Z1359" s="44"/>
      <c r="AA1359" s="44"/>
      <c r="AB1359" s="44"/>
      <c r="AC1359" s="44"/>
      <c r="AD1359" s="44"/>
      <c r="AE1359" s="44"/>
      <c r="AF1359" s="44"/>
      <c r="AG1359" s="44"/>
      <c r="AH1359" s="44"/>
      <c r="AI1359" s="44"/>
      <c r="AJ1359" s="44"/>
      <c r="AK1359" s="44"/>
      <c r="AL1359" s="44"/>
      <c r="AM1359" s="44"/>
      <c r="AN1359" s="44"/>
      <c r="AO1359" s="44"/>
      <c r="AP1359" s="44"/>
      <c r="AQ1359" s="44"/>
      <c r="AR1359" s="44"/>
      <c r="AS1359" s="44"/>
    </row>
    <row r="1360" spans="1:45">
      <c r="A1360" s="41"/>
      <c r="B1360" s="41"/>
      <c r="C1360" s="41"/>
      <c r="D1360" s="41"/>
      <c r="E1360" s="52"/>
      <c r="F1360" s="52"/>
      <c r="G1360" s="52"/>
      <c r="H1360" s="52"/>
      <c r="I1360" s="52"/>
      <c r="J1360" s="52"/>
      <c r="K1360" s="52"/>
      <c r="L1360" s="44"/>
      <c r="M1360" s="44"/>
      <c r="N1360" s="44"/>
      <c r="O1360" s="139"/>
      <c r="P1360" s="46"/>
      <c r="Q1360" s="44"/>
      <c r="R1360" s="44"/>
      <c r="S1360" s="44"/>
      <c r="T1360" s="44"/>
      <c r="U1360" s="44"/>
      <c r="V1360" s="44"/>
      <c r="W1360" s="44"/>
      <c r="X1360" s="44"/>
      <c r="Y1360" s="44"/>
      <c r="Z1360" s="44"/>
      <c r="AA1360" s="44"/>
      <c r="AB1360" s="44"/>
      <c r="AC1360" s="44"/>
      <c r="AD1360" s="44"/>
      <c r="AE1360" s="44"/>
      <c r="AF1360" s="44"/>
      <c r="AG1360" s="44"/>
      <c r="AH1360" s="44"/>
      <c r="AI1360" s="44"/>
      <c r="AJ1360" s="44"/>
      <c r="AK1360" s="44"/>
      <c r="AL1360" s="44"/>
      <c r="AM1360" s="44"/>
      <c r="AN1360" s="44"/>
      <c r="AO1360" s="44"/>
      <c r="AP1360" s="44"/>
      <c r="AQ1360" s="44"/>
      <c r="AR1360" s="44"/>
      <c r="AS1360" s="44"/>
    </row>
    <row r="1361" spans="1:45">
      <c r="A1361" s="41"/>
      <c r="B1361" s="41"/>
      <c r="C1361" s="41"/>
      <c r="D1361" s="41"/>
      <c r="E1361" s="52"/>
      <c r="F1361" s="52"/>
      <c r="G1361" s="52"/>
      <c r="H1361" s="52"/>
      <c r="I1361" s="52"/>
      <c r="J1361" s="52"/>
      <c r="K1361" s="52"/>
      <c r="L1361" s="44"/>
      <c r="M1361" s="44"/>
      <c r="N1361" s="44"/>
      <c r="O1361" s="139"/>
      <c r="P1361" s="46"/>
      <c r="Q1361" s="44"/>
      <c r="R1361" s="44"/>
      <c r="S1361" s="44"/>
      <c r="T1361" s="44"/>
      <c r="U1361" s="44"/>
      <c r="V1361" s="44"/>
      <c r="W1361" s="44"/>
      <c r="X1361" s="44"/>
      <c r="Y1361" s="44"/>
      <c r="Z1361" s="44"/>
      <c r="AA1361" s="44"/>
      <c r="AB1361" s="44"/>
      <c r="AC1361" s="44"/>
      <c r="AD1361" s="44"/>
      <c r="AE1361" s="44"/>
      <c r="AF1361" s="44"/>
      <c r="AG1361" s="44"/>
      <c r="AH1361" s="44"/>
      <c r="AI1361" s="44"/>
      <c r="AJ1361" s="44"/>
      <c r="AK1361" s="44"/>
      <c r="AL1361" s="44"/>
      <c r="AM1361" s="44"/>
      <c r="AN1361" s="44"/>
      <c r="AO1361" s="44"/>
      <c r="AP1361" s="44"/>
      <c r="AQ1361" s="44"/>
      <c r="AR1361" s="44"/>
      <c r="AS1361" s="44"/>
    </row>
    <row r="1362" spans="1:45">
      <c r="A1362" s="41"/>
      <c r="B1362" s="41"/>
      <c r="C1362" s="41"/>
      <c r="D1362" s="41"/>
      <c r="E1362" s="52"/>
      <c r="F1362" s="52"/>
      <c r="G1362" s="52"/>
      <c r="H1362" s="52"/>
      <c r="I1362" s="52"/>
      <c r="J1362" s="52"/>
      <c r="K1362" s="52"/>
      <c r="L1362" s="44"/>
      <c r="M1362" s="44"/>
      <c r="N1362" s="44"/>
      <c r="O1362" s="139"/>
      <c r="P1362" s="46"/>
      <c r="Q1362" s="44"/>
      <c r="R1362" s="44"/>
      <c r="S1362" s="44"/>
      <c r="T1362" s="44"/>
      <c r="U1362" s="44"/>
      <c r="V1362" s="44"/>
      <c r="W1362" s="44"/>
      <c r="X1362" s="44"/>
      <c r="Y1362" s="44"/>
      <c r="Z1362" s="44"/>
      <c r="AA1362" s="44"/>
      <c r="AB1362" s="44"/>
      <c r="AC1362" s="44"/>
      <c r="AD1362" s="44"/>
      <c r="AE1362" s="44"/>
      <c r="AF1362" s="44"/>
      <c r="AG1362" s="44"/>
      <c r="AH1362" s="44"/>
      <c r="AI1362" s="44"/>
      <c r="AJ1362" s="44"/>
      <c r="AK1362" s="44"/>
      <c r="AL1362" s="44"/>
      <c r="AM1362" s="44"/>
      <c r="AN1362" s="44"/>
      <c r="AO1362" s="44"/>
      <c r="AP1362" s="44"/>
      <c r="AQ1362" s="44"/>
      <c r="AR1362" s="44"/>
      <c r="AS1362" s="44"/>
    </row>
    <row r="1363" spans="1:45">
      <c r="A1363" s="41"/>
      <c r="B1363" s="41"/>
      <c r="C1363" s="41"/>
      <c r="D1363" s="41"/>
      <c r="E1363" s="52"/>
      <c r="F1363" s="52"/>
      <c r="G1363" s="52"/>
      <c r="H1363" s="52"/>
      <c r="I1363" s="52"/>
      <c r="J1363" s="52"/>
      <c r="K1363" s="52"/>
      <c r="L1363" s="44"/>
      <c r="M1363" s="44"/>
      <c r="N1363" s="44"/>
      <c r="O1363" s="139"/>
      <c r="P1363" s="46"/>
      <c r="Q1363" s="44"/>
      <c r="R1363" s="44"/>
      <c r="S1363" s="44"/>
      <c r="T1363" s="44"/>
      <c r="U1363" s="44"/>
      <c r="V1363" s="44"/>
      <c r="W1363" s="44"/>
      <c r="X1363" s="44"/>
      <c r="Y1363" s="44"/>
      <c r="Z1363" s="44"/>
      <c r="AA1363" s="44"/>
      <c r="AB1363" s="44"/>
      <c r="AC1363" s="44"/>
      <c r="AD1363" s="44"/>
      <c r="AE1363" s="44"/>
      <c r="AF1363" s="44"/>
      <c r="AG1363" s="44"/>
      <c r="AH1363" s="44"/>
      <c r="AI1363" s="44"/>
      <c r="AJ1363" s="44"/>
      <c r="AK1363" s="44"/>
      <c r="AL1363" s="44"/>
      <c r="AM1363" s="44"/>
      <c r="AN1363" s="44"/>
      <c r="AO1363" s="44"/>
      <c r="AP1363" s="44"/>
      <c r="AQ1363" s="44"/>
      <c r="AR1363" s="44"/>
      <c r="AS1363" s="44"/>
    </row>
    <row r="1364" spans="1:45">
      <c r="A1364" s="41"/>
      <c r="B1364" s="41"/>
      <c r="C1364" s="41"/>
      <c r="D1364" s="41"/>
      <c r="E1364" s="52"/>
      <c r="F1364" s="52"/>
      <c r="G1364" s="52"/>
      <c r="H1364" s="52"/>
      <c r="I1364" s="52"/>
      <c r="J1364" s="52"/>
      <c r="K1364" s="52"/>
      <c r="L1364" s="44"/>
      <c r="M1364" s="44"/>
      <c r="N1364" s="44"/>
      <c r="O1364" s="139"/>
      <c r="P1364" s="46"/>
      <c r="Q1364" s="44"/>
      <c r="R1364" s="44"/>
      <c r="S1364" s="44"/>
      <c r="T1364" s="44"/>
      <c r="U1364" s="44"/>
      <c r="V1364" s="44"/>
      <c r="W1364" s="44"/>
      <c r="X1364" s="44"/>
      <c r="Y1364" s="44"/>
      <c r="Z1364" s="44"/>
      <c r="AA1364" s="44"/>
      <c r="AB1364" s="44"/>
      <c r="AC1364" s="44"/>
      <c r="AD1364" s="44"/>
      <c r="AE1364" s="44"/>
      <c r="AF1364" s="44"/>
      <c r="AG1364" s="44"/>
      <c r="AH1364" s="44"/>
      <c r="AI1364" s="44"/>
      <c r="AJ1364" s="44"/>
      <c r="AK1364" s="44"/>
      <c r="AL1364" s="44"/>
      <c r="AM1364" s="44"/>
      <c r="AN1364" s="44"/>
      <c r="AO1364" s="44"/>
      <c r="AP1364" s="44"/>
      <c r="AQ1364" s="44"/>
      <c r="AR1364" s="44"/>
      <c r="AS1364" s="44"/>
    </row>
    <row r="1365" spans="1:45">
      <c r="A1365" s="41"/>
      <c r="B1365" s="41"/>
      <c r="C1365" s="41"/>
      <c r="D1365" s="41"/>
      <c r="E1365" s="52"/>
      <c r="F1365" s="52"/>
      <c r="G1365" s="52"/>
      <c r="H1365" s="52"/>
      <c r="I1365" s="52"/>
      <c r="J1365" s="52"/>
      <c r="K1365" s="52"/>
      <c r="L1365" s="44"/>
      <c r="M1365" s="44"/>
      <c r="N1365" s="44"/>
      <c r="O1365" s="139"/>
      <c r="P1365" s="46"/>
      <c r="Q1365" s="44"/>
      <c r="R1365" s="44"/>
      <c r="S1365" s="44"/>
      <c r="T1365" s="44"/>
      <c r="U1365" s="44"/>
      <c r="V1365" s="44"/>
      <c r="W1365" s="44"/>
      <c r="X1365" s="44"/>
      <c r="Y1365" s="44"/>
      <c r="Z1365" s="44"/>
      <c r="AA1365" s="44"/>
      <c r="AB1365" s="44"/>
      <c r="AC1365" s="44"/>
      <c r="AD1365" s="44"/>
      <c r="AE1365" s="44"/>
      <c r="AF1365" s="44"/>
      <c r="AG1365" s="44"/>
      <c r="AH1365" s="44"/>
      <c r="AI1365" s="44"/>
      <c r="AJ1365" s="44"/>
      <c r="AK1365" s="44"/>
      <c r="AL1365" s="44"/>
      <c r="AM1365" s="44"/>
      <c r="AN1365" s="44"/>
      <c r="AO1365" s="44"/>
      <c r="AP1365" s="44"/>
      <c r="AQ1365" s="44"/>
      <c r="AR1365" s="44"/>
      <c r="AS1365" s="44"/>
    </row>
    <row r="1366" spans="1:45">
      <c r="A1366" s="41"/>
      <c r="B1366" s="41"/>
      <c r="C1366" s="41"/>
      <c r="D1366" s="41"/>
      <c r="E1366" s="52"/>
      <c r="F1366" s="52"/>
      <c r="G1366" s="52"/>
      <c r="H1366" s="52"/>
      <c r="I1366" s="52"/>
      <c r="J1366" s="52"/>
      <c r="K1366" s="52"/>
      <c r="L1366" s="44"/>
      <c r="M1366" s="44"/>
      <c r="N1366" s="44"/>
      <c r="O1366" s="139"/>
      <c r="P1366" s="46"/>
      <c r="Q1366" s="44"/>
      <c r="R1366" s="44"/>
      <c r="S1366" s="44"/>
      <c r="T1366" s="44"/>
      <c r="U1366" s="44"/>
      <c r="V1366" s="44"/>
      <c r="W1366" s="44"/>
      <c r="X1366" s="44"/>
      <c r="Y1366" s="44"/>
      <c r="Z1366" s="44"/>
      <c r="AA1366" s="44"/>
      <c r="AB1366" s="44"/>
      <c r="AC1366" s="44"/>
      <c r="AD1366" s="44"/>
      <c r="AE1366" s="44"/>
      <c r="AF1366" s="44"/>
      <c r="AG1366" s="44"/>
      <c r="AH1366" s="44"/>
      <c r="AI1366" s="44"/>
      <c r="AJ1366" s="44"/>
      <c r="AK1366" s="44"/>
      <c r="AL1366" s="44"/>
      <c r="AM1366" s="44"/>
      <c r="AN1366" s="44"/>
      <c r="AO1366" s="44"/>
      <c r="AP1366" s="44"/>
      <c r="AQ1366" s="44"/>
      <c r="AR1366" s="44"/>
      <c r="AS1366" s="44"/>
    </row>
    <row r="1367" spans="1:45">
      <c r="A1367" s="41"/>
      <c r="B1367" s="41"/>
      <c r="C1367" s="41"/>
      <c r="D1367" s="41"/>
      <c r="E1367" s="52"/>
      <c r="F1367" s="52"/>
      <c r="G1367" s="52"/>
      <c r="H1367" s="52"/>
      <c r="I1367" s="52"/>
      <c r="J1367" s="52"/>
      <c r="K1367" s="52"/>
      <c r="L1367" s="44"/>
      <c r="M1367" s="44"/>
      <c r="N1367" s="44"/>
      <c r="O1367" s="139"/>
      <c r="P1367" s="46"/>
      <c r="Q1367" s="44"/>
      <c r="R1367" s="44"/>
      <c r="S1367" s="44"/>
      <c r="T1367" s="44"/>
      <c r="U1367" s="44"/>
      <c r="V1367" s="44"/>
      <c r="W1367" s="44"/>
      <c r="X1367" s="44"/>
      <c r="Y1367" s="44"/>
      <c r="Z1367" s="44"/>
      <c r="AA1367" s="44"/>
      <c r="AB1367" s="44"/>
      <c r="AC1367" s="44"/>
      <c r="AD1367" s="44"/>
      <c r="AE1367" s="44"/>
      <c r="AF1367" s="44"/>
      <c r="AG1367" s="44"/>
      <c r="AH1367" s="44"/>
      <c r="AI1367" s="44"/>
      <c r="AJ1367" s="44"/>
      <c r="AK1367" s="44"/>
      <c r="AL1367" s="44"/>
      <c r="AM1367" s="44"/>
      <c r="AN1367" s="44"/>
      <c r="AO1367" s="44"/>
      <c r="AP1367" s="44"/>
      <c r="AQ1367" s="44"/>
      <c r="AR1367" s="44"/>
      <c r="AS1367" s="44"/>
    </row>
    <row r="1368" spans="1:45">
      <c r="A1368" s="41"/>
      <c r="B1368" s="41"/>
      <c r="C1368" s="41"/>
      <c r="D1368" s="41"/>
      <c r="E1368" s="52"/>
      <c r="F1368" s="52"/>
      <c r="G1368" s="52"/>
      <c r="H1368" s="52"/>
      <c r="I1368" s="52"/>
      <c r="J1368" s="52"/>
      <c r="K1368" s="52"/>
      <c r="L1368" s="44"/>
      <c r="M1368" s="44"/>
      <c r="N1368" s="44"/>
      <c r="O1368" s="139"/>
      <c r="P1368" s="46"/>
      <c r="Q1368" s="44"/>
      <c r="R1368" s="44"/>
      <c r="S1368" s="44"/>
      <c r="T1368" s="44"/>
      <c r="U1368" s="44"/>
      <c r="V1368" s="44"/>
      <c r="W1368" s="44"/>
      <c r="X1368" s="44"/>
      <c r="Y1368" s="44"/>
      <c r="Z1368" s="44"/>
      <c r="AA1368" s="44"/>
      <c r="AB1368" s="44"/>
      <c r="AC1368" s="44"/>
      <c r="AD1368" s="44"/>
      <c r="AE1368" s="44"/>
      <c r="AF1368" s="44"/>
      <c r="AG1368" s="44"/>
      <c r="AH1368" s="44"/>
      <c r="AI1368" s="44"/>
      <c r="AJ1368" s="44"/>
      <c r="AK1368" s="44"/>
      <c r="AL1368" s="44"/>
      <c r="AM1368" s="44"/>
      <c r="AN1368" s="44"/>
      <c r="AO1368" s="44"/>
      <c r="AP1368" s="44"/>
      <c r="AQ1368" s="44"/>
      <c r="AR1368" s="44"/>
      <c r="AS1368" s="44"/>
    </row>
    <row r="1369" spans="1:45">
      <c r="A1369" s="41"/>
      <c r="B1369" s="41"/>
      <c r="C1369" s="41"/>
      <c r="D1369" s="41"/>
      <c r="E1369" s="52"/>
      <c r="F1369" s="52"/>
      <c r="G1369" s="52"/>
      <c r="H1369" s="52"/>
      <c r="I1369" s="52"/>
      <c r="J1369" s="52"/>
      <c r="K1369" s="52"/>
      <c r="L1369" s="44"/>
      <c r="M1369" s="44"/>
      <c r="N1369" s="44"/>
      <c r="O1369" s="139"/>
      <c r="P1369" s="46"/>
      <c r="Q1369" s="44"/>
      <c r="R1369" s="44"/>
      <c r="S1369" s="44"/>
      <c r="T1369" s="44"/>
      <c r="U1369" s="44"/>
      <c r="V1369" s="44"/>
      <c r="W1369" s="44"/>
      <c r="X1369" s="44"/>
      <c r="Y1369" s="44"/>
      <c r="Z1369" s="44"/>
      <c r="AA1369" s="44"/>
      <c r="AB1369" s="44"/>
      <c r="AC1369" s="44"/>
      <c r="AD1369" s="44"/>
      <c r="AE1369" s="44"/>
      <c r="AF1369" s="44"/>
      <c r="AG1369" s="44"/>
      <c r="AH1369" s="44"/>
      <c r="AI1369" s="44"/>
      <c r="AJ1369" s="44"/>
      <c r="AK1369" s="44"/>
      <c r="AL1369" s="44"/>
      <c r="AM1369" s="44"/>
      <c r="AN1369" s="44"/>
      <c r="AO1369" s="44"/>
      <c r="AP1369" s="44"/>
      <c r="AQ1369" s="44"/>
      <c r="AR1369" s="44"/>
      <c r="AS1369" s="44"/>
    </row>
    <row r="1370" spans="1:45">
      <c r="A1370" s="41"/>
      <c r="B1370" s="41"/>
      <c r="C1370" s="41"/>
      <c r="D1370" s="41"/>
      <c r="E1370" s="52"/>
      <c r="F1370" s="52"/>
      <c r="G1370" s="52"/>
      <c r="H1370" s="52"/>
      <c r="I1370" s="52"/>
      <c r="J1370" s="52"/>
      <c r="K1370" s="52"/>
      <c r="L1370" s="44"/>
      <c r="M1370" s="44"/>
      <c r="N1370" s="44"/>
      <c r="O1370" s="139"/>
      <c r="P1370" s="46"/>
      <c r="Q1370" s="44"/>
      <c r="R1370" s="44"/>
      <c r="S1370" s="44"/>
      <c r="T1370" s="44"/>
      <c r="U1370" s="44"/>
      <c r="V1370" s="44"/>
      <c r="W1370" s="44"/>
      <c r="X1370" s="44"/>
      <c r="Y1370" s="44"/>
      <c r="Z1370" s="44"/>
      <c r="AA1370" s="44"/>
      <c r="AB1370" s="44"/>
      <c r="AC1370" s="44"/>
      <c r="AD1370" s="44"/>
      <c r="AE1370" s="44"/>
      <c r="AF1370" s="44"/>
      <c r="AG1370" s="44"/>
      <c r="AH1370" s="44"/>
      <c r="AI1370" s="44"/>
      <c r="AJ1370" s="44"/>
      <c r="AK1370" s="44"/>
      <c r="AL1370" s="44"/>
      <c r="AM1370" s="44"/>
      <c r="AN1370" s="44"/>
      <c r="AO1370" s="44"/>
      <c r="AP1370" s="44"/>
      <c r="AQ1370" s="44"/>
      <c r="AR1370" s="44"/>
      <c r="AS1370" s="44"/>
    </row>
    <row r="1371" spans="1:45">
      <c r="A1371" s="41"/>
      <c r="B1371" s="41"/>
      <c r="C1371" s="41"/>
      <c r="D1371" s="41"/>
      <c r="E1371" s="52"/>
      <c r="F1371" s="52"/>
      <c r="G1371" s="52"/>
      <c r="H1371" s="52"/>
      <c r="I1371" s="52"/>
      <c r="J1371" s="52"/>
      <c r="K1371" s="52"/>
      <c r="L1371" s="44"/>
      <c r="M1371" s="44"/>
      <c r="N1371" s="44"/>
      <c r="O1371" s="139"/>
      <c r="P1371" s="46"/>
      <c r="Q1371" s="44"/>
      <c r="R1371" s="44"/>
      <c r="S1371" s="44"/>
      <c r="T1371" s="44"/>
      <c r="U1371" s="44"/>
      <c r="V1371" s="44"/>
      <c r="W1371" s="44"/>
      <c r="X1371" s="44"/>
      <c r="Y1371" s="44"/>
      <c r="Z1371" s="44"/>
      <c r="AA1371" s="44"/>
      <c r="AB1371" s="44"/>
      <c r="AC1371" s="44"/>
      <c r="AD1371" s="44"/>
      <c r="AE1371" s="44"/>
      <c r="AF1371" s="44"/>
      <c r="AG1371" s="44"/>
      <c r="AH1371" s="44"/>
      <c r="AI1371" s="44"/>
      <c r="AJ1371" s="44"/>
      <c r="AK1371" s="44"/>
      <c r="AL1371" s="44"/>
      <c r="AM1371" s="44"/>
      <c r="AN1371" s="44"/>
      <c r="AO1371" s="44"/>
      <c r="AP1371" s="44"/>
      <c r="AQ1371" s="44"/>
      <c r="AR1371" s="44"/>
      <c r="AS1371" s="44"/>
    </row>
    <row r="1372" spans="1:45">
      <c r="A1372" s="41"/>
      <c r="B1372" s="41"/>
      <c r="C1372" s="41"/>
      <c r="D1372" s="41"/>
      <c r="E1372" s="52"/>
      <c r="F1372" s="52"/>
      <c r="G1372" s="52"/>
      <c r="H1372" s="52"/>
      <c r="I1372" s="52"/>
      <c r="J1372" s="52"/>
      <c r="K1372" s="52"/>
      <c r="L1372" s="44"/>
      <c r="M1372" s="44"/>
      <c r="N1372" s="44"/>
      <c r="O1372" s="139"/>
      <c r="P1372" s="46"/>
      <c r="Q1372" s="44"/>
      <c r="R1372" s="44"/>
      <c r="S1372" s="44"/>
      <c r="T1372" s="44"/>
      <c r="U1372" s="44"/>
      <c r="V1372" s="44"/>
      <c r="W1372" s="44"/>
      <c r="X1372" s="44"/>
      <c r="Y1372" s="44"/>
      <c r="Z1372" s="44"/>
      <c r="AA1372" s="44"/>
      <c r="AB1372" s="44"/>
      <c r="AC1372" s="44"/>
      <c r="AD1372" s="44"/>
      <c r="AE1372" s="44"/>
      <c r="AF1372" s="44"/>
      <c r="AG1372" s="44"/>
      <c r="AH1372" s="44"/>
      <c r="AI1372" s="44"/>
      <c r="AJ1372" s="44"/>
      <c r="AK1372" s="44"/>
      <c r="AL1372" s="44"/>
      <c r="AM1372" s="44"/>
      <c r="AN1372" s="44"/>
      <c r="AO1372" s="44"/>
      <c r="AP1372" s="44"/>
      <c r="AQ1372" s="44"/>
      <c r="AR1372" s="44"/>
      <c r="AS1372" s="44"/>
    </row>
    <row r="1373" spans="1:45">
      <c r="A1373" s="41"/>
      <c r="B1373" s="41"/>
      <c r="C1373" s="41"/>
      <c r="D1373" s="41"/>
      <c r="E1373" s="52"/>
      <c r="F1373" s="52"/>
      <c r="G1373" s="52"/>
      <c r="H1373" s="52"/>
      <c r="I1373" s="52"/>
      <c r="J1373" s="52"/>
      <c r="K1373" s="52"/>
      <c r="L1373" s="44"/>
      <c r="M1373" s="44"/>
      <c r="N1373" s="44"/>
      <c r="O1373" s="139"/>
      <c r="P1373" s="46"/>
      <c r="Q1373" s="44"/>
      <c r="R1373" s="44"/>
      <c r="S1373" s="44"/>
      <c r="T1373" s="44"/>
      <c r="U1373" s="44"/>
      <c r="V1373" s="44"/>
      <c r="W1373" s="44"/>
      <c r="X1373" s="44"/>
      <c r="Y1373" s="44"/>
      <c r="Z1373" s="44"/>
      <c r="AA1373" s="44"/>
      <c r="AB1373" s="44"/>
      <c r="AC1373" s="44"/>
      <c r="AD1373" s="44"/>
      <c r="AE1373" s="44"/>
      <c r="AF1373" s="44"/>
      <c r="AG1373" s="44"/>
      <c r="AH1373" s="44"/>
      <c r="AI1373" s="44"/>
      <c r="AJ1373" s="44"/>
      <c r="AK1373" s="44"/>
      <c r="AL1373" s="44"/>
      <c r="AM1373" s="44"/>
      <c r="AN1373" s="44"/>
      <c r="AO1373" s="44"/>
      <c r="AP1373" s="44"/>
      <c r="AQ1373" s="44"/>
      <c r="AR1373" s="44"/>
      <c r="AS1373" s="44"/>
    </row>
    <row r="1374" spans="1:45">
      <c r="A1374" s="41"/>
      <c r="B1374" s="41"/>
      <c r="C1374" s="41"/>
      <c r="D1374" s="41"/>
      <c r="E1374" s="52"/>
      <c r="F1374" s="52"/>
      <c r="G1374" s="52"/>
      <c r="H1374" s="52"/>
      <c r="I1374" s="52"/>
      <c r="J1374" s="52"/>
      <c r="K1374" s="52"/>
      <c r="L1374" s="44"/>
      <c r="M1374" s="44"/>
      <c r="N1374" s="44"/>
      <c r="O1374" s="139"/>
      <c r="P1374" s="46"/>
      <c r="Q1374" s="44"/>
      <c r="R1374" s="44"/>
      <c r="S1374" s="44"/>
      <c r="T1374" s="44"/>
      <c r="U1374" s="44"/>
      <c r="V1374" s="44"/>
      <c r="W1374" s="44"/>
      <c r="X1374" s="44"/>
      <c r="Y1374" s="44"/>
      <c r="Z1374" s="44"/>
      <c r="AA1374" s="44"/>
      <c r="AB1374" s="44"/>
      <c r="AC1374" s="44"/>
      <c r="AD1374" s="44"/>
      <c r="AE1374" s="44"/>
      <c r="AF1374" s="44"/>
      <c r="AG1374" s="44"/>
      <c r="AH1374" s="44"/>
      <c r="AI1374" s="44"/>
      <c r="AJ1374" s="44"/>
      <c r="AK1374" s="44"/>
      <c r="AL1374" s="44"/>
      <c r="AM1374" s="44"/>
      <c r="AN1374" s="44"/>
      <c r="AO1374" s="44"/>
      <c r="AP1374" s="44"/>
      <c r="AQ1374" s="44"/>
      <c r="AR1374" s="44"/>
      <c r="AS1374" s="44"/>
    </row>
    <row r="1375" spans="1:45">
      <c r="A1375" s="41"/>
      <c r="B1375" s="41"/>
      <c r="C1375" s="41"/>
      <c r="D1375" s="41"/>
      <c r="E1375" s="52"/>
      <c r="F1375" s="52"/>
      <c r="G1375" s="52"/>
      <c r="H1375" s="52"/>
      <c r="I1375" s="52"/>
      <c r="J1375" s="52"/>
      <c r="K1375" s="52"/>
      <c r="L1375" s="44"/>
      <c r="M1375" s="44"/>
      <c r="N1375" s="44"/>
      <c r="O1375" s="139"/>
      <c r="P1375" s="46"/>
      <c r="Q1375" s="44"/>
      <c r="R1375" s="44"/>
      <c r="S1375" s="44"/>
      <c r="T1375" s="44"/>
      <c r="U1375" s="44"/>
      <c r="V1375" s="44"/>
      <c r="W1375" s="44"/>
      <c r="X1375" s="44"/>
      <c r="Y1375" s="44"/>
      <c r="Z1375" s="44"/>
      <c r="AA1375" s="44"/>
      <c r="AB1375" s="44"/>
      <c r="AC1375" s="44"/>
      <c r="AD1375" s="44"/>
      <c r="AE1375" s="44"/>
      <c r="AF1375" s="44"/>
      <c r="AG1375" s="44"/>
      <c r="AH1375" s="44"/>
      <c r="AI1375" s="44"/>
      <c r="AJ1375" s="44"/>
      <c r="AK1375" s="44"/>
      <c r="AL1375" s="44"/>
      <c r="AM1375" s="44"/>
      <c r="AN1375" s="44"/>
      <c r="AO1375" s="44"/>
      <c r="AP1375" s="44"/>
      <c r="AQ1375" s="44"/>
      <c r="AR1375" s="44"/>
      <c r="AS1375" s="44"/>
    </row>
    <row r="1376" spans="1:45">
      <c r="A1376" s="41"/>
      <c r="B1376" s="41"/>
      <c r="C1376" s="41"/>
      <c r="D1376" s="41"/>
      <c r="E1376" s="52"/>
      <c r="F1376" s="52"/>
      <c r="G1376" s="52"/>
      <c r="H1376" s="52"/>
      <c r="I1376" s="52"/>
      <c r="J1376" s="52"/>
      <c r="K1376" s="52"/>
      <c r="L1376" s="44"/>
      <c r="M1376" s="44"/>
      <c r="N1376" s="44"/>
      <c r="O1376" s="139"/>
      <c r="P1376" s="46"/>
      <c r="Q1376" s="44"/>
      <c r="R1376" s="44"/>
      <c r="S1376" s="44"/>
      <c r="T1376" s="44"/>
      <c r="U1376" s="44"/>
      <c r="V1376" s="44"/>
      <c r="W1376" s="44"/>
      <c r="X1376" s="44"/>
      <c r="Y1376" s="44"/>
      <c r="Z1376" s="44"/>
      <c r="AA1376" s="44"/>
      <c r="AB1376" s="44"/>
      <c r="AC1376" s="44"/>
      <c r="AD1376" s="44"/>
      <c r="AE1376" s="44"/>
      <c r="AF1376" s="44"/>
      <c r="AG1376" s="44"/>
      <c r="AH1376" s="44"/>
      <c r="AI1376" s="44"/>
      <c r="AJ1376" s="44"/>
      <c r="AK1376" s="44"/>
      <c r="AL1376" s="44"/>
      <c r="AM1376" s="44"/>
      <c r="AN1376" s="44"/>
      <c r="AO1376" s="44"/>
      <c r="AP1376" s="44"/>
      <c r="AQ1376" s="44"/>
      <c r="AR1376" s="44"/>
      <c r="AS1376" s="44"/>
    </row>
    <row r="1377" spans="1:45">
      <c r="A1377" s="41"/>
      <c r="B1377" s="41"/>
      <c r="C1377" s="41"/>
      <c r="D1377" s="41"/>
      <c r="E1377" s="52"/>
      <c r="F1377" s="52"/>
      <c r="G1377" s="52"/>
      <c r="H1377" s="52"/>
      <c r="I1377" s="52"/>
      <c r="J1377" s="52"/>
      <c r="K1377" s="52"/>
      <c r="L1377" s="44"/>
      <c r="M1377" s="44"/>
      <c r="N1377" s="44"/>
      <c r="O1377" s="139"/>
      <c r="P1377" s="46"/>
      <c r="Q1377" s="44"/>
      <c r="R1377" s="44"/>
      <c r="S1377" s="44"/>
      <c r="T1377" s="44"/>
      <c r="U1377" s="44"/>
      <c r="V1377" s="44"/>
      <c r="W1377" s="44"/>
      <c r="X1377" s="44"/>
      <c r="Y1377" s="44"/>
      <c r="Z1377" s="44"/>
      <c r="AA1377" s="44"/>
      <c r="AB1377" s="44"/>
      <c r="AC1377" s="44"/>
      <c r="AD1377" s="44"/>
      <c r="AE1377" s="44"/>
      <c r="AF1377" s="44"/>
      <c r="AG1377" s="44"/>
      <c r="AH1377" s="44"/>
      <c r="AI1377" s="44"/>
      <c r="AJ1377" s="44"/>
      <c r="AK1377" s="44"/>
      <c r="AL1377" s="44"/>
      <c r="AM1377" s="44"/>
      <c r="AN1377" s="44"/>
      <c r="AO1377" s="44"/>
      <c r="AP1377" s="44"/>
      <c r="AQ1377" s="44"/>
      <c r="AR1377" s="44"/>
      <c r="AS1377" s="44"/>
    </row>
    <row r="1378" spans="1:45">
      <c r="A1378" s="41"/>
      <c r="B1378" s="41"/>
      <c r="C1378" s="41"/>
      <c r="D1378" s="41"/>
      <c r="E1378" s="52"/>
      <c r="F1378" s="52"/>
      <c r="G1378" s="52"/>
      <c r="H1378" s="52"/>
      <c r="I1378" s="52"/>
      <c r="J1378" s="52"/>
      <c r="K1378" s="52"/>
      <c r="L1378" s="44"/>
      <c r="M1378" s="44"/>
      <c r="N1378" s="44"/>
      <c r="O1378" s="139"/>
      <c r="P1378" s="46"/>
      <c r="Q1378" s="44"/>
      <c r="R1378" s="44"/>
      <c r="S1378" s="44"/>
      <c r="T1378" s="44"/>
      <c r="U1378" s="44"/>
      <c r="V1378" s="44"/>
      <c r="W1378" s="44"/>
      <c r="X1378" s="44"/>
      <c r="Y1378" s="44"/>
      <c r="Z1378" s="44"/>
      <c r="AA1378" s="44"/>
      <c r="AB1378" s="44"/>
      <c r="AC1378" s="44"/>
      <c r="AD1378" s="44"/>
      <c r="AE1378" s="44"/>
      <c r="AF1378" s="44"/>
      <c r="AG1378" s="44"/>
      <c r="AH1378" s="44"/>
      <c r="AI1378" s="44"/>
      <c r="AJ1378" s="44"/>
      <c r="AK1378" s="44"/>
      <c r="AL1378" s="44"/>
      <c r="AM1378" s="44"/>
      <c r="AN1378" s="44"/>
      <c r="AO1378" s="44"/>
      <c r="AP1378" s="44"/>
      <c r="AQ1378" s="44"/>
      <c r="AR1378" s="44"/>
      <c r="AS1378" s="44"/>
    </row>
    <row r="1379" spans="1:45">
      <c r="A1379" s="41"/>
      <c r="B1379" s="41"/>
      <c r="C1379" s="41"/>
      <c r="D1379" s="41"/>
      <c r="E1379" s="52"/>
      <c r="F1379" s="52"/>
      <c r="G1379" s="52"/>
      <c r="H1379" s="52"/>
      <c r="I1379" s="52"/>
      <c r="J1379" s="52"/>
      <c r="K1379" s="52"/>
      <c r="L1379" s="44"/>
      <c r="M1379" s="44"/>
      <c r="N1379" s="44"/>
      <c r="O1379" s="139"/>
      <c r="P1379" s="46"/>
      <c r="Q1379" s="44"/>
      <c r="R1379" s="44"/>
      <c r="S1379" s="44"/>
      <c r="T1379" s="44"/>
      <c r="U1379" s="44"/>
      <c r="V1379" s="44"/>
      <c r="W1379" s="44"/>
      <c r="X1379" s="44"/>
      <c r="Y1379" s="44"/>
      <c r="Z1379" s="44"/>
      <c r="AA1379" s="44"/>
      <c r="AB1379" s="44"/>
      <c r="AC1379" s="44"/>
      <c r="AD1379" s="44"/>
      <c r="AE1379" s="44"/>
      <c r="AF1379" s="44"/>
      <c r="AG1379" s="44"/>
      <c r="AH1379" s="44"/>
      <c r="AI1379" s="44"/>
      <c r="AJ1379" s="44"/>
      <c r="AK1379" s="44"/>
      <c r="AL1379" s="44"/>
      <c r="AM1379" s="44"/>
      <c r="AN1379" s="44"/>
      <c r="AO1379" s="44"/>
      <c r="AP1379" s="44"/>
      <c r="AQ1379" s="44"/>
      <c r="AR1379" s="44"/>
      <c r="AS1379" s="44"/>
    </row>
    <row r="1380" spans="1:45">
      <c r="A1380" s="41"/>
      <c r="B1380" s="41"/>
      <c r="C1380" s="41"/>
      <c r="D1380" s="41"/>
      <c r="E1380" s="52"/>
      <c r="F1380" s="52"/>
      <c r="G1380" s="52"/>
      <c r="H1380" s="52"/>
      <c r="I1380" s="52"/>
      <c r="J1380" s="52"/>
      <c r="K1380" s="52"/>
      <c r="L1380" s="44"/>
      <c r="M1380" s="44"/>
      <c r="N1380" s="44"/>
      <c r="O1380" s="139"/>
      <c r="P1380" s="46"/>
      <c r="Q1380" s="44"/>
      <c r="R1380" s="44"/>
      <c r="S1380" s="44"/>
      <c r="T1380" s="44"/>
      <c r="U1380" s="44"/>
      <c r="V1380" s="44"/>
      <c r="W1380" s="44"/>
      <c r="X1380" s="44"/>
      <c r="Y1380" s="44"/>
      <c r="Z1380" s="44"/>
      <c r="AA1380" s="44"/>
      <c r="AB1380" s="44"/>
      <c r="AC1380" s="44"/>
      <c r="AD1380" s="44"/>
      <c r="AE1380" s="44"/>
      <c r="AF1380" s="44"/>
      <c r="AG1380" s="44"/>
      <c r="AH1380" s="44"/>
      <c r="AI1380" s="44"/>
      <c r="AJ1380" s="44"/>
      <c r="AK1380" s="44"/>
      <c r="AL1380" s="44"/>
      <c r="AM1380" s="44"/>
      <c r="AN1380" s="44"/>
      <c r="AO1380" s="44"/>
      <c r="AP1380" s="44"/>
      <c r="AQ1380" s="44"/>
      <c r="AR1380" s="44"/>
      <c r="AS1380" s="44"/>
    </row>
    <row r="1381" spans="1:45">
      <c r="A1381" s="41"/>
      <c r="B1381" s="41"/>
      <c r="C1381" s="41"/>
      <c r="D1381" s="41"/>
      <c r="E1381" s="52"/>
      <c r="F1381" s="52"/>
      <c r="G1381" s="52"/>
      <c r="H1381" s="52"/>
      <c r="I1381" s="52"/>
      <c r="J1381" s="52"/>
      <c r="K1381" s="52"/>
      <c r="L1381" s="44"/>
      <c r="M1381" s="44"/>
      <c r="N1381" s="44"/>
      <c r="O1381" s="139"/>
      <c r="P1381" s="46"/>
      <c r="Q1381" s="44"/>
      <c r="R1381" s="44"/>
      <c r="S1381" s="44"/>
      <c r="T1381" s="44"/>
      <c r="U1381" s="44"/>
      <c r="V1381" s="44"/>
      <c r="W1381" s="44"/>
      <c r="X1381" s="44"/>
      <c r="Y1381" s="44"/>
      <c r="Z1381" s="44"/>
      <c r="AA1381" s="44"/>
      <c r="AB1381" s="44"/>
      <c r="AC1381" s="44"/>
      <c r="AD1381" s="44"/>
      <c r="AE1381" s="44"/>
      <c r="AF1381" s="44"/>
      <c r="AG1381" s="44"/>
      <c r="AH1381" s="44"/>
      <c r="AI1381" s="44"/>
      <c r="AJ1381" s="44"/>
      <c r="AK1381" s="44"/>
      <c r="AL1381" s="44"/>
      <c r="AM1381" s="44"/>
      <c r="AN1381" s="44"/>
      <c r="AO1381" s="44"/>
      <c r="AP1381" s="44"/>
      <c r="AQ1381" s="44"/>
      <c r="AR1381" s="44"/>
      <c r="AS1381" s="44"/>
    </row>
    <row r="1382" spans="1:45">
      <c r="A1382" s="41"/>
      <c r="B1382" s="41"/>
      <c r="C1382" s="41"/>
      <c r="D1382" s="41"/>
      <c r="E1382" s="52"/>
      <c r="F1382" s="52"/>
      <c r="G1382" s="52"/>
      <c r="H1382" s="52"/>
      <c r="I1382" s="52"/>
      <c r="J1382" s="52"/>
      <c r="K1382" s="52"/>
      <c r="L1382" s="44"/>
      <c r="M1382" s="44"/>
      <c r="N1382" s="44"/>
      <c r="O1382" s="139"/>
      <c r="P1382" s="46"/>
      <c r="Q1382" s="44"/>
      <c r="R1382" s="44"/>
      <c r="S1382" s="44"/>
      <c r="T1382" s="44"/>
      <c r="U1382" s="44"/>
      <c r="V1382" s="44"/>
      <c r="W1382" s="44"/>
      <c r="X1382" s="44"/>
      <c r="Y1382" s="44"/>
      <c r="Z1382" s="44"/>
      <c r="AA1382" s="44"/>
      <c r="AB1382" s="44"/>
      <c r="AC1382" s="44"/>
      <c r="AD1382" s="44"/>
      <c r="AE1382" s="44"/>
      <c r="AF1382" s="44"/>
      <c r="AG1382" s="44"/>
      <c r="AH1382" s="44"/>
      <c r="AI1382" s="44"/>
      <c r="AJ1382" s="44"/>
      <c r="AK1382" s="44"/>
      <c r="AL1382" s="44"/>
      <c r="AM1382" s="44"/>
      <c r="AN1382" s="44"/>
      <c r="AO1382" s="44"/>
      <c r="AP1382" s="44"/>
      <c r="AQ1382" s="44"/>
      <c r="AR1382" s="44"/>
      <c r="AS1382" s="44"/>
    </row>
    <row r="1383" spans="1:45">
      <c r="A1383" s="41"/>
      <c r="B1383" s="41"/>
      <c r="C1383" s="41"/>
      <c r="D1383" s="41"/>
      <c r="E1383" s="52"/>
      <c r="F1383" s="52"/>
      <c r="G1383" s="52"/>
      <c r="H1383" s="52"/>
      <c r="I1383" s="52"/>
      <c r="J1383" s="52"/>
      <c r="K1383" s="52"/>
      <c r="L1383" s="44"/>
      <c r="M1383" s="44"/>
      <c r="N1383" s="44"/>
      <c r="O1383" s="139"/>
      <c r="P1383" s="46"/>
      <c r="Q1383" s="44"/>
      <c r="R1383" s="44"/>
      <c r="S1383" s="44"/>
      <c r="T1383" s="44"/>
      <c r="U1383" s="44"/>
      <c r="V1383" s="44"/>
      <c r="W1383" s="44"/>
      <c r="X1383" s="44"/>
      <c r="Y1383" s="44"/>
      <c r="Z1383" s="44"/>
      <c r="AA1383" s="44"/>
      <c r="AB1383" s="44"/>
      <c r="AC1383" s="44"/>
      <c r="AD1383" s="44"/>
      <c r="AE1383" s="44"/>
      <c r="AF1383" s="44"/>
      <c r="AG1383" s="44"/>
      <c r="AH1383" s="44"/>
      <c r="AI1383" s="44"/>
      <c r="AJ1383" s="44"/>
      <c r="AK1383" s="44"/>
      <c r="AL1383" s="44"/>
      <c r="AM1383" s="44"/>
      <c r="AN1383" s="44"/>
      <c r="AO1383" s="44"/>
      <c r="AP1383" s="44"/>
      <c r="AQ1383" s="44"/>
      <c r="AR1383" s="44"/>
      <c r="AS1383" s="44"/>
    </row>
    <row r="1384" spans="1:45">
      <c r="A1384" s="41"/>
      <c r="B1384" s="41"/>
      <c r="C1384" s="41"/>
      <c r="D1384" s="41"/>
      <c r="E1384" s="52"/>
      <c r="F1384" s="52"/>
      <c r="G1384" s="52"/>
      <c r="H1384" s="52"/>
      <c r="I1384" s="52"/>
      <c r="J1384" s="52"/>
      <c r="K1384" s="52"/>
      <c r="L1384" s="44"/>
      <c r="M1384" s="44"/>
      <c r="N1384" s="44"/>
      <c r="O1384" s="139"/>
      <c r="P1384" s="46"/>
      <c r="Q1384" s="44"/>
      <c r="R1384" s="44"/>
      <c r="S1384" s="44"/>
      <c r="T1384" s="44"/>
      <c r="U1384" s="44"/>
      <c r="V1384" s="44"/>
      <c r="W1384" s="44"/>
      <c r="X1384" s="44"/>
      <c r="Y1384" s="44"/>
      <c r="Z1384" s="44"/>
      <c r="AA1384" s="44"/>
      <c r="AB1384" s="44"/>
      <c r="AC1384" s="44"/>
      <c r="AD1384" s="44"/>
      <c r="AE1384" s="44"/>
      <c r="AF1384" s="44"/>
      <c r="AG1384" s="44"/>
      <c r="AH1384" s="44"/>
      <c r="AI1384" s="44"/>
      <c r="AJ1384" s="44"/>
      <c r="AK1384" s="44"/>
      <c r="AL1384" s="44"/>
      <c r="AM1384" s="44"/>
      <c r="AN1384" s="44"/>
      <c r="AO1384" s="44"/>
      <c r="AP1384" s="44"/>
      <c r="AQ1384" s="44"/>
      <c r="AR1384" s="44"/>
      <c r="AS1384" s="44"/>
    </row>
    <row r="1385" spans="1:45">
      <c r="A1385" s="41"/>
      <c r="B1385" s="41"/>
      <c r="C1385" s="41"/>
      <c r="D1385" s="41"/>
      <c r="E1385" s="52"/>
      <c r="F1385" s="52"/>
      <c r="G1385" s="52"/>
      <c r="H1385" s="52"/>
      <c r="I1385" s="52"/>
      <c r="J1385" s="52"/>
      <c r="K1385" s="52"/>
      <c r="L1385" s="44"/>
      <c r="M1385" s="44"/>
      <c r="N1385" s="44"/>
      <c r="O1385" s="139"/>
      <c r="P1385" s="46"/>
      <c r="Q1385" s="44"/>
      <c r="R1385" s="44"/>
      <c r="S1385" s="44"/>
      <c r="T1385" s="44"/>
      <c r="U1385" s="44"/>
      <c r="V1385" s="44"/>
      <c r="W1385" s="44"/>
      <c r="X1385" s="44"/>
      <c r="Y1385" s="44"/>
      <c r="Z1385" s="44"/>
      <c r="AA1385" s="44"/>
      <c r="AB1385" s="44"/>
      <c r="AC1385" s="44"/>
      <c r="AD1385" s="44"/>
      <c r="AE1385" s="44"/>
      <c r="AF1385" s="44"/>
      <c r="AG1385" s="44"/>
      <c r="AH1385" s="44"/>
      <c r="AI1385" s="44"/>
      <c r="AJ1385" s="44"/>
      <c r="AK1385" s="44"/>
      <c r="AL1385" s="44"/>
      <c r="AM1385" s="44"/>
      <c r="AN1385" s="44"/>
      <c r="AO1385" s="44"/>
      <c r="AP1385" s="44"/>
      <c r="AQ1385" s="44"/>
      <c r="AR1385" s="44"/>
      <c r="AS1385" s="44"/>
    </row>
    <row r="1386" spans="1:45">
      <c r="A1386" s="41"/>
      <c r="B1386" s="41"/>
      <c r="C1386" s="41"/>
      <c r="D1386" s="41"/>
      <c r="E1386" s="52"/>
      <c r="F1386" s="52"/>
      <c r="G1386" s="52"/>
      <c r="H1386" s="52"/>
      <c r="I1386" s="52"/>
      <c r="J1386" s="52"/>
      <c r="K1386" s="52"/>
      <c r="L1386" s="44"/>
      <c r="M1386" s="44"/>
      <c r="N1386" s="44"/>
      <c r="O1386" s="139"/>
      <c r="P1386" s="46"/>
      <c r="Q1386" s="44"/>
      <c r="R1386" s="44"/>
      <c r="S1386" s="44"/>
      <c r="T1386" s="44"/>
      <c r="U1386" s="44"/>
      <c r="V1386" s="44"/>
      <c r="W1386" s="44"/>
      <c r="X1386" s="44"/>
      <c r="Y1386" s="44"/>
      <c r="Z1386" s="44"/>
      <c r="AA1386" s="44"/>
      <c r="AB1386" s="44"/>
      <c r="AC1386" s="44"/>
      <c r="AD1386" s="44"/>
      <c r="AE1386" s="44"/>
      <c r="AF1386" s="44"/>
      <c r="AG1386" s="44"/>
      <c r="AH1386" s="44"/>
      <c r="AI1386" s="44"/>
      <c r="AJ1386" s="44"/>
      <c r="AK1386" s="44"/>
      <c r="AL1386" s="44"/>
      <c r="AM1386" s="44"/>
      <c r="AN1386" s="44"/>
      <c r="AO1386" s="44"/>
      <c r="AP1386" s="44"/>
      <c r="AQ1386" s="44"/>
      <c r="AR1386" s="44"/>
      <c r="AS1386" s="44"/>
    </row>
    <row r="1387" spans="1:45">
      <c r="A1387" s="41"/>
      <c r="B1387" s="41"/>
      <c r="C1387" s="41"/>
      <c r="D1387" s="41"/>
      <c r="E1387" s="52"/>
      <c r="F1387" s="52"/>
      <c r="G1387" s="52"/>
      <c r="H1387" s="52"/>
      <c r="I1387" s="52"/>
      <c r="J1387" s="52"/>
      <c r="K1387" s="52"/>
      <c r="L1387" s="44"/>
      <c r="M1387" s="44"/>
      <c r="N1387" s="44"/>
      <c r="O1387" s="139"/>
      <c r="P1387" s="46"/>
      <c r="Q1387" s="44"/>
      <c r="R1387" s="44"/>
      <c r="S1387" s="44"/>
      <c r="T1387" s="44"/>
      <c r="U1387" s="44"/>
      <c r="V1387" s="44"/>
      <c r="W1387" s="44"/>
      <c r="X1387" s="44"/>
      <c r="Y1387" s="44"/>
      <c r="Z1387" s="44"/>
      <c r="AA1387" s="44"/>
      <c r="AB1387" s="44"/>
      <c r="AC1387" s="44"/>
      <c r="AD1387" s="44"/>
      <c r="AE1387" s="44"/>
      <c r="AF1387" s="44"/>
      <c r="AG1387" s="44"/>
      <c r="AH1387" s="44"/>
      <c r="AI1387" s="44"/>
      <c r="AJ1387" s="44"/>
      <c r="AK1387" s="44"/>
      <c r="AL1387" s="44"/>
      <c r="AM1387" s="44"/>
      <c r="AN1387" s="44"/>
      <c r="AO1387" s="44"/>
      <c r="AP1387" s="44"/>
      <c r="AQ1387" s="44"/>
      <c r="AR1387" s="44"/>
      <c r="AS1387" s="44"/>
    </row>
    <row r="1388" spans="1:45">
      <c r="A1388" s="41"/>
      <c r="B1388" s="41"/>
      <c r="C1388" s="41"/>
      <c r="D1388" s="41"/>
      <c r="E1388" s="52"/>
      <c r="F1388" s="52"/>
      <c r="G1388" s="52"/>
      <c r="H1388" s="52"/>
      <c r="I1388" s="52"/>
      <c r="J1388" s="52"/>
      <c r="K1388" s="52"/>
      <c r="L1388" s="44"/>
      <c r="M1388" s="44"/>
      <c r="N1388" s="44"/>
      <c r="O1388" s="139"/>
      <c r="P1388" s="46"/>
      <c r="Q1388" s="44"/>
      <c r="R1388" s="44"/>
      <c r="S1388" s="44"/>
      <c r="T1388" s="44"/>
      <c r="U1388" s="44"/>
      <c r="V1388" s="44"/>
      <c r="W1388" s="44"/>
      <c r="X1388" s="44"/>
      <c r="Y1388" s="44"/>
      <c r="Z1388" s="44"/>
      <c r="AA1388" s="44"/>
      <c r="AB1388" s="44"/>
      <c r="AC1388" s="44"/>
      <c r="AD1388" s="44"/>
      <c r="AE1388" s="44"/>
      <c r="AF1388" s="44"/>
      <c r="AG1388" s="44"/>
      <c r="AH1388" s="44"/>
      <c r="AI1388" s="44"/>
      <c r="AJ1388" s="44"/>
      <c r="AK1388" s="44"/>
      <c r="AL1388" s="44"/>
      <c r="AM1388" s="44"/>
      <c r="AN1388" s="44"/>
      <c r="AO1388" s="44"/>
      <c r="AP1388" s="44"/>
      <c r="AQ1388" s="44"/>
      <c r="AR1388" s="44"/>
      <c r="AS1388" s="44"/>
    </row>
    <row r="1389" spans="1:45">
      <c r="A1389" s="41"/>
      <c r="B1389" s="41"/>
      <c r="C1389" s="41"/>
      <c r="D1389" s="41"/>
      <c r="E1389" s="52"/>
      <c r="F1389" s="52"/>
      <c r="G1389" s="52"/>
      <c r="H1389" s="52"/>
      <c r="I1389" s="52"/>
      <c r="J1389" s="52"/>
      <c r="K1389" s="52"/>
      <c r="L1389" s="44"/>
      <c r="M1389" s="44"/>
      <c r="N1389" s="44"/>
      <c r="O1389" s="139"/>
      <c r="P1389" s="46"/>
      <c r="Q1389" s="44"/>
      <c r="R1389" s="44"/>
      <c r="S1389" s="44"/>
      <c r="T1389" s="44"/>
      <c r="U1389" s="44"/>
      <c r="V1389" s="44"/>
      <c r="W1389" s="44"/>
      <c r="X1389" s="44"/>
      <c r="Y1389" s="44"/>
      <c r="Z1389" s="44"/>
      <c r="AA1389" s="44"/>
      <c r="AB1389" s="44"/>
      <c r="AC1389" s="44"/>
      <c r="AD1389" s="44"/>
      <c r="AE1389" s="44"/>
      <c r="AF1389" s="44"/>
      <c r="AG1389" s="44"/>
      <c r="AH1389" s="44"/>
      <c r="AI1389" s="44"/>
      <c r="AJ1389" s="44"/>
      <c r="AK1389" s="44"/>
      <c r="AL1389" s="44"/>
      <c r="AM1389" s="44"/>
      <c r="AN1389" s="44"/>
      <c r="AO1389" s="44"/>
      <c r="AP1389" s="44"/>
      <c r="AQ1389" s="44"/>
      <c r="AR1389" s="44"/>
      <c r="AS1389" s="44"/>
    </row>
    <row r="1390" spans="1:45">
      <c r="A1390" s="41"/>
      <c r="B1390" s="41"/>
      <c r="C1390" s="41"/>
      <c r="D1390" s="41"/>
      <c r="E1390" s="52"/>
      <c r="F1390" s="52"/>
      <c r="G1390" s="52"/>
      <c r="H1390" s="52"/>
      <c r="I1390" s="52"/>
      <c r="J1390" s="52"/>
      <c r="K1390" s="52"/>
      <c r="L1390" s="44"/>
      <c r="M1390" s="44"/>
      <c r="N1390" s="44"/>
      <c r="O1390" s="139"/>
      <c r="P1390" s="46"/>
      <c r="Q1390" s="44"/>
      <c r="R1390" s="44"/>
      <c r="S1390" s="44"/>
      <c r="T1390" s="44"/>
      <c r="U1390" s="44"/>
      <c r="V1390" s="44"/>
      <c r="W1390" s="44"/>
      <c r="X1390" s="44"/>
      <c r="Y1390" s="44"/>
      <c r="Z1390" s="44"/>
      <c r="AA1390" s="44"/>
      <c r="AB1390" s="44"/>
      <c r="AC1390" s="44"/>
      <c r="AD1390" s="44"/>
      <c r="AE1390" s="44"/>
      <c r="AF1390" s="44"/>
      <c r="AG1390" s="44"/>
      <c r="AH1390" s="44"/>
      <c r="AI1390" s="44"/>
      <c r="AJ1390" s="44"/>
      <c r="AK1390" s="44"/>
      <c r="AL1390" s="44"/>
      <c r="AM1390" s="44"/>
      <c r="AN1390" s="44"/>
      <c r="AO1390" s="44"/>
      <c r="AP1390" s="44"/>
      <c r="AQ1390" s="44"/>
      <c r="AR1390" s="44"/>
      <c r="AS1390" s="44"/>
    </row>
    <row r="1391" spans="1:45">
      <c r="A1391" s="41"/>
      <c r="B1391" s="41"/>
      <c r="C1391" s="41"/>
      <c r="D1391" s="41"/>
      <c r="E1391" s="52"/>
      <c r="F1391" s="52"/>
      <c r="G1391" s="52"/>
      <c r="H1391" s="52"/>
      <c r="I1391" s="52"/>
      <c r="J1391" s="52"/>
      <c r="K1391" s="52"/>
      <c r="L1391" s="44"/>
      <c r="M1391" s="44"/>
      <c r="N1391" s="44"/>
      <c r="O1391" s="139"/>
      <c r="P1391" s="46"/>
      <c r="Q1391" s="44"/>
      <c r="R1391" s="44"/>
      <c r="S1391" s="44"/>
      <c r="T1391" s="44"/>
      <c r="U1391" s="44"/>
      <c r="V1391" s="44"/>
      <c r="W1391" s="44"/>
      <c r="X1391" s="44"/>
      <c r="Y1391" s="44"/>
      <c r="Z1391" s="44"/>
      <c r="AA1391" s="44"/>
      <c r="AB1391" s="44"/>
      <c r="AC1391" s="44"/>
      <c r="AD1391" s="44"/>
      <c r="AE1391" s="44"/>
      <c r="AF1391" s="44"/>
      <c r="AG1391" s="44"/>
      <c r="AH1391" s="44"/>
      <c r="AI1391" s="44"/>
      <c r="AJ1391" s="44"/>
      <c r="AK1391" s="44"/>
      <c r="AL1391" s="44"/>
      <c r="AM1391" s="44"/>
      <c r="AN1391" s="44"/>
      <c r="AO1391" s="44"/>
      <c r="AP1391" s="44"/>
      <c r="AQ1391" s="44"/>
      <c r="AR1391" s="44"/>
      <c r="AS1391" s="44"/>
    </row>
    <row r="1392" spans="1:45">
      <c r="A1392" s="41"/>
      <c r="B1392" s="41"/>
      <c r="C1392" s="41"/>
      <c r="D1392" s="41"/>
      <c r="E1392" s="52"/>
      <c r="F1392" s="52"/>
      <c r="G1392" s="52"/>
      <c r="H1392" s="52"/>
      <c r="I1392" s="52"/>
      <c r="J1392" s="52"/>
      <c r="K1392" s="52"/>
      <c r="L1392" s="44"/>
      <c r="M1392" s="44"/>
      <c r="N1392" s="44"/>
      <c r="O1392" s="139"/>
      <c r="P1392" s="46"/>
      <c r="Q1392" s="44"/>
      <c r="R1392" s="44"/>
      <c r="S1392" s="44"/>
      <c r="T1392" s="44"/>
      <c r="U1392" s="44"/>
      <c r="V1392" s="44"/>
      <c r="W1392" s="44"/>
      <c r="X1392" s="44"/>
      <c r="Y1392" s="44"/>
      <c r="Z1392" s="44"/>
      <c r="AA1392" s="44"/>
      <c r="AB1392" s="44"/>
      <c r="AC1392" s="44"/>
      <c r="AD1392" s="44"/>
      <c r="AE1392" s="44"/>
      <c r="AF1392" s="44"/>
      <c r="AG1392" s="44"/>
      <c r="AH1392" s="44"/>
      <c r="AI1392" s="44"/>
      <c r="AJ1392" s="44"/>
      <c r="AK1392" s="44"/>
      <c r="AL1392" s="44"/>
      <c r="AM1392" s="44"/>
      <c r="AN1392" s="44"/>
      <c r="AO1392" s="44"/>
      <c r="AP1392" s="44"/>
      <c r="AQ1392" s="44"/>
      <c r="AR1392" s="44"/>
      <c r="AS1392" s="44"/>
    </row>
    <row r="1393" spans="1:45">
      <c r="A1393" s="41"/>
      <c r="B1393" s="41"/>
      <c r="C1393" s="41"/>
      <c r="D1393" s="41"/>
      <c r="E1393" s="52"/>
      <c r="F1393" s="52"/>
      <c r="G1393" s="52"/>
      <c r="H1393" s="52"/>
      <c r="I1393" s="52"/>
      <c r="J1393" s="52"/>
      <c r="K1393" s="52"/>
      <c r="L1393" s="44"/>
      <c r="M1393" s="44"/>
      <c r="N1393" s="44"/>
      <c r="O1393" s="139"/>
      <c r="P1393" s="46"/>
      <c r="Q1393" s="44"/>
      <c r="R1393" s="44"/>
      <c r="S1393" s="44"/>
      <c r="T1393" s="44"/>
      <c r="U1393" s="44"/>
      <c r="V1393" s="44"/>
      <c r="W1393" s="44"/>
      <c r="X1393" s="44"/>
      <c r="Y1393" s="44"/>
      <c r="Z1393" s="44"/>
      <c r="AA1393" s="44"/>
      <c r="AB1393" s="44"/>
      <c r="AC1393" s="44"/>
      <c r="AD1393" s="44"/>
      <c r="AE1393" s="44"/>
      <c r="AF1393" s="44"/>
      <c r="AG1393" s="44"/>
      <c r="AH1393" s="44"/>
      <c r="AI1393" s="44"/>
      <c r="AJ1393" s="44"/>
      <c r="AK1393" s="44"/>
      <c r="AL1393" s="44"/>
      <c r="AM1393" s="44"/>
      <c r="AN1393" s="44"/>
      <c r="AO1393" s="44"/>
      <c r="AP1393" s="44"/>
      <c r="AQ1393" s="44"/>
      <c r="AR1393" s="44"/>
      <c r="AS1393" s="44"/>
    </row>
    <row r="1394" spans="1:45">
      <c r="A1394" s="41"/>
      <c r="B1394" s="41"/>
      <c r="C1394" s="41"/>
      <c r="D1394" s="41"/>
      <c r="E1394" s="52"/>
      <c r="F1394" s="52"/>
      <c r="G1394" s="52"/>
      <c r="H1394" s="52"/>
      <c r="I1394" s="52"/>
      <c r="J1394" s="52"/>
      <c r="K1394" s="52"/>
      <c r="L1394" s="44"/>
      <c r="M1394" s="44"/>
      <c r="N1394" s="44"/>
      <c r="O1394" s="139"/>
      <c r="P1394" s="46"/>
      <c r="Q1394" s="44"/>
      <c r="R1394" s="44"/>
      <c r="S1394" s="44"/>
      <c r="T1394" s="44"/>
      <c r="U1394" s="44"/>
      <c r="V1394" s="44"/>
      <c r="W1394" s="44"/>
      <c r="X1394" s="44"/>
      <c r="Y1394" s="44"/>
      <c r="Z1394" s="44"/>
      <c r="AA1394" s="44"/>
      <c r="AB1394" s="44"/>
      <c r="AC1394" s="44"/>
      <c r="AD1394" s="44"/>
      <c r="AE1394" s="44"/>
      <c r="AF1394" s="44"/>
      <c r="AG1394" s="44"/>
      <c r="AH1394" s="44"/>
      <c r="AI1394" s="44"/>
      <c r="AJ1394" s="44"/>
      <c r="AK1394" s="44"/>
      <c r="AL1394" s="44"/>
      <c r="AM1394" s="44"/>
      <c r="AN1394" s="44"/>
      <c r="AO1394" s="44"/>
      <c r="AP1394" s="44"/>
      <c r="AQ1394" s="44"/>
      <c r="AR1394" s="44"/>
      <c r="AS1394" s="44"/>
    </row>
    <row r="1395" spans="1:45">
      <c r="A1395" s="41"/>
      <c r="B1395" s="41"/>
      <c r="C1395" s="41"/>
      <c r="D1395" s="41"/>
      <c r="E1395" s="52"/>
      <c r="F1395" s="52"/>
      <c r="G1395" s="52"/>
      <c r="H1395" s="52"/>
      <c r="I1395" s="52"/>
      <c r="J1395" s="52"/>
      <c r="K1395" s="52"/>
      <c r="L1395" s="44"/>
      <c r="M1395" s="44"/>
      <c r="N1395" s="44"/>
      <c r="O1395" s="139"/>
      <c r="P1395" s="46"/>
      <c r="Q1395" s="44"/>
      <c r="R1395" s="44"/>
      <c r="S1395" s="44"/>
      <c r="T1395" s="44"/>
      <c r="U1395" s="44"/>
      <c r="V1395" s="44"/>
      <c r="W1395" s="44"/>
      <c r="X1395" s="44"/>
      <c r="Y1395" s="44"/>
      <c r="Z1395" s="44"/>
      <c r="AA1395" s="44"/>
      <c r="AB1395" s="44"/>
      <c r="AC1395" s="44"/>
      <c r="AD1395" s="44"/>
      <c r="AE1395" s="44"/>
      <c r="AF1395" s="44"/>
      <c r="AG1395" s="44"/>
      <c r="AH1395" s="44"/>
      <c r="AI1395" s="44"/>
      <c r="AJ1395" s="44"/>
      <c r="AK1395" s="44"/>
      <c r="AL1395" s="44"/>
      <c r="AM1395" s="44"/>
      <c r="AN1395" s="44"/>
      <c r="AO1395" s="44"/>
      <c r="AP1395" s="44"/>
      <c r="AQ1395" s="44"/>
      <c r="AR1395" s="44"/>
      <c r="AS1395" s="44"/>
    </row>
    <row r="1396" spans="1:45">
      <c r="A1396" s="41"/>
      <c r="B1396" s="41"/>
      <c r="C1396" s="41"/>
      <c r="D1396" s="41"/>
      <c r="E1396" s="52"/>
      <c r="F1396" s="52"/>
      <c r="G1396" s="52"/>
      <c r="H1396" s="52"/>
      <c r="I1396" s="52"/>
      <c r="J1396" s="52"/>
      <c r="K1396" s="52"/>
      <c r="L1396" s="44"/>
      <c r="M1396" s="44"/>
      <c r="N1396" s="44"/>
      <c r="O1396" s="139"/>
      <c r="P1396" s="46"/>
      <c r="Q1396" s="44"/>
      <c r="R1396" s="44"/>
      <c r="S1396" s="44"/>
      <c r="T1396" s="44"/>
      <c r="U1396" s="44"/>
      <c r="V1396" s="44"/>
      <c r="W1396" s="44"/>
      <c r="X1396" s="44"/>
      <c r="Y1396" s="44"/>
      <c r="Z1396" s="44"/>
      <c r="AA1396" s="44"/>
      <c r="AB1396" s="44"/>
      <c r="AC1396" s="44"/>
      <c r="AD1396" s="44"/>
      <c r="AE1396" s="44"/>
      <c r="AF1396" s="44"/>
      <c r="AG1396" s="44"/>
      <c r="AH1396" s="44"/>
      <c r="AI1396" s="44"/>
      <c r="AJ1396" s="44"/>
      <c r="AK1396" s="44"/>
      <c r="AL1396" s="44"/>
      <c r="AM1396" s="44"/>
      <c r="AN1396" s="44"/>
      <c r="AO1396" s="44"/>
      <c r="AP1396" s="44"/>
      <c r="AQ1396" s="44"/>
      <c r="AR1396" s="44"/>
      <c r="AS1396" s="44"/>
    </row>
    <row r="1397" spans="1:45">
      <c r="A1397" s="41"/>
      <c r="B1397" s="41"/>
      <c r="C1397" s="41"/>
      <c r="D1397" s="41"/>
      <c r="E1397" s="52"/>
      <c r="F1397" s="52"/>
      <c r="G1397" s="52"/>
      <c r="H1397" s="52"/>
      <c r="I1397" s="52"/>
      <c r="J1397" s="52"/>
      <c r="K1397" s="52"/>
      <c r="L1397" s="44"/>
      <c r="M1397" s="44"/>
      <c r="N1397" s="44"/>
      <c r="O1397" s="139"/>
      <c r="P1397" s="46"/>
      <c r="Q1397" s="44"/>
      <c r="R1397" s="44"/>
      <c r="S1397" s="44"/>
      <c r="T1397" s="44"/>
      <c r="U1397" s="44"/>
      <c r="V1397" s="44"/>
      <c r="W1397" s="44"/>
      <c r="X1397" s="44"/>
      <c r="Y1397" s="44"/>
      <c r="Z1397" s="44"/>
      <c r="AA1397" s="44"/>
      <c r="AB1397" s="44"/>
      <c r="AC1397" s="44"/>
      <c r="AD1397" s="44"/>
      <c r="AE1397" s="44"/>
      <c r="AF1397" s="44"/>
      <c r="AG1397" s="44"/>
      <c r="AH1397" s="44"/>
      <c r="AI1397" s="44"/>
      <c r="AJ1397" s="44"/>
      <c r="AK1397" s="44"/>
      <c r="AL1397" s="44"/>
      <c r="AM1397" s="44"/>
      <c r="AN1397" s="44"/>
      <c r="AO1397" s="44"/>
      <c r="AP1397" s="44"/>
      <c r="AQ1397" s="44"/>
      <c r="AR1397" s="44"/>
      <c r="AS1397" s="44"/>
    </row>
    <row r="1398" spans="1:45">
      <c r="A1398" s="41"/>
      <c r="B1398" s="41"/>
      <c r="C1398" s="41"/>
      <c r="D1398" s="41"/>
      <c r="E1398" s="52"/>
      <c r="F1398" s="52"/>
      <c r="G1398" s="52"/>
      <c r="H1398" s="52"/>
      <c r="I1398" s="52"/>
      <c r="J1398" s="52"/>
      <c r="K1398" s="52"/>
      <c r="L1398" s="44"/>
      <c r="M1398" s="44"/>
      <c r="N1398" s="44"/>
      <c r="O1398" s="139"/>
      <c r="P1398" s="46"/>
      <c r="Q1398" s="44"/>
      <c r="R1398" s="44"/>
      <c r="S1398" s="44"/>
      <c r="T1398" s="44"/>
      <c r="U1398" s="44"/>
      <c r="V1398" s="44"/>
      <c r="W1398" s="44"/>
      <c r="X1398" s="44"/>
      <c r="Y1398" s="44"/>
      <c r="Z1398" s="44"/>
      <c r="AA1398" s="44"/>
      <c r="AB1398" s="44"/>
      <c r="AC1398" s="44"/>
      <c r="AD1398" s="44"/>
      <c r="AE1398" s="44"/>
      <c r="AF1398" s="44"/>
      <c r="AG1398" s="44"/>
      <c r="AH1398" s="44"/>
      <c r="AI1398" s="44"/>
      <c r="AJ1398" s="44"/>
      <c r="AK1398" s="44"/>
      <c r="AL1398" s="44"/>
      <c r="AM1398" s="44"/>
      <c r="AN1398" s="44"/>
      <c r="AO1398" s="44"/>
      <c r="AP1398" s="44"/>
      <c r="AQ1398" s="44"/>
      <c r="AR1398" s="44"/>
      <c r="AS1398" s="44"/>
    </row>
    <row r="1399" spans="1:45">
      <c r="A1399" s="41"/>
      <c r="B1399" s="41"/>
      <c r="C1399" s="41"/>
      <c r="D1399" s="41"/>
      <c r="E1399" s="52"/>
      <c r="F1399" s="52"/>
      <c r="G1399" s="52"/>
      <c r="H1399" s="52"/>
      <c r="I1399" s="52"/>
      <c r="J1399" s="52"/>
      <c r="K1399" s="52"/>
      <c r="L1399" s="44"/>
      <c r="M1399" s="44"/>
      <c r="N1399" s="44"/>
      <c r="O1399" s="139"/>
      <c r="P1399" s="46"/>
      <c r="Q1399" s="44"/>
      <c r="R1399" s="44"/>
      <c r="S1399" s="44"/>
      <c r="T1399" s="44"/>
      <c r="U1399" s="44"/>
      <c r="V1399" s="44"/>
      <c r="W1399" s="44"/>
      <c r="X1399" s="44"/>
      <c r="Y1399" s="44"/>
      <c r="Z1399" s="44"/>
      <c r="AA1399" s="44"/>
      <c r="AB1399" s="44"/>
      <c r="AC1399" s="44"/>
      <c r="AD1399" s="44"/>
      <c r="AE1399" s="44"/>
      <c r="AF1399" s="44"/>
      <c r="AG1399" s="44"/>
      <c r="AH1399" s="44"/>
      <c r="AI1399" s="44"/>
      <c r="AJ1399" s="44"/>
      <c r="AK1399" s="44"/>
      <c r="AL1399" s="44"/>
      <c r="AM1399" s="44"/>
      <c r="AN1399" s="44"/>
      <c r="AO1399" s="44"/>
      <c r="AP1399" s="44"/>
      <c r="AQ1399" s="44"/>
      <c r="AR1399" s="44"/>
      <c r="AS1399" s="44"/>
    </row>
    <row r="1400" spans="1:45">
      <c r="A1400" s="41"/>
      <c r="B1400" s="41"/>
      <c r="C1400" s="41"/>
      <c r="D1400" s="41"/>
      <c r="E1400" s="52"/>
      <c r="F1400" s="52"/>
      <c r="G1400" s="52"/>
      <c r="H1400" s="52"/>
      <c r="I1400" s="52"/>
      <c r="J1400" s="52"/>
      <c r="K1400" s="52"/>
      <c r="L1400" s="44"/>
      <c r="M1400" s="44"/>
      <c r="N1400" s="44"/>
      <c r="O1400" s="139"/>
      <c r="P1400" s="46"/>
      <c r="Q1400" s="44"/>
      <c r="R1400" s="44"/>
      <c r="S1400" s="44"/>
      <c r="T1400" s="44"/>
      <c r="U1400" s="44"/>
      <c r="V1400" s="44"/>
      <c r="W1400" s="44"/>
      <c r="X1400" s="44"/>
      <c r="Y1400" s="44"/>
      <c r="Z1400" s="44"/>
      <c r="AA1400" s="44"/>
      <c r="AB1400" s="44"/>
      <c r="AC1400" s="44"/>
      <c r="AD1400" s="44"/>
      <c r="AE1400" s="44"/>
      <c r="AF1400" s="44"/>
      <c r="AG1400" s="44"/>
      <c r="AH1400" s="44"/>
      <c r="AI1400" s="44"/>
      <c r="AJ1400" s="44"/>
      <c r="AK1400" s="44"/>
      <c r="AL1400" s="44"/>
      <c r="AM1400" s="44"/>
      <c r="AN1400" s="44"/>
      <c r="AO1400" s="44"/>
      <c r="AP1400" s="44"/>
      <c r="AQ1400" s="44"/>
      <c r="AR1400" s="44"/>
      <c r="AS1400" s="44"/>
    </row>
    <row r="1401" spans="1:45">
      <c r="A1401" s="41"/>
      <c r="B1401" s="41"/>
      <c r="C1401" s="41"/>
      <c r="D1401" s="41"/>
      <c r="E1401" s="52"/>
      <c r="F1401" s="52"/>
      <c r="G1401" s="52"/>
      <c r="H1401" s="52"/>
      <c r="I1401" s="52"/>
      <c r="J1401" s="52"/>
      <c r="K1401" s="52"/>
      <c r="L1401" s="44"/>
      <c r="M1401" s="44"/>
      <c r="N1401" s="44"/>
      <c r="O1401" s="139"/>
      <c r="P1401" s="46"/>
      <c r="Q1401" s="44"/>
      <c r="R1401" s="44"/>
      <c r="S1401" s="44"/>
      <c r="T1401" s="44"/>
      <c r="U1401" s="44"/>
      <c r="V1401" s="44"/>
      <c r="W1401" s="44"/>
      <c r="X1401" s="44"/>
      <c r="Y1401" s="44"/>
      <c r="Z1401" s="44"/>
      <c r="AA1401" s="44"/>
      <c r="AB1401" s="44"/>
      <c r="AC1401" s="44"/>
      <c r="AD1401" s="44"/>
      <c r="AE1401" s="44"/>
      <c r="AF1401" s="44"/>
      <c r="AG1401" s="44"/>
      <c r="AH1401" s="44"/>
      <c r="AI1401" s="44"/>
      <c r="AJ1401" s="44"/>
      <c r="AK1401" s="44"/>
      <c r="AL1401" s="44"/>
      <c r="AM1401" s="44"/>
      <c r="AN1401" s="44"/>
      <c r="AO1401" s="44"/>
      <c r="AP1401" s="44"/>
      <c r="AQ1401" s="44"/>
      <c r="AR1401" s="44"/>
      <c r="AS1401" s="44"/>
    </row>
    <row r="1402" spans="1:45">
      <c r="A1402" s="41"/>
      <c r="B1402" s="41"/>
      <c r="C1402" s="41"/>
      <c r="D1402" s="41"/>
      <c r="E1402" s="52"/>
      <c r="F1402" s="52"/>
      <c r="G1402" s="52"/>
      <c r="H1402" s="52"/>
      <c r="I1402" s="52"/>
      <c r="J1402" s="52"/>
      <c r="K1402" s="52"/>
      <c r="L1402" s="44"/>
      <c r="M1402" s="44"/>
      <c r="N1402" s="44"/>
      <c r="O1402" s="139"/>
      <c r="P1402" s="46"/>
      <c r="Q1402" s="44"/>
      <c r="R1402" s="44"/>
      <c r="S1402" s="44"/>
      <c r="T1402" s="44"/>
      <c r="U1402" s="44"/>
      <c r="V1402" s="44"/>
      <c r="W1402" s="44"/>
      <c r="X1402" s="44"/>
      <c r="Y1402" s="44"/>
      <c r="Z1402" s="44"/>
      <c r="AA1402" s="44"/>
      <c r="AB1402" s="44"/>
      <c r="AC1402" s="44"/>
      <c r="AD1402" s="44"/>
      <c r="AE1402" s="44"/>
      <c r="AF1402" s="44"/>
      <c r="AG1402" s="44"/>
      <c r="AH1402" s="44"/>
      <c r="AI1402" s="44"/>
      <c r="AJ1402" s="44"/>
      <c r="AK1402" s="44"/>
      <c r="AL1402" s="44"/>
      <c r="AM1402" s="44"/>
      <c r="AN1402" s="44"/>
      <c r="AO1402" s="44"/>
      <c r="AP1402" s="44"/>
      <c r="AQ1402" s="44"/>
      <c r="AR1402" s="44"/>
      <c r="AS1402" s="44"/>
    </row>
    <row r="1403" spans="1:45">
      <c r="A1403" s="41"/>
      <c r="B1403" s="41"/>
      <c r="C1403" s="41"/>
      <c r="D1403" s="41"/>
      <c r="E1403" s="52"/>
      <c r="F1403" s="52"/>
      <c r="G1403" s="52"/>
      <c r="H1403" s="52"/>
      <c r="I1403" s="52"/>
      <c r="J1403" s="52"/>
      <c r="K1403" s="52"/>
      <c r="L1403" s="44"/>
      <c r="M1403" s="44"/>
      <c r="N1403" s="44"/>
      <c r="O1403" s="139"/>
      <c r="P1403" s="46"/>
      <c r="Q1403" s="44"/>
      <c r="R1403" s="44"/>
      <c r="S1403" s="44"/>
      <c r="T1403" s="44"/>
      <c r="U1403" s="44"/>
      <c r="V1403" s="44"/>
      <c r="W1403" s="44"/>
      <c r="X1403" s="44"/>
      <c r="Y1403" s="44"/>
      <c r="Z1403" s="44"/>
      <c r="AA1403" s="44"/>
      <c r="AB1403" s="44"/>
      <c r="AC1403" s="44"/>
      <c r="AD1403" s="44"/>
      <c r="AE1403" s="44"/>
      <c r="AF1403" s="44"/>
      <c r="AG1403" s="44"/>
      <c r="AH1403" s="44"/>
      <c r="AI1403" s="44"/>
      <c r="AJ1403" s="44"/>
      <c r="AK1403" s="44"/>
      <c r="AL1403" s="44"/>
      <c r="AM1403" s="44"/>
      <c r="AN1403" s="44"/>
      <c r="AO1403" s="44"/>
      <c r="AP1403" s="44"/>
      <c r="AQ1403" s="44"/>
      <c r="AR1403" s="44"/>
      <c r="AS1403" s="44"/>
    </row>
    <row r="1404" spans="1:45">
      <c r="A1404" s="41"/>
      <c r="B1404" s="41"/>
      <c r="C1404" s="41"/>
      <c r="D1404" s="41"/>
      <c r="E1404" s="52"/>
      <c r="F1404" s="52"/>
      <c r="G1404" s="52"/>
      <c r="H1404" s="52"/>
      <c r="I1404" s="52"/>
      <c r="J1404" s="52"/>
      <c r="K1404" s="52"/>
      <c r="L1404" s="44"/>
      <c r="M1404" s="44"/>
      <c r="N1404" s="44"/>
      <c r="O1404" s="139"/>
      <c r="P1404" s="46"/>
      <c r="Q1404" s="44"/>
      <c r="R1404" s="44"/>
      <c r="S1404" s="44"/>
      <c r="T1404" s="44"/>
      <c r="U1404" s="44"/>
      <c r="V1404" s="44"/>
      <c r="W1404" s="44"/>
      <c r="X1404" s="44"/>
      <c r="Y1404" s="44"/>
      <c r="Z1404" s="44"/>
      <c r="AA1404" s="44"/>
      <c r="AB1404" s="44"/>
      <c r="AC1404" s="44"/>
      <c r="AD1404" s="44"/>
      <c r="AE1404" s="44"/>
      <c r="AF1404" s="44"/>
      <c r="AG1404" s="44"/>
      <c r="AH1404" s="44"/>
      <c r="AI1404" s="44"/>
      <c r="AJ1404" s="44"/>
      <c r="AK1404" s="44"/>
      <c r="AL1404" s="44"/>
      <c r="AM1404" s="44"/>
      <c r="AN1404" s="44"/>
      <c r="AO1404" s="44"/>
      <c r="AP1404" s="44"/>
      <c r="AQ1404" s="44"/>
      <c r="AR1404" s="44"/>
      <c r="AS1404" s="44"/>
    </row>
    <row r="1405" spans="1:45">
      <c r="A1405" s="41"/>
      <c r="B1405" s="41"/>
      <c r="C1405" s="41"/>
      <c r="D1405" s="41"/>
      <c r="E1405" s="52"/>
      <c r="F1405" s="52"/>
      <c r="G1405" s="52"/>
      <c r="H1405" s="52"/>
      <c r="I1405" s="52"/>
      <c r="J1405" s="52"/>
      <c r="K1405" s="52"/>
      <c r="L1405" s="44"/>
      <c r="M1405" s="44"/>
      <c r="N1405" s="44"/>
      <c r="O1405" s="139"/>
      <c r="P1405" s="46"/>
      <c r="Q1405" s="44"/>
      <c r="R1405" s="44"/>
      <c r="S1405" s="44"/>
      <c r="T1405" s="44"/>
      <c r="U1405" s="44"/>
      <c r="V1405" s="44"/>
      <c r="W1405" s="44"/>
      <c r="X1405" s="44"/>
      <c r="Y1405" s="44"/>
      <c r="Z1405" s="44"/>
      <c r="AA1405" s="44"/>
      <c r="AB1405" s="44"/>
      <c r="AC1405" s="44"/>
      <c r="AD1405" s="44"/>
      <c r="AE1405" s="44"/>
      <c r="AF1405" s="44"/>
      <c r="AG1405" s="44"/>
      <c r="AH1405" s="44"/>
      <c r="AI1405" s="44"/>
      <c r="AJ1405" s="44"/>
      <c r="AK1405" s="44"/>
      <c r="AL1405" s="44"/>
      <c r="AM1405" s="44"/>
      <c r="AN1405" s="44"/>
      <c r="AO1405" s="44"/>
      <c r="AP1405" s="44"/>
      <c r="AQ1405" s="44"/>
      <c r="AR1405" s="44"/>
      <c r="AS1405" s="44"/>
    </row>
    <row r="1406" spans="1:45">
      <c r="A1406" s="41"/>
      <c r="B1406" s="41"/>
      <c r="C1406" s="41"/>
      <c r="D1406" s="41"/>
      <c r="E1406" s="52"/>
      <c r="F1406" s="52"/>
      <c r="G1406" s="52"/>
      <c r="H1406" s="52"/>
      <c r="I1406" s="52"/>
      <c r="J1406" s="52"/>
      <c r="K1406" s="52"/>
      <c r="L1406" s="44"/>
      <c r="M1406" s="44"/>
      <c r="N1406" s="44"/>
      <c r="O1406" s="139"/>
      <c r="P1406" s="46"/>
      <c r="Q1406" s="44"/>
      <c r="R1406" s="44"/>
      <c r="S1406" s="44"/>
      <c r="T1406" s="44"/>
      <c r="U1406" s="44"/>
      <c r="V1406" s="44"/>
      <c r="W1406" s="44"/>
      <c r="X1406" s="44"/>
      <c r="Y1406" s="44"/>
      <c r="Z1406" s="44"/>
      <c r="AA1406" s="44"/>
      <c r="AB1406" s="44"/>
      <c r="AC1406" s="44"/>
      <c r="AD1406" s="44"/>
      <c r="AE1406" s="44"/>
      <c r="AF1406" s="44"/>
      <c r="AG1406" s="44"/>
      <c r="AH1406" s="44"/>
      <c r="AI1406" s="44"/>
      <c r="AJ1406" s="44"/>
      <c r="AK1406" s="44"/>
      <c r="AL1406" s="44"/>
      <c r="AM1406" s="44"/>
      <c r="AN1406" s="44"/>
      <c r="AO1406" s="44"/>
      <c r="AP1406" s="44"/>
      <c r="AQ1406" s="44"/>
      <c r="AR1406" s="44"/>
      <c r="AS1406" s="44"/>
    </row>
  </sheetData>
  <sheetProtection password="F7E3" sheet="1" objects="1" scenarios="1"/>
  <mergeCells count="2">
    <mergeCell ref="A2:N2"/>
    <mergeCell ref="O2:AS2"/>
  </mergeCells>
  <phoneticPr fontId="0" type="noConversion"/>
  <pageMargins left="0.78740157499999996" right="0.78740157499999996" top="0.984251969" bottom="0.984251969" header="0.49212598499999999" footer="0.49212598499999999"/>
  <pageSetup orientation="portrait" horizontalDpi="120" verticalDpi="144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3"/>
  <dimension ref="A1:AC154"/>
  <sheetViews>
    <sheetView topLeftCell="A4" zoomScale="85" zoomScaleNormal="85" workbookViewId="0">
      <selection activeCell="A41" sqref="A41"/>
    </sheetView>
  </sheetViews>
  <sheetFormatPr defaultColWidth="9.109375" defaultRowHeight="17.399999999999999" customHeight="1"/>
  <cols>
    <col min="1" max="1" width="52.5546875" style="75" customWidth="1"/>
    <col min="2" max="2" width="12.44140625" style="75" customWidth="1"/>
    <col min="3" max="12" width="11.6640625" style="75" customWidth="1"/>
    <col min="13" max="13" width="10.44140625" style="75" hidden="1" customWidth="1"/>
    <col min="14" max="14" width="11.33203125" style="75" hidden="1" customWidth="1"/>
    <col min="15" max="15" width="14.88671875" style="75" bestFit="1" customWidth="1"/>
    <col min="16" max="23" width="13" style="75" customWidth="1"/>
    <col min="24" max="25" width="9.109375" style="75"/>
    <col min="26" max="26" width="12.109375" style="75" customWidth="1"/>
    <col min="27" max="16384" width="9.109375" style="75"/>
  </cols>
  <sheetData>
    <row r="1" spans="1:29" ht="15" customHeight="1">
      <c r="A1" s="57"/>
      <c r="B1" s="57"/>
      <c r="C1" s="57"/>
      <c r="D1" s="57"/>
      <c r="E1" s="57"/>
      <c r="F1" s="57"/>
      <c r="G1" s="57"/>
      <c r="H1" s="57"/>
      <c r="I1" s="57"/>
      <c r="K1" s="58" t="s">
        <v>211</v>
      </c>
      <c r="L1" s="75" t="s">
        <v>299</v>
      </c>
      <c r="M1" s="74"/>
      <c r="N1" s="74"/>
      <c r="O1" s="74" t="s">
        <v>145</v>
      </c>
    </row>
    <row r="2" spans="1:29" ht="15" customHeight="1">
      <c r="A2" s="57"/>
      <c r="B2" s="57"/>
      <c r="C2" s="76"/>
      <c r="D2" s="60"/>
      <c r="E2" s="60"/>
      <c r="F2" s="61"/>
      <c r="G2" s="61"/>
      <c r="H2" s="61"/>
      <c r="I2" s="61"/>
      <c r="K2" s="58" t="s">
        <v>212</v>
      </c>
      <c r="L2" s="75" t="s">
        <v>300</v>
      </c>
      <c r="M2" s="74"/>
      <c r="N2" s="77"/>
      <c r="O2" s="134"/>
    </row>
    <row r="3" spans="1:29" s="79" customFormat="1" ht="15" customHeight="1">
      <c r="A3" s="57"/>
      <c r="B3" s="57" t="str">
        <f>IF(B5="Mesa de Seno",1,"")</f>
        <v/>
      </c>
      <c r="C3" s="57"/>
      <c r="D3" s="57"/>
      <c r="E3" s="57"/>
      <c r="F3" s="62"/>
      <c r="G3" s="62"/>
      <c r="H3" s="62"/>
      <c r="I3" s="62"/>
      <c r="K3" s="58" t="s">
        <v>213</v>
      </c>
      <c r="L3" s="75" t="s">
        <v>301</v>
      </c>
      <c r="M3" s="74"/>
      <c r="N3" s="74"/>
      <c r="O3" s="78"/>
    </row>
    <row r="4" spans="1:29" s="79" customFormat="1" ht="17.399999999999999" customHeight="1" thickBot="1">
      <c r="A4" s="57"/>
      <c r="B4" s="57"/>
      <c r="C4" s="57"/>
      <c r="D4" s="57"/>
      <c r="E4" s="57"/>
      <c r="F4" s="63"/>
      <c r="G4" s="63"/>
      <c r="H4" s="63"/>
      <c r="I4" s="63"/>
      <c r="K4" s="63"/>
      <c r="L4" s="75"/>
      <c r="M4" s="74"/>
      <c r="N4" s="74"/>
      <c r="O4" s="78"/>
    </row>
    <row r="5" spans="1:29" s="79" customFormat="1" ht="17.399999999999999" customHeight="1">
      <c r="A5" s="80" t="s">
        <v>130</v>
      </c>
      <c r="B5" s="81" t="str">
        <f>UPPER(Geral!F4)</f>
        <v>PADRAO CILÍNDRICO COM DIÂMETROS ESCALONADOS</v>
      </c>
      <c r="C5" s="82"/>
      <c r="D5" s="83"/>
      <c r="E5" s="84" t="s">
        <v>116</v>
      </c>
      <c r="F5" s="84"/>
      <c r="G5" s="84"/>
      <c r="H5" s="84"/>
      <c r="I5" s="84"/>
      <c r="K5" s="85"/>
      <c r="L5" s="75"/>
      <c r="M5" s="74"/>
      <c r="N5" s="74"/>
      <c r="O5" s="86"/>
    </row>
    <row r="6" spans="1:29" ht="17.399999999999999" customHeight="1">
      <c r="A6" s="87" t="s">
        <v>131</v>
      </c>
      <c r="B6" s="88"/>
      <c r="C6" s="89"/>
      <c r="D6" s="90" t="str">
        <f>Geral!F14</f>
        <v>Não consta</v>
      </c>
      <c r="E6" s="91" t="str">
        <f>(TEXT(Geral!L3,"0000")&amp;"/"&amp;TEXT(Geral!L4,"00"))</f>
        <v>0032/24</v>
      </c>
      <c r="F6" s="92"/>
      <c r="G6" s="92"/>
      <c r="H6" s="92"/>
      <c r="I6" s="92"/>
      <c r="K6" s="93"/>
      <c r="M6" s="74"/>
      <c r="N6" s="74"/>
      <c r="O6" s="201" t="s">
        <v>215</v>
      </c>
    </row>
    <row r="7" spans="1:29" ht="17.399999999999999" customHeight="1">
      <c r="A7" s="87" t="s">
        <v>132</v>
      </c>
      <c r="B7" s="88"/>
      <c r="C7" s="89"/>
      <c r="D7" s="95" t="str">
        <f>Geral!F3</f>
        <v>A11 0036</v>
      </c>
      <c r="E7" s="96" t="s">
        <v>117</v>
      </c>
      <c r="F7" s="97"/>
      <c r="G7" s="97"/>
      <c r="H7" s="97"/>
      <c r="I7" s="97"/>
      <c r="K7" s="97"/>
      <c r="L7" s="110"/>
      <c r="M7" s="98"/>
      <c r="N7" s="74"/>
      <c r="O7" s="202" t="s">
        <v>216</v>
      </c>
    </row>
    <row r="8" spans="1:29" ht="17.399999999999999" customHeight="1" thickBot="1">
      <c r="A8" s="87" t="s">
        <v>133</v>
      </c>
      <c r="B8" s="99"/>
      <c r="C8" s="100"/>
      <c r="D8" s="101">
        <f>Geral!F16</f>
        <v>0</v>
      </c>
      <c r="E8" s="102"/>
      <c r="F8" s="102" t="s">
        <v>118</v>
      </c>
      <c r="G8" s="103" t="s">
        <v>119</v>
      </c>
      <c r="H8" s="102"/>
      <c r="I8" s="102"/>
      <c r="K8" s="102"/>
      <c r="L8" s="142"/>
      <c r="M8" s="98"/>
      <c r="N8" s="74"/>
      <c r="O8" s="202" t="s">
        <v>217</v>
      </c>
    </row>
    <row r="9" spans="1:29" ht="17.399999999999999" customHeight="1">
      <c r="A9" s="104" t="s">
        <v>170</v>
      </c>
      <c r="B9" s="105"/>
      <c r="C9" s="94"/>
      <c r="D9" s="127">
        <v>11.5</v>
      </c>
      <c r="E9" s="102"/>
      <c r="F9" s="129" t="s">
        <v>298</v>
      </c>
      <c r="G9" s="133" t="str">
        <f>TEXT(Geral!L11,"dd/mm/aa")</f>
        <v>11/01/24</v>
      </c>
      <c r="H9" s="129"/>
      <c r="I9" s="129"/>
      <c r="K9" s="107" t="s">
        <v>214</v>
      </c>
      <c r="L9" s="203"/>
      <c r="M9" s="98"/>
      <c r="N9" s="74"/>
      <c r="O9" s="202" t="s">
        <v>218</v>
      </c>
    </row>
    <row r="10" spans="1:29" ht="17.399999999999999" customHeight="1">
      <c r="A10" s="108" t="s">
        <v>134</v>
      </c>
      <c r="B10" s="109"/>
      <c r="C10" s="94"/>
      <c r="D10" s="127">
        <v>0.5</v>
      </c>
      <c r="E10" s="102" t="s">
        <v>197</v>
      </c>
      <c r="F10" s="171" t="s">
        <v>201</v>
      </c>
      <c r="G10" s="106"/>
      <c r="H10" s="106"/>
      <c r="I10" s="106" t="s">
        <v>200</v>
      </c>
      <c r="J10" s="170" t="s">
        <v>205</v>
      </c>
      <c r="K10" s="107"/>
      <c r="M10" s="98"/>
      <c r="N10" s="74"/>
      <c r="O10" s="73"/>
    </row>
    <row r="11" spans="1:29" ht="17.399999999999999" customHeight="1">
      <c r="A11" s="111" t="s">
        <v>174</v>
      </c>
      <c r="B11" s="112"/>
      <c r="C11" s="113"/>
      <c r="D11" s="128" t="s">
        <v>165</v>
      </c>
      <c r="E11" s="102" t="s">
        <v>198</v>
      </c>
      <c r="F11" s="171" t="s">
        <v>202</v>
      </c>
      <c r="G11" s="106"/>
      <c r="H11" s="106"/>
      <c r="I11" s="106"/>
      <c r="J11" s="171" t="s">
        <v>206</v>
      </c>
      <c r="K11" s="107"/>
      <c r="L11" s="110"/>
      <c r="M11" s="98"/>
      <c r="N11" s="74"/>
      <c r="O11" s="73"/>
    </row>
    <row r="12" spans="1:29" ht="17.399999999999999" customHeight="1" thickBot="1">
      <c r="A12" s="111"/>
      <c r="B12" s="87"/>
      <c r="C12" s="143"/>
      <c r="D12" s="128"/>
      <c r="E12" s="144" t="s">
        <v>199</v>
      </c>
      <c r="F12" s="172" t="s">
        <v>203</v>
      </c>
      <c r="G12" s="172" t="s">
        <v>204</v>
      </c>
      <c r="H12" s="145"/>
      <c r="I12" s="145"/>
      <c r="J12" s="145"/>
      <c r="K12" s="146"/>
      <c r="L12" s="142"/>
      <c r="M12" s="98"/>
      <c r="N12" s="114"/>
      <c r="O12" s="73"/>
    </row>
    <row r="13" spans="1:29" ht="17.399999999999999" customHeight="1">
      <c r="A13" s="151"/>
      <c r="B13" s="274" t="s">
        <v>186</v>
      </c>
      <c r="C13" s="274"/>
      <c r="D13" s="274"/>
      <c r="E13" s="274"/>
      <c r="F13" s="274"/>
      <c r="G13" s="274"/>
      <c r="H13" s="274"/>
      <c r="I13" s="274"/>
      <c r="J13" s="274"/>
      <c r="K13" s="274"/>
      <c r="L13" s="152" t="s">
        <v>190</v>
      </c>
      <c r="M13" s="153"/>
      <c r="N13" s="154"/>
      <c r="O13" s="152" t="s">
        <v>172</v>
      </c>
    </row>
    <row r="14" spans="1:29" ht="17.399999999999999" customHeight="1" thickBot="1">
      <c r="A14" s="155" t="s">
        <v>171</v>
      </c>
      <c r="B14" s="130">
        <v>1</v>
      </c>
      <c r="C14" s="131">
        <v>2</v>
      </c>
      <c r="D14" s="131">
        <v>3</v>
      </c>
      <c r="E14" s="130">
        <v>4</v>
      </c>
      <c r="F14" s="131">
        <v>5</v>
      </c>
      <c r="G14" s="130">
        <v>6</v>
      </c>
      <c r="H14" s="131">
        <v>7</v>
      </c>
      <c r="I14" s="131">
        <v>8</v>
      </c>
      <c r="J14" s="130">
        <v>9</v>
      </c>
      <c r="K14" s="131">
        <v>10</v>
      </c>
      <c r="L14" s="132"/>
      <c r="M14" s="147"/>
      <c r="N14" s="148"/>
      <c r="O14" s="132"/>
    </row>
    <row r="15" spans="1:29" ht="28.5" customHeight="1" thickBot="1">
      <c r="A15" s="156" t="s">
        <v>340</v>
      </c>
      <c r="B15" s="149"/>
      <c r="C15" s="149"/>
      <c r="D15" s="149"/>
      <c r="E15" s="149"/>
      <c r="F15" s="149"/>
      <c r="G15" s="149"/>
      <c r="H15" s="149"/>
      <c r="I15" s="149"/>
      <c r="J15" s="149"/>
      <c r="K15" s="149"/>
      <c r="L15" s="149"/>
      <c r="M15" s="147"/>
      <c r="N15" s="148"/>
      <c r="O15" s="163"/>
      <c r="P15" s="196" t="s">
        <v>187</v>
      </c>
      <c r="Q15" s="197" t="s">
        <v>207</v>
      </c>
      <c r="R15" s="198" t="s">
        <v>194</v>
      </c>
      <c r="S15" s="197" t="s">
        <v>189</v>
      </c>
      <c r="T15" s="197" t="s">
        <v>188</v>
      </c>
      <c r="U15" s="197" t="s">
        <v>193</v>
      </c>
      <c r="V15" s="197" t="s">
        <v>137</v>
      </c>
      <c r="W15" s="197" t="s">
        <v>209</v>
      </c>
      <c r="X15" s="197" t="s">
        <v>122</v>
      </c>
      <c r="Y15" s="197" t="s">
        <v>210</v>
      </c>
      <c r="Z15" s="197" t="s">
        <v>173</v>
      </c>
      <c r="AA15" s="199" t="s">
        <v>208</v>
      </c>
      <c r="AB15" s="173" t="s">
        <v>121</v>
      </c>
      <c r="AC15" s="204" t="s">
        <v>219</v>
      </c>
    </row>
    <row r="16" spans="1:29" ht="17.399999999999999" customHeight="1">
      <c r="A16" s="157" t="str">
        <f>IF(B16="","",(IF(Z16="",'Med1'!A14,Z16)&amp;IF(AA16=3," [°]"," [mm]")))</f>
        <v>7,5 [mm]</v>
      </c>
      <c r="B16" s="167">
        <v>7.5080105000000001</v>
      </c>
      <c r="C16" s="167">
        <v>7.5080187</v>
      </c>
      <c r="D16" s="167">
        <v>7.5079988999999996</v>
      </c>
      <c r="E16" s="167">
        <v>7.5080169999999997</v>
      </c>
      <c r="F16" s="167">
        <v>7.5079779999999996</v>
      </c>
      <c r="G16" s="141"/>
      <c r="H16" s="141"/>
      <c r="I16" s="141"/>
      <c r="J16" s="141"/>
      <c r="K16" s="141"/>
      <c r="L16" s="150">
        <f>AVERAGE(B16:D16)</f>
        <v>7.5080093666666663</v>
      </c>
      <c r="M16" s="147"/>
      <c r="N16" s="148"/>
      <c r="O16" s="168">
        <f>_xlfn.STDEV.S(B16:D16)</f>
        <v>9.9485342306412586E-6</v>
      </c>
      <c r="P16" s="190">
        <f>IF(U16="",IF(AA16=3,ATAN(DEGREES(0.001/100))/2,((0.6+L16/500)/1000)/2),U16)</f>
        <v>3.0750800936666669E-4</v>
      </c>
      <c r="Q16" s="191">
        <f t="shared" ref="Q16:Q21" si="0">IF(AA16=1,(L16*coef*(10^(-6))*temp)/SQRT(3),"")</f>
        <v>2.4924819566308581E-5</v>
      </c>
      <c r="R16" s="191" t="str">
        <f t="shared" ref="R16:R25" si="1">IF(AA16=2,L16*0.01/SQRT(3),"")</f>
        <v/>
      </c>
      <c r="S16" s="191">
        <f>IF(AA16=3,0.0005/SQRT(3),0.0003/SQRT(3))</f>
        <v>1.7320508075688773E-4</v>
      </c>
      <c r="T16" s="192">
        <f>O16/SQRT(3)</f>
        <v>5.7437889161029374E-6</v>
      </c>
      <c r="U16" s="166" t="str">
        <f>IF('Med1'!G14="","",'Med1'!G14/2)</f>
        <v/>
      </c>
      <c r="V16" s="191">
        <f>SQRT(SUMSQ(P16:T16))</f>
        <v>3.5385790024553042E-4</v>
      </c>
      <c r="W16" s="191">
        <f>IF(AA16=1,0.0006+(L16/500)/1000,IF(AA16=2,0.0008,0.003))</f>
        <v>6.1501601873333327E-4</v>
      </c>
      <c r="X16" s="193">
        <f>IF(W16&gt;V16*TINV(0.0455,AB16),2,TINV(0.0455,AB16))</f>
        <v>2.0014295721866944</v>
      </c>
      <c r="Y16" s="200">
        <f>IF(W16&gt;V16*X16,W16,V16*X16)</f>
        <v>7.0822166590329397E-4</v>
      </c>
      <c r="Z16" s="194">
        <v>7.5</v>
      </c>
      <c r="AA16" s="195">
        <v>1</v>
      </c>
      <c r="AB16" s="75">
        <f>(V16^4)/(((P16^4)/1000)+((T16^4)/2))</f>
        <v>1753.3290405292917</v>
      </c>
      <c r="AC16" s="205" t="str">
        <f>IF(SUM(U16:U25)=0,"",MIN(U16:U25))</f>
        <v/>
      </c>
    </row>
    <row r="17" spans="1:28" ht="17.399999999999999" customHeight="1">
      <c r="A17" s="157" t="str">
        <f>IF(B17="","",(IF(Z17="",'Med1'!A15,Z17)&amp;IF(AA17=3," [°]"," [mm]")))</f>
        <v>17,5 [mm]</v>
      </c>
      <c r="B17" s="167">
        <v>17.5148984</v>
      </c>
      <c r="C17" s="167">
        <v>17.514889499999999</v>
      </c>
      <c r="D17" s="167">
        <v>17.514895200000002</v>
      </c>
      <c r="E17" s="167">
        <v>17.514900000000001</v>
      </c>
      <c r="F17" s="167">
        <v>17.514869999999998</v>
      </c>
      <c r="G17" s="141"/>
      <c r="H17" s="141"/>
      <c r="I17" s="141"/>
      <c r="J17" s="141"/>
      <c r="K17" s="141"/>
      <c r="L17" s="150">
        <f>AVERAGE(B17:D17)</f>
        <v>17.514894366666667</v>
      </c>
      <c r="M17" s="147"/>
      <c r="N17" s="148"/>
      <c r="O17" s="168">
        <f t="shared" ref="O17:O28" si="2">_xlfn.STDEV.S(B17:D17)</f>
        <v>4.508140785234469E-6</v>
      </c>
      <c r="P17" s="190">
        <f t="shared" ref="P17:P25" si="3">IF(U17="",IF(AA17=3,ATAN(DEGREES(0.001/100))/2,((0.6+L17/500)/1000)/2),U17)</f>
        <v>3.1751489436666663E-4</v>
      </c>
      <c r="Q17" s="166">
        <f t="shared" si="0"/>
        <v>5.8145316620181448E-5</v>
      </c>
      <c r="R17" s="166" t="str">
        <f t="shared" si="1"/>
        <v/>
      </c>
      <c r="S17" s="191">
        <f t="shared" ref="S17:S25" si="4">IF(AA17=3,0.0005/SQRT(3),0.0003/SQRT(3))</f>
        <v>1.7320508075688773E-4</v>
      </c>
      <c r="T17" s="169">
        <f t="shared" ref="T17:T25" si="5">O17/SQRT(3)</f>
        <v>2.6027762958998518E-6</v>
      </c>
      <c r="U17" s="166" t="str">
        <f>IF('Med1'!G15="","",'Med1'!G15/2)</f>
        <v/>
      </c>
      <c r="V17" s="166">
        <f t="shared" ref="V17:V25" si="6">SQRT(SUMSQ(P17:T17))</f>
        <v>3.6633776823306538E-4</v>
      </c>
      <c r="W17" s="191">
        <f t="shared" ref="W17:W25" si="7">IF(AA17=1,0.0006+(L17/500)/1000,IF(AA17=2,0.0008,0.003))</f>
        <v>6.3502978873333327E-4</v>
      </c>
      <c r="X17" s="193">
        <f t="shared" ref="X17:X25" si="8">IF(W17&gt;V17*TINV(0.0455,AB17),2,TINV(0.0455,AB17))</f>
        <v>2.0014142594386812</v>
      </c>
      <c r="Y17" s="200">
        <f t="shared" ref="Y17:Y25" si="9">IF(W17&gt;V17*X17,W17,V17*X17)</f>
        <v>7.3319363311259982E-4</v>
      </c>
      <c r="Z17" s="182">
        <v>17.5</v>
      </c>
      <c r="AA17" s="184">
        <v>1</v>
      </c>
      <c r="AB17" s="75">
        <f t="shared" ref="AB17:AB59" si="10">(V17^4)/(((P17^4)/1000)+((T17^4)/2))</f>
        <v>1772.0231478735718</v>
      </c>
    </row>
    <row r="18" spans="1:28" ht="18" customHeight="1">
      <c r="A18" s="157" t="str">
        <f>IF(B18="","",(IF(Z18="",'Med1'!A16,Z18)&amp;IF(AA18=3," [°]"," [mm]")))</f>
        <v>22,5 [mm]</v>
      </c>
      <c r="B18" s="167">
        <v>22.5065539</v>
      </c>
      <c r="C18" s="167">
        <v>22.5065542</v>
      </c>
      <c r="D18" s="167">
        <v>22.5065557</v>
      </c>
      <c r="E18" s="167">
        <v>22.506589999999999</v>
      </c>
      <c r="F18" s="167">
        <v>22.50657</v>
      </c>
      <c r="G18" s="141"/>
      <c r="H18" s="141"/>
      <c r="I18" s="141"/>
      <c r="J18" s="141"/>
      <c r="K18" s="141"/>
      <c r="L18" s="150">
        <f>AVERAGE(B18:D18)</f>
        <v>22.506554599999998</v>
      </c>
      <c r="M18" s="147"/>
      <c r="N18" s="148"/>
      <c r="O18" s="168">
        <f t="shared" si="2"/>
        <v>9.6436507594858317E-7</v>
      </c>
      <c r="P18" s="190">
        <f t="shared" si="3"/>
        <v>3.225065546E-4</v>
      </c>
      <c r="Q18" s="166">
        <f t="shared" si="0"/>
        <v>7.471645080183581E-5</v>
      </c>
      <c r="R18" s="166" t="str">
        <f t="shared" si="1"/>
        <v/>
      </c>
      <c r="S18" s="191">
        <f t="shared" si="4"/>
        <v>1.7320508075688773E-4</v>
      </c>
      <c r="T18" s="169">
        <f t="shared" si="5"/>
        <v>5.5677643619598847E-7</v>
      </c>
      <c r="U18" s="166" t="str">
        <f>IF('Med1'!G16="","",'Med1'!G16/2)</f>
        <v/>
      </c>
      <c r="V18" s="166">
        <f t="shared" si="6"/>
        <v>3.7362191555151826E-4</v>
      </c>
      <c r="W18" s="191">
        <f t="shared" si="7"/>
        <v>6.450131091999999E-4</v>
      </c>
      <c r="X18" s="193">
        <f t="shared" si="8"/>
        <v>2.0013915106831521</v>
      </c>
      <c r="Y18" s="200">
        <f t="shared" si="9"/>
        <v>7.4776372998998624E-4</v>
      </c>
      <c r="Z18" s="182">
        <v>22.5</v>
      </c>
      <c r="AA18" s="184">
        <v>1</v>
      </c>
      <c r="AB18" s="75">
        <f t="shared" si="10"/>
        <v>1801.2549465300729</v>
      </c>
    </row>
    <row r="19" spans="1:28" ht="17.399999999999999" customHeight="1">
      <c r="A19" s="157" t="str">
        <f>IF(B19="","",(IF(Z19="",'Med1'!A17,Z19)&amp;IF(AA19=3," [°]"," [mm]")))</f>
        <v>32,5 [mm]</v>
      </c>
      <c r="B19" s="167">
        <v>32.514244499999997</v>
      </c>
      <c r="C19" s="167">
        <v>32.514227200000001</v>
      </c>
      <c r="D19" s="167">
        <v>32.514249</v>
      </c>
      <c r="E19" s="167">
        <v>32.514229999999998</v>
      </c>
      <c r="F19" s="167">
        <v>32.514220000000002</v>
      </c>
      <c r="G19" s="141"/>
      <c r="H19" s="141"/>
      <c r="I19" s="141"/>
      <c r="J19" s="141"/>
      <c r="K19" s="141"/>
      <c r="L19" s="150">
        <f t="shared" ref="L19:L25" si="11">AVERAGE(B19:F19)</f>
        <v>32.514234139999999</v>
      </c>
      <c r="M19" s="147"/>
      <c r="N19" s="148"/>
      <c r="O19" s="168">
        <f t="shared" si="2"/>
        <v>1.1509271623679801E-5</v>
      </c>
      <c r="P19" s="190">
        <f t="shared" si="3"/>
        <v>3.3251423413999999E-4</v>
      </c>
      <c r="Q19" s="166">
        <f t="shared" si="0"/>
        <v>1.0793958554103524E-4</v>
      </c>
      <c r="R19" s="166" t="str">
        <f t="shared" si="1"/>
        <v/>
      </c>
      <c r="S19" s="191">
        <f t="shared" si="4"/>
        <v>1.7320508075688773E-4</v>
      </c>
      <c r="T19" s="169">
        <f t="shared" si="5"/>
        <v>6.644881070108055E-6</v>
      </c>
      <c r="U19" s="166" t="str">
        <f>IF('Med1'!G17="","",'Med1'!G17/2)</f>
        <v/>
      </c>
      <c r="V19" s="166">
        <f t="shared" si="6"/>
        <v>3.9020613075260241E-4</v>
      </c>
      <c r="W19" s="191">
        <f t="shared" si="7"/>
        <v>6.6502846827999997E-4</v>
      </c>
      <c r="X19" s="193">
        <f t="shared" si="8"/>
        <v>2.0013218658347367</v>
      </c>
      <c r="Y19" s="200">
        <f t="shared" si="9"/>
        <v>7.8092806165795149E-4</v>
      </c>
      <c r="Z19" s="182">
        <v>32.5</v>
      </c>
      <c r="AA19" s="184">
        <v>1</v>
      </c>
      <c r="AB19" s="75">
        <f t="shared" si="10"/>
        <v>1896.2725583945044</v>
      </c>
    </row>
    <row r="20" spans="1:28" ht="17.399999999999999" customHeight="1">
      <c r="A20" s="157" t="str">
        <f>IF(B20="","",(IF(Z20="",'Med1'!A18,Z20)&amp;IF(AA20=3," [°]"," [mm]")))</f>
        <v>37,5 [mm]</v>
      </c>
      <c r="B20" s="167">
        <v>37.505979600000003</v>
      </c>
      <c r="C20" s="167">
        <v>37.505935999999998</v>
      </c>
      <c r="D20" s="167">
        <v>37.505971600000002</v>
      </c>
      <c r="E20" s="167">
        <v>37.505969999999998</v>
      </c>
      <c r="F20" s="167">
        <v>37.505949999999999</v>
      </c>
      <c r="G20" s="141"/>
      <c r="H20" s="141"/>
      <c r="I20" s="141"/>
      <c r="J20" s="141"/>
      <c r="K20" s="141"/>
      <c r="L20" s="150">
        <f t="shared" si="11"/>
        <v>37.50596144</v>
      </c>
      <c r="M20" s="147"/>
      <c r="N20" s="148"/>
      <c r="O20" s="168">
        <f t="shared" si="2"/>
        <v>2.3210342524884564E-5</v>
      </c>
      <c r="P20" s="190">
        <f t="shared" si="3"/>
        <v>3.3750596143999998E-4</v>
      </c>
      <c r="Q20" s="166">
        <f t="shared" si="0"/>
        <v>1.2451094236819841E-4</v>
      </c>
      <c r="R20" s="166" t="str">
        <f t="shared" si="1"/>
        <v/>
      </c>
      <c r="S20" s="191">
        <f t="shared" si="4"/>
        <v>1.7320508075688773E-4</v>
      </c>
      <c r="T20" s="169">
        <f t="shared" si="5"/>
        <v>1.3400497504725522E-5</v>
      </c>
      <c r="U20" s="166" t="str">
        <f>IF('Med1'!G18="","",'Med1'!G18/2)</f>
        <v/>
      </c>
      <c r="V20" s="166">
        <f t="shared" si="6"/>
        <v>3.9949070340914035E-4</v>
      </c>
      <c r="W20" s="191">
        <f t="shared" si="7"/>
        <v>6.7501192287999995E-4</v>
      </c>
      <c r="X20" s="193">
        <f t="shared" si="8"/>
        <v>2.0012787557338036</v>
      </c>
      <c r="Y20" s="200">
        <f t="shared" si="9"/>
        <v>7.9949225784586636E-4</v>
      </c>
      <c r="Z20" s="182">
        <v>37.5</v>
      </c>
      <c r="AA20" s="184">
        <v>1</v>
      </c>
      <c r="AB20" s="75">
        <f t="shared" si="10"/>
        <v>1960.4763197447151</v>
      </c>
    </row>
    <row r="21" spans="1:28" ht="17.399999999999999" customHeight="1">
      <c r="A21" s="157" t="str">
        <f>IF(B21="","",(IF(Z21="",'Med1'!A19,Z21)&amp;IF(AA21=3," [°]"," [mm]")))</f>
        <v>47,5 [mm]</v>
      </c>
      <c r="B21" s="167">
        <v>47.519904199999999</v>
      </c>
      <c r="C21" s="167">
        <v>47.519874399999999</v>
      </c>
      <c r="D21" s="167">
        <v>47.519911299999997</v>
      </c>
      <c r="E21" s="167">
        <v>47.519910000000003</v>
      </c>
      <c r="F21" s="167">
        <v>47.5199</v>
      </c>
      <c r="G21" s="141"/>
      <c r="H21" s="141"/>
      <c r="I21" s="141"/>
      <c r="J21" s="141"/>
      <c r="K21" s="141"/>
      <c r="L21" s="150">
        <f t="shared" si="11"/>
        <v>47.519899980000005</v>
      </c>
      <c r="M21" s="147"/>
      <c r="N21" s="148"/>
      <c r="O21" s="168">
        <f t="shared" si="2"/>
        <v>1.95791555819311E-5</v>
      </c>
      <c r="P21" s="190">
        <f t="shared" si="3"/>
        <v>3.4751989997999999E-4</v>
      </c>
      <c r="Q21" s="166">
        <f t="shared" si="0"/>
        <v>1.5775485551057329E-4</v>
      </c>
      <c r="R21" s="166" t="str">
        <f t="shared" si="1"/>
        <v/>
      </c>
      <c r="S21" s="191">
        <f t="shared" si="4"/>
        <v>1.7320508075688773E-4</v>
      </c>
      <c r="T21" s="169">
        <f t="shared" si="5"/>
        <v>1.1304030745733485E-5</v>
      </c>
      <c r="U21" s="166" t="str">
        <f>IF('Med1'!G19="","",'Med1'!G19/2)</f>
        <v/>
      </c>
      <c r="V21" s="166">
        <f t="shared" si="6"/>
        <v>4.1926656965511996E-4</v>
      </c>
      <c r="W21" s="191">
        <f t="shared" si="7"/>
        <v>6.9503979995999999E-4</v>
      </c>
      <c r="X21" s="193">
        <f t="shared" si="8"/>
        <v>2.001184047683501</v>
      </c>
      <c r="Y21" s="200">
        <f t="shared" si="9"/>
        <v>8.3902957092080947E-4</v>
      </c>
      <c r="Z21" s="182">
        <v>47.5</v>
      </c>
      <c r="AA21" s="184">
        <v>1</v>
      </c>
      <c r="AB21" s="75">
        <f t="shared" si="10"/>
        <v>2117.3819347423341</v>
      </c>
    </row>
    <row r="22" spans="1:28" ht="17.399999999999999" customHeight="1">
      <c r="A22" s="157" t="str">
        <f>IF(B22="","",(IF(Z22="",'Med1'!A20,Z22)&amp;IF(AA22=3," [°]"," [mm]")))</f>
        <v>52,5 [mm]</v>
      </c>
      <c r="B22" s="167">
        <v>52.5024978</v>
      </c>
      <c r="C22" s="167">
        <v>52.502361499999999</v>
      </c>
      <c r="D22" s="167">
        <v>52.502343099999997</v>
      </c>
      <c r="E22" s="167">
        <v>52.502160000000003</v>
      </c>
      <c r="F22" s="167">
        <v>52.502229999999997</v>
      </c>
      <c r="G22" s="141"/>
      <c r="H22" s="141"/>
      <c r="I22" s="141"/>
      <c r="J22" s="141"/>
      <c r="K22" s="141"/>
      <c r="L22" s="150">
        <f t="shared" si="11"/>
        <v>52.50231848</v>
      </c>
      <c r="M22" s="147"/>
      <c r="N22" s="148"/>
      <c r="O22" s="168">
        <f t="shared" si="2"/>
        <v>8.4506745294229252E-5</v>
      </c>
      <c r="P22" s="190">
        <f t="shared" si="3"/>
        <v>3.5250231847999995E-4</v>
      </c>
      <c r="Q22" s="166">
        <f t="shared" ref="Q22:Q28" si="12">IF(AA22=1,(L22*coef*(10^(-6))*temp)/SQRT(3),"")</f>
        <v>1.7429530931816791E-4</v>
      </c>
      <c r="R22" s="166" t="str">
        <f t="shared" si="1"/>
        <v/>
      </c>
      <c r="S22" s="191">
        <f t="shared" si="4"/>
        <v>1.7320508075688773E-4</v>
      </c>
      <c r="T22" s="169">
        <f t="shared" si="5"/>
        <v>4.8789992143962401E-5</v>
      </c>
      <c r="U22" s="166" t="str">
        <f>IF('Med1'!G20="","",'Med1'!G20/2)</f>
        <v/>
      </c>
      <c r="V22" s="166">
        <f t="shared" si="6"/>
        <v>4.3245485627692868E-4</v>
      </c>
      <c r="W22" s="191">
        <f t="shared" si="7"/>
        <v>7.050046369599999E-4</v>
      </c>
      <c r="X22" s="193">
        <f t="shared" si="8"/>
        <v>2.0013094495336747</v>
      </c>
      <c r="Y22" s="200">
        <f t="shared" si="9"/>
        <v>8.6547599036374456E-4</v>
      </c>
      <c r="Z22" s="182">
        <v>52.5</v>
      </c>
      <c r="AA22" s="184">
        <v>1</v>
      </c>
      <c r="AB22" s="75">
        <f t="shared" si="10"/>
        <v>1914.0159039471914</v>
      </c>
    </row>
    <row r="23" spans="1:28" ht="17.399999999999999" customHeight="1">
      <c r="A23" s="157" t="str">
        <f>IF(B23="","",(IF(Z23="",'Med1'!A21,Z23)&amp;IF(AA23=3," [°]"," [mm]")))</f>
        <v>62,5 [mm]</v>
      </c>
      <c r="B23" s="167">
        <v>62.526448600000002</v>
      </c>
      <c r="C23" s="167">
        <v>62.526435800000002</v>
      </c>
      <c r="D23" s="167">
        <v>62.526487899999999</v>
      </c>
      <c r="E23" s="167">
        <v>62.526479999999999</v>
      </c>
      <c r="F23" s="167">
        <v>62.526440000000001</v>
      </c>
      <c r="G23" s="141"/>
      <c r="H23" s="141"/>
      <c r="I23" s="141"/>
      <c r="J23" s="141"/>
      <c r="K23" s="141"/>
      <c r="L23" s="150">
        <f t="shared" si="11"/>
        <v>62.526458460000001</v>
      </c>
      <c r="M23" s="147"/>
      <c r="N23" s="148"/>
      <c r="O23" s="168">
        <f t="shared" si="2"/>
        <v>2.7150015345528135E-5</v>
      </c>
      <c r="P23" s="190">
        <f t="shared" si="3"/>
        <v>3.6252645846E-4</v>
      </c>
      <c r="Q23" s="166">
        <f t="shared" si="12"/>
        <v>2.0757308883429096E-4</v>
      </c>
      <c r="R23" s="166" t="str">
        <f t="shared" si="1"/>
        <v/>
      </c>
      <c r="S23" s="191">
        <f t="shared" si="4"/>
        <v>1.7320508075688773E-4</v>
      </c>
      <c r="T23" s="169">
        <f t="shared" si="5"/>
        <v>1.5675068668243141E-5</v>
      </c>
      <c r="U23" s="166" t="str">
        <f>IF('Med1'!G21="","",'Med1'!G21/2)</f>
        <v/>
      </c>
      <c r="V23" s="166">
        <f t="shared" si="6"/>
        <v>4.5250163322303343E-4</v>
      </c>
      <c r="W23" s="191">
        <f t="shared" si="7"/>
        <v>7.250529169199999E-4</v>
      </c>
      <c r="X23" s="193">
        <f t="shared" si="8"/>
        <v>2.0010347478059534</v>
      </c>
      <c r="Y23" s="200">
        <f t="shared" si="9"/>
        <v>9.0547149151823467E-4</v>
      </c>
      <c r="Z23" s="182">
        <v>62.5</v>
      </c>
      <c r="AA23" s="184">
        <v>1</v>
      </c>
      <c r="AB23" s="75">
        <f t="shared" si="10"/>
        <v>2423.0559803582578</v>
      </c>
    </row>
    <row r="24" spans="1:28" ht="17.399999999999999" customHeight="1">
      <c r="A24" s="157" t="str">
        <f>IF(B24="","",(IF(Z24="",'Med1'!A22,Z24)&amp;IF(AA24=3," [°]"," [mm]")))</f>
        <v>67,5 [mm]</v>
      </c>
      <c r="B24" s="167">
        <v>67.498203099999998</v>
      </c>
      <c r="C24" s="167">
        <v>67.498183900000001</v>
      </c>
      <c r="D24" s="167">
        <v>67.498283700000002</v>
      </c>
      <c r="E24" s="167">
        <v>67.498220000000003</v>
      </c>
      <c r="F24" s="167">
        <v>67.498199999999997</v>
      </c>
      <c r="G24" s="141"/>
      <c r="H24" s="141"/>
      <c r="I24" s="141"/>
      <c r="J24" s="141"/>
      <c r="K24" s="141"/>
      <c r="L24" s="150">
        <f t="shared" si="11"/>
        <v>67.498218139999992</v>
      </c>
      <c r="M24" s="147"/>
      <c r="N24" s="148"/>
      <c r="O24" s="168">
        <f t="shared" si="2"/>
        <v>5.2954445832751598E-5</v>
      </c>
      <c r="P24" s="190">
        <f t="shared" si="3"/>
        <v>3.6749821814E-4</v>
      </c>
      <c r="Q24" s="166">
        <f t="shared" si="12"/>
        <v>2.2407815787445719E-4</v>
      </c>
      <c r="R24" s="166" t="str">
        <f t="shared" si="1"/>
        <v/>
      </c>
      <c r="S24" s="191">
        <f t="shared" si="4"/>
        <v>1.7320508075688773E-4</v>
      </c>
      <c r="T24" s="169">
        <f t="shared" si="5"/>
        <v>3.0573263556326591E-5</v>
      </c>
      <c r="U24" s="166" t="str">
        <f>IF('Med1'!G22="","",'Med1'!G22/2)</f>
        <v/>
      </c>
      <c r="V24" s="166">
        <f t="shared" si="6"/>
        <v>4.6497385476709308E-4</v>
      </c>
      <c r="W24" s="191">
        <f t="shared" si="7"/>
        <v>7.3499643627999989E-4</v>
      </c>
      <c r="X24" s="193">
        <f t="shared" si="8"/>
        <v>2.0010021371155471</v>
      </c>
      <c r="Y24" s="200">
        <f t="shared" si="9"/>
        <v>9.3041367709180726E-4</v>
      </c>
      <c r="Z24" s="182">
        <v>67.5</v>
      </c>
      <c r="AA24" s="184">
        <v>1</v>
      </c>
      <c r="AB24" s="75">
        <f t="shared" si="10"/>
        <v>2502.731048674907</v>
      </c>
    </row>
    <row r="25" spans="1:28" ht="17.399999999999999" customHeight="1">
      <c r="A25" s="157" t="str">
        <f>IF(B25="","",(IF(Z25="",'Med1'!A23,Z25)&amp;IF(AA25=3," [°]"," [mm]")))</f>
        <v>77,5 [mm]</v>
      </c>
      <c r="B25" s="167">
        <v>77.526469500000005</v>
      </c>
      <c r="C25" s="167">
        <v>77.526447200000007</v>
      </c>
      <c r="D25" s="167">
        <v>77.526518999999993</v>
      </c>
      <c r="E25" s="167">
        <v>77.526520000000005</v>
      </c>
      <c r="F25" s="167">
        <v>77.52646</v>
      </c>
      <c r="G25" s="141"/>
      <c r="H25" s="141"/>
      <c r="I25" s="141"/>
      <c r="J25" s="141"/>
      <c r="K25" s="141"/>
      <c r="L25" s="150">
        <f t="shared" si="11"/>
        <v>77.526483140000011</v>
      </c>
      <c r="M25" s="147"/>
      <c r="N25" s="148"/>
      <c r="O25" s="168">
        <f t="shared" si="2"/>
        <v>3.6748650761690908E-5</v>
      </c>
      <c r="P25" s="190">
        <f t="shared" si="3"/>
        <v>3.7752648314E-4</v>
      </c>
      <c r="Q25" s="166">
        <f t="shared" si="12"/>
        <v>2.5736963148367294E-4</v>
      </c>
      <c r="R25" s="166" t="str">
        <f t="shared" si="1"/>
        <v/>
      </c>
      <c r="S25" s="191">
        <f t="shared" si="4"/>
        <v>1.7320508075688773E-4</v>
      </c>
      <c r="T25" s="169">
        <f t="shared" si="5"/>
        <v>2.1216843409617792E-5</v>
      </c>
      <c r="U25" s="166" t="str">
        <f>IF('Med1'!G23="","",'Med1'!G23/2)</f>
        <v/>
      </c>
      <c r="V25" s="166">
        <f t="shared" si="6"/>
        <v>4.8909664395328518E-4</v>
      </c>
      <c r="W25" s="191">
        <f t="shared" si="7"/>
        <v>7.5505296628E-4</v>
      </c>
      <c r="X25" s="193">
        <f t="shared" si="8"/>
        <v>2.0008947381883004</v>
      </c>
      <c r="Y25" s="200">
        <f t="shared" si="9"/>
        <v>9.7863090135168499E-4</v>
      </c>
      <c r="Z25" s="182">
        <v>77.5</v>
      </c>
      <c r="AA25" s="184">
        <v>1</v>
      </c>
      <c r="AB25" s="75">
        <f t="shared" si="10"/>
        <v>2803.0334468579072</v>
      </c>
    </row>
    <row r="26" spans="1:28" ht="17.399999999999999" customHeight="1">
      <c r="A26" s="157" t="str">
        <f>IF(B26="","",(IF(Z26="",'Med1'!A24,Z26)&amp;IF(AA26=3," [°]"," [mm]")))</f>
        <v>82,5 [mm]</v>
      </c>
      <c r="B26" s="167">
        <v>82.497019199999997</v>
      </c>
      <c r="C26" s="167">
        <v>82.496963899999997</v>
      </c>
      <c r="D26" s="167">
        <v>82.497034999999997</v>
      </c>
      <c r="E26" s="167">
        <v>82.497010000000003</v>
      </c>
      <c r="F26" s="167">
        <v>82.497</v>
      </c>
      <c r="G26" s="141"/>
      <c r="H26" s="141"/>
      <c r="I26" s="141"/>
      <c r="J26" s="141"/>
      <c r="K26" s="141"/>
      <c r="L26" s="150">
        <f t="shared" ref="L26:L37" si="13">AVERAGE(B26:F26)</f>
        <v>82.497005619999996</v>
      </c>
      <c r="M26" s="147"/>
      <c r="N26" s="148"/>
      <c r="O26" s="168">
        <f t="shared" si="2"/>
        <v>3.7333943447157491E-5</v>
      </c>
      <c r="P26" s="190">
        <f t="shared" ref="P26:P37" si="14">IF(U26="",IF(AA26=3,ATAN(DEGREES(0.001/100))/2,((0.6+L26/500)/1000)/2),U26)</f>
        <v>3.8249700562E-4</v>
      </c>
      <c r="Q26" s="166">
        <f t="shared" si="12"/>
        <v>2.7387059331175916E-4</v>
      </c>
      <c r="R26" s="166" t="str">
        <f t="shared" ref="R26:R47" si="15">IF(AA26=2,L26*0.01/SQRT(3),"")</f>
        <v/>
      </c>
      <c r="S26" s="191">
        <f t="shared" ref="S26:S37" si="16">IF(AA26=3,0.0005/SQRT(3),0.0003/SQRT(3))</f>
        <v>1.7320508075688773E-4</v>
      </c>
      <c r="T26" s="169">
        <f t="shared" ref="T26:T37" si="17">O26/SQRT(3)</f>
        <v>2.1554762299126645E-5</v>
      </c>
      <c r="U26" s="166" t="str">
        <f>IF('Med1'!G24="","",'Med1'!G24/2)</f>
        <v/>
      </c>
      <c r="V26" s="166">
        <f t="shared" ref="V26:V37" si="18">SQRT(SUMSQ(P26:T26))</f>
        <v>5.0177053417570575E-4</v>
      </c>
      <c r="W26" s="191">
        <f t="shared" ref="W26:W37" si="19">IF(AA26=1,0.0006+(L26/500)/1000,IF(AA26=2,0.0008,0.003))</f>
        <v>7.6499401123999999E-4</v>
      </c>
      <c r="X26" s="193">
        <f>IF(W26&gt;V26*TINV(0.0455,AB26),2,TINV(0.0455,AB26))</f>
        <v>2.0008514078584398</v>
      </c>
      <c r="Y26" s="200">
        <f t="shared" ref="Y26:Y37" si="20">IF(W26&gt;V26*X26,W26,V26*X26)</f>
        <v>1.0039682797273422E-3</v>
      </c>
      <c r="Z26" s="182">
        <v>82.5</v>
      </c>
      <c r="AA26" s="184">
        <v>1</v>
      </c>
      <c r="AB26" s="75">
        <f t="shared" si="10"/>
        <v>2946.6198328284681</v>
      </c>
    </row>
    <row r="27" spans="1:28" ht="17.399999999999999" customHeight="1">
      <c r="A27" s="157" t="str">
        <f>IF(B27="","",(IF(Z27="",'Med1'!A25,Z27)&amp;IF(AA27=3," [°]"," [mm]")))</f>
        <v>92,5 [mm]</v>
      </c>
      <c r="B27" s="167">
        <v>92.523884800000005</v>
      </c>
      <c r="C27" s="167">
        <v>92.523854400000005</v>
      </c>
      <c r="D27" s="167">
        <v>92.523906699999998</v>
      </c>
      <c r="E27" s="167">
        <v>92.523880000000005</v>
      </c>
      <c r="F27" s="167">
        <v>92.523870000000002</v>
      </c>
      <c r="G27" s="141"/>
      <c r="H27" s="141"/>
      <c r="I27" s="141"/>
      <c r="J27" s="141"/>
      <c r="K27" s="141"/>
      <c r="L27" s="150">
        <f t="shared" si="13"/>
        <v>92.523879180000009</v>
      </c>
      <c r="M27" s="147"/>
      <c r="N27" s="148"/>
      <c r="O27" s="168">
        <f t="shared" si="2"/>
        <v>2.6264868801507944E-5</v>
      </c>
      <c r="P27" s="190">
        <f t="shared" si="14"/>
        <v>3.9252387918E-4</v>
      </c>
      <c r="Q27" s="166">
        <f t="shared" si="12"/>
        <v>3.0715744766848812E-4</v>
      </c>
      <c r="R27" s="166" t="str">
        <f t="shared" si="15"/>
        <v/>
      </c>
      <c r="S27" s="191">
        <f t="shared" si="16"/>
        <v>1.7320508075688773E-4</v>
      </c>
      <c r="T27" s="169">
        <f t="shared" si="17"/>
        <v>1.5164029072780817E-5</v>
      </c>
      <c r="U27" s="166" t="str">
        <f>IF('Med1'!G25="","",'Med1'!G25/2)</f>
        <v/>
      </c>
      <c r="V27" s="166">
        <f t="shared" si="18"/>
        <v>5.2787369811580442E-4</v>
      </c>
      <c r="W27" s="191">
        <f t="shared" si="19"/>
        <v>7.8504775835999999E-4</v>
      </c>
      <c r="X27" s="193">
        <f t="shared" ref="X27:X37" si="21">IF(W27&gt;V27*TINV(0.0455,AB27),2,TINV(0.0455,AB27))</f>
        <v>2.0007679613834579</v>
      </c>
      <c r="Y27" s="200">
        <f t="shared" si="20"/>
        <v>1.0561527828471049E-3</v>
      </c>
      <c r="Z27" s="182">
        <v>92.5</v>
      </c>
      <c r="AA27" s="184">
        <v>1</v>
      </c>
      <c r="AB27" s="75">
        <f t="shared" si="10"/>
        <v>3267.1747543328579</v>
      </c>
    </row>
    <row r="28" spans="1:28" ht="17.399999999999999" customHeight="1">
      <c r="A28" s="157" t="str">
        <f>IF(B28="","",(IF(Z28="",'Med1'!A26,Z28)&amp;IF(AA28=3," [°]"," [mm]")))</f>
        <v>100 [mm]</v>
      </c>
      <c r="B28" s="167">
        <v>100.011217</v>
      </c>
      <c r="C28" s="167">
        <v>100.01116709999999</v>
      </c>
      <c r="D28" s="167">
        <v>100.01119060000001</v>
      </c>
      <c r="E28" s="167">
        <v>100.0112</v>
      </c>
      <c r="F28" s="167">
        <v>100.0112</v>
      </c>
      <c r="G28" s="141"/>
      <c r="H28" s="141"/>
      <c r="I28" s="141"/>
      <c r="J28" s="141"/>
      <c r="K28" s="141"/>
      <c r="L28" s="150">
        <f t="shared" si="13"/>
        <v>100.01119494000002</v>
      </c>
      <c r="M28" s="147"/>
      <c r="N28" s="148"/>
      <c r="O28" s="168">
        <f t="shared" si="2"/>
        <v>2.4964040809035896E-5</v>
      </c>
      <c r="P28" s="190">
        <f t="shared" si="14"/>
        <v>4.0001119494000004E-4</v>
      </c>
      <c r="Q28" s="166">
        <f t="shared" si="12"/>
        <v>3.3201356934336464E-4</v>
      </c>
      <c r="R28" s="166" t="str">
        <f t="shared" si="15"/>
        <v/>
      </c>
      <c r="S28" s="191">
        <f t="shared" si="16"/>
        <v>1.7320508075688773E-4</v>
      </c>
      <c r="T28" s="169">
        <f t="shared" si="17"/>
        <v>1.4412995681157678E-5</v>
      </c>
      <c r="U28" s="166" t="str">
        <f>IF('Med1'!G26="","",'Med1'!G26/2)</f>
        <v/>
      </c>
      <c r="V28" s="166">
        <f t="shared" si="18"/>
        <v>5.4813292251966851E-4</v>
      </c>
      <c r="W28" s="191">
        <f t="shared" si="19"/>
        <v>8.0002238987999998E-4</v>
      </c>
      <c r="X28" s="193">
        <f t="shared" si="21"/>
        <v>2.0007125170716926</v>
      </c>
      <c r="Y28" s="200">
        <f t="shared" si="20"/>
        <v>1.096656399104189E-3</v>
      </c>
      <c r="Z28" s="182">
        <v>100</v>
      </c>
      <c r="AA28" s="184">
        <v>1</v>
      </c>
      <c r="AB28" s="75">
        <f t="shared" si="10"/>
        <v>3522.8091903648628</v>
      </c>
    </row>
    <row r="29" spans="1:28" ht="17.399999999999999" customHeight="1">
      <c r="A29" s="157" t="str">
        <f>IF(B29="","",(IF(Z29="",'Med1'!A27,Z29)&amp;IF(AA29=3," [°]"," [mm]")))</f>
        <v/>
      </c>
      <c r="B29" s="167"/>
      <c r="C29" s="167"/>
      <c r="D29" s="167"/>
      <c r="E29" s="167"/>
      <c r="F29" s="167"/>
      <c r="G29" s="141"/>
      <c r="H29" s="141"/>
      <c r="I29" s="141"/>
      <c r="J29" s="141"/>
      <c r="K29" s="141"/>
      <c r="L29" s="150" t="e">
        <f t="shared" si="13"/>
        <v>#DIV/0!</v>
      </c>
      <c r="M29" s="147"/>
      <c r="N29" s="148"/>
      <c r="O29" s="168" t="e">
        <f t="shared" ref="O29:O37" si="22">_xlfn.STDEV.S(B29:F29)</f>
        <v>#DIV/0!</v>
      </c>
      <c r="P29" s="190" t="e">
        <f t="shared" si="14"/>
        <v>#DIV/0!</v>
      </c>
      <c r="Q29" s="166" t="str">
        <f t="shared" ref="Q29:Q43" si="23">IF(AA29=1,(L29*coef*(10^(-6))*temp)/SQRT(3),"")</f>
        <v/>
      </c>
      <c r="R29" s="166" t="str">
        <f t="shared" si="15"/>
        <v/>
      </c>
      <c r="S29" s="191">
        <f t="shared" si="16"/>
        <v>1.7320508075688773E-4</v>
      </c>
      <c r="T29" s="169" t="e">
        <f t="shared" si="17"/>
        <v>#DIV/0!</v>
      </c>
      <c r="U29" s="166" t="str">
        <f>IF('Med1'!G27="","",'Med1'!G27/2)</f>
        <v/>
      </c>
      <c r="V29" s="166" t="e">
        <f t="shared" si="18"/>
        <v>#DIV/0!</v>
      </c>
      <c r="W29" s="191">
        <f t="shared" si="19"/>
        <v>3.0000000000000001E-3</v>
      </c>
      <c r="X29" s="193" t="e">
        <f t="shared" si="21"/>
        <v>#DIV/0!</v>
      </c>
      <c r="Y29" s="200" t="e">
        <f t="shared" si="20"/>
        <v>#DIV/0!</v>
      </c>
      <c r="Z29" s="182"/>
      <c r="AA29" s="184"/>
      <c r="AB29" s="75" t="e">
        <f t="shared" si="10"/>
        <v>#DIV/0!</v>
      </c>
    </row>
    <row r="30" spans="1:28" ht="17.399999999999999" customHeight="1">
      <c r="A30" s="157" t="s">
        <v>341</v>
      </c>
      <c r="B30" s="167"/>
      <c r="C30" s="167"/>
      <c r="D30" s="167"/>
      <c r="E30" s="167"/>
      <c r="F30" s="167"/>
      <c r="G30" s="141"/>
      <c r="H30" s="141"/>
      <c r="I30" s="141"/>
      <c r="J30" s="141"/>
      <c r="K30" s="141"/>
      <c r="L30" s="150" t="e">
        <f t="shared" si="13"/>
        <v>#DIV/0!</v>
      </c>
      <c r="M30" s="147"/>
      <c r="N30" s="148"/>
      <c r="O30" s="168" t="e">
        <f t="shared" si="22"/>
        <v>#DIV/0!</v>
      </c>
      <c r="P30" s="190" t="e">
        <f t="shared" si="14"/>
        <v>#DIV/0!</v>
      </c>
      <c r="Q30" s="166" t="str">
        <f t="shared" si="23"/>
        <v/>
      </c>
      <c r="R30" s="166" t="str">
        <f t="shared" si="15"/>
        <v/>
      </c>
      <c r="S30" s="191">
        <f t="shared" si="16"/>
        <v>1.7320508075688773E-4</v>
      </c>
      <c r="T30" s="169" t="e">
        <f t="shared" si="17"/>
        <v>#DIV/0!</v>
      </c>
      <c r="U30" s="166" t="str">
        <f>IF('Med1'!G28="","",'Med1'!G28/2)</f>
        <v/>
      </c>
      <c r="V30" s="166" t="e">
        <f t="shared" si="18"/>
        <v>#DIV/0!</v>
      </c>
      <c r="W30" s="191">
        <f t="shared" si="19"/>
        <v>3.0000000000000001E-3</v>
      </c>
      <c r="X30" s="193" t="e">
        <f t="shared" si="21"/>
        <v>#DIV/0!</v>
      </c>
      <c r="Y30" s="200" t="e">
        <f t="shared" si="20"/>
        <v>#DIV/0!</v>
      </c>
      <c r="Z30" s="149"/>
      <c r="AA30" s="184"/>
      <c r="AB30" s="75" t="e">
        <f t="shared" si="10"/>
        <v>#DIV/0!</v>
      </c>
    </row>
    <row r="31" spans="1:28" ht="17.399999999999999" customHeight="1">
      <c r="A31" s="157" t="str">
        <f>IF(B31="","",(IF(Z31="",'Med1'!A29,Z31)&amp;IF(AA31=3," [°]"," [mm]")))</f>
        <v>7,5 [mm]</v>
      </c>
      <c r="B31" s="167">
        <v>7.5050265999999999</v>
      </c>
      <c r="C31" s="167">
        <v>7.5050324000000002</v>
      </c>
      <c r="D31" s="167">
        <v>7.5050251000000001</v>
      </c>
      <c r="E31" s="167">
        <v>7.5050622999999996</v>
      </c>
      <c r="F31" s="167">
        <v>7.5050512999999999</v>
      </c>
      <c r="G31" s="141"/>
      <c r="H31" s="141"/>
      <c r="I31" s="141"/>
      <c r="J31" s="141"/>
      <c r="K31" s="141"/>
      <c r="L31" s="150">
        <f t="shared" si="13"/>
        <v>7.5050395400000003</v>
      </c>
      <c r="M31" s="147"/>
      <c r="N31" s="148"/>
      <c r="O31" s="168">
        <f t="shared" si="22"/>
        <v>1.6456396932330046E-5</v>
      </c>
      <c r="P31" s="190">
        <f t="shared" si="14"/>
        <v>3.0750503953999998E-4</v>
      </c>
      <c r="Q31" s="166">
        <f t="shared" si="23"/>
        <v>2.4914960442512267E-5</v>
      </c>
      <c r="R31" s="166" t="str">
        <f t="shared" si="15"/>
        <v/>
      </c>
      <c r="S31" s="191">
        <f t="shared" si="16"/>
        <v>1.7320508075688773E-4</v>
      </c>
      <c r="T31" s="169">
        <f t="shared" si="17"/>
        <v>9.5011051987720832E-6</v>
      </c>
      <c r="U31" s="166" t="str">
        <f>IF('Med1'!G29="","",'Med1'!G29/2)</f>
        <v/>
      </c>
      <c r="V31" s="166">
        <f t="shared" si="18"/>
        <v>3.5393555288547524E-4</v>
      </c>
      <c r="W31" s="191">
        <f t="shared" si="19"/>
        <v>6.1501007907999996E-4</v>
      </c>
      <c r="X31" s="193">
        <f t="shared" si="21"/>
        <v>2.0014287579761132</v>
      </c>
      <c r="Y31" s="200">
        <f t="shared" si="20"/>
        <v>7.0837679401516561E-4</v>
      </c>
      <c r="Z31" s="149">
        <v>7.5</v>
      </c>
      <c r="AA31" s="184">
        <v>1</v>
      </c>
      <c r="AB31" s="75">
        <f t="shared" si="10"/>
        <v>1754.2438215069712</v>
      </c>
    </row>
    <row r="32" spans="1:28" ht="17.399999999999999" customHeight="1">
      <c r="A32" s="157" t="str">
        <f>IF(B32="","",(IF(Z32="",'Med1'!A30,Z32)&amp;IF(AA32=3," [°]"," [mm]")))</f>
        <v>17,5 [mm]</v>
      </c>
      <c r="B32" s="167">
        <v>17.512855399999999</v>
      </c>
      <c r="C32" s="167">
        <v>17.512840099999998</v>
      </c>
      <c r="D32" s="167">
        <v>17.512868399999999</v>
      </c>
      <c r="E32" s="167">
        <v>17.512898700000001</v>
      </c>
      <c r="F32" s="167">
        <v>17.512893699999999</v>
      </c>
      <c r="G32" s="141"/>
      <c r="H32" s="141"/>
      <c r="I32" s="141"/>
      <c r="J32" s="141"/>
      <c r="K32" s="141"/>
      <c r="L32" s="150">
        <f t="shared" si="13"/>
        <v>17.512871260000004</v>
      </c>
      <c r="M32" s="147"/>
      <c r="N32" s="148"/>
      <c r="O32" s="168">
        <f t="shared" si="22"/>
        <v>2.4935777510225712E-5</v>
      </c>
      <c r="P32" s="190">
        <f t="shared" si="14"/>
        <v>3.1751287126000001E-4</v>
      </c>
      <c r="Q32" s="166">
        <f t="shared" si="23"/>
        <v>5.8138600383404516E-5</v>
      </c>
      <c r="R32" s="166" t="str">
        <f t="shared" si="15"/>
        <v/>
      </c>
      <c r="S32" s="191">
        <f t="shared" si="16"/>
        <v>1.7320508075688773E-4</v>
      </c>
      <c r="T32" s="169">
        <f t="shared" si="17"/>
        <v>1.4396677857981432E-5</v>
      </c>
      <c r="U32" s="166" t="str">
        <f>IF('Med1'!G30="","",'Med1'!G30/2)</f>
        <v/>
      </c>
      <c r="V32" s="166">
        <f t="shared" si="18"/>
        <v>3.6660848954116849E-4</v>
      </c>
      <c r="W32" s="191">
        <f t="shared" si="19"/>
        <v>6.3502574251999991E-4</v>
      </c>
      <c r="X32" s="193">
        <f t="shared" si="21"/>
        <v>2.0014134626021307</v>
      </c>
      <c r="Y32" s="200">
        <f t="shared" si="20"/>
        <v>7.3373516647192707E-4</v>
      </c>
      <c r="Z32" s="149">
        <v>17.5</v>
      </c>
      <c r="AA32" s="184">
        <v>1</v>
      </c>
      <c r="AB32" s="75">
        <f t="shared" si="10"/>
        <v>1773.5681322603712</v>
      </c>
    </row>
    <row r="33" spans="1:28" ht="17.399999999999999" customHeight="1">
      <c r="A33" s="157" t="str">
        <f>IF(B33="","",(IF(Z33="",'Med1'!A31,Z33)&amp;IF(AA33=3," [°]"," [mm]")))</f>
        <v>22,5 [mm]</v>
      </c>
      <c r="B33" s="167">
        <v>22.503993699999999</v>
      </c>
      <c r="C33" s="167">
        <v>22.5040029</v>
      </c>
      <c r="D33" s="167">
        <v>22.504044100000002</v>
      </c>
      <c r="E33" s="167">
        <v>22.504052699999999</v>
      </c>
      <c r="F33" s="167">
        <v>22.5040245</v>
      </c>
      <c r="G33" s="141"/>
      <c r="H33" s="141"/>
      <c r="I33" s="141"/>
      <c r="J33" s="141"/>
      <c r="K33" s="141"/>
      <c r="L33" s="150">
        <f t="shared" si="13"/>
        <v>22.504023580000002</v>
      </c>
      <c r="M33" s="147"/>
      <c r="N33" s="148"/>
      <c r="O33" s="168">
        <f t="shared" si="22"/>
        <v>2.5447828984475529E-5</v>
      </c>
      <c r="P33" s="190">
        <f t="shared" si="14"/>
        <v>3.2250402357999997E-4</v>
      </c>
      <c r="Q33" s="166">
        <f t="shared" si="23"/>
        <v>7.4708048412635449E-5</v>
      </c>
      <c r="R33" s="166" t="str">
        <f t="shared" si="15"/>
        <v/>
      </c>
      <c r="S33" s="191">
        <f t="shared" si="16"/>
        <v>1.7320508075688773E-4</v>
      </c>
      <c r="T33" s="169">
        <f t="shared" si="17"/>
        <v>1.4692310914478509E-5</v>
      </c>
      <c r="U33" s="166" t="str">
        <f>IF('Med1'!G31="","",'Med1'!G31/2)</f>
        <v/>
      </c>
      <c r="V33" s="166">
        <f t="shared" si="18"/>
        <v>3.7390640770508543E-4</v>
      </c>
      <c r="W33" s="191">
        <f t="shared" si="19"/>
        <v>6.4500804715999995E-4</v>
      </c>
      <c r="X33" s="193">
        <f t="shared" si="21"/>
        <v>2.0013907393116317</v>
      </c>
      <c r="Y33" s="200">
        <f t="shared" si="20"/>
        <v>7.4833282175023729E-4</v>
      </c>
      <c r="Z33" s="149">
        <v>22.5</v>
      </c>
      <c r="AA33" s="184">
        <v>1</v>
      </c>
      <c r="AB33" s="75">
        <f t="shared" si="10"/>
        <v>1802.9211677970784</v>
      </c>
    </row>
    <row r="34" spans="1:28" ht="17.399999999999999" customHeight="1">
      <c r="A34" s="157" t="str">
        <f>IF(B34="","",(IF(Z34="",'Med1'!A32,Z34)&amp;IF(AA34=3," [°]"," [mm]")))</f>
        <v>32,5 [mm]</v>
      </c>
      <c r="B34" s="167">
        <v>32.512250399999999</v>
      </c>
      <c r="C34" s="167">
        <v>32.512239100000002</v>
      </c>
      <c r="D34" s="167">
        <v>32.5122535</v>
      </c>
      <c r="E34" s="167">
        <v>32.512309500000001</v>
      </c>
      <c r="F34" s="167">
        <v>32.512257200000001</v>
      </c>
      <c r="G34" s="141"/>
      <c r="H34" s="141"/>
      <c r="I34" s="141"/>
      <c r="J34" s="141"/>
      <c r="K34" s="141"/>
      <c r="L34" s="150">
        <f t="shared" si="13"/>
        <v>32.512261940000002</v>
      </c>
      <c r="M34" s="147"/>
      <c r="N34" s="148"/>
      <c r="O34" s="168">
        <f t="shared" si="22"/>
        <v>2.7433975286022142E-5</v>
      </c>
      <c r="P34" s="190">
        <f t="shared" si="14"/>
        <v>3.3251226193999999E-4</v>
      </c>
      <c r="Q34" s="166">
        <f t="shared" si="23"/>
        <v>1.0793303830238009E-4</v>
      </c>
      <c r="R34" s="166" t="str">
        <f t="shared" si="15"/>
        <v/>
      </c>
      <c r="S34" s="191">
        <f t="shared" si="16"/>
        <v>1.7320508075688773E-4</v>
      </c>
      <c r="T34" s="169">
        <f t="shared" si="17"/>
        <v>1.5839013016326425E-5</v>
      </c>
      <c r="U34" s="166" t="str">
        <f>IF('Med1'!G32="","",'Med1'!G32/2)</f>
        <v/>
      </c>
      <c r="V34" s="166">
        <f t="shared" si="18"/>
        <v>3.9046743709427243E-4</v>
      </c>
      <c r="W34" s="191">
        <f t="shared" si="19"/>
        <v>6.6502452387999999E-4</v>
      </c>
      <c r="X34" s="193">
        <f t="shared" si="21"/>
        <v>2.0013218658347367</v>
      </c>
      <c r="Y34" s="200">
        <f t="shared" si="20"/>
        <v>7.8145101975321692E-4</v>
      </c>
      <c r="Z34" s="149">
        <v>32.5</v>
      </c>
      <c r="AA34" s="184">
        <v>1</v>
      </c>
      <c r="AB34" s="75">
        <f t="shared" si="10"/>
        <v>1896.671321887914</v>
      </c>
    </row>
    <row r="35" spans="1:28" ht="17.399999999999999" customHeight="1">
      <c r="A35" s="157" t="str">
        <f>IF(B35="","",(IF(Z35="",'Med1'!A33,Z35)&amp;IF(AA35=3," [°]"," [mm]")))</f>
        <v>37,5 [mm]</v>
      </c>
      <c r="B35" s="167">
        <v>37.504086000000001</v>
      </c>
      <c r="C35" s="167">
        <v>37.504048500000003</v>
      </c>
      <c r="D35" s="167">
        <v>37.5040713</v>
      </c>
      <c r="E35" s="167">
        <v>37.5041425</v>
      </c>
      <c r="F35" s="167">
        <v>37.5040908</v>
      </c>
      <c r="G35" s="141"/>
      <c r="H35" s="141"/>
      <c r="I35" s="141"/>
      <c r="J35" s="141"/>
      <c r="K35" s="141"/>
      <c r="L35" s="150">
        <f t="shared" si="13"/>
        <v>37.504087820000002</v>
      </c>
      <c r="M35" s="147"/>
      <c r="N35" s="148"/>
      <c r="O35" s="168">
        <f t="shared" si="22"/>
        <v>3.4716955510947516E-5</v>
      </c>
      <c r="P35" s="190">
        <f t="shared" si="14"/>
        <v>3.3750408781999994E-4</v>
      </c>
      <c r="Q35" s="166">
        <f t="shared" si="23"/>
        <v>1.245047223918831E-4</v>
      </c>
      <c r="R35" s="166" t="str">
        <f t="shared" si="15"/>
        <v/>
      </c>
      <c r="S35" s="191">
        <f t="shared" si="16"/>
        <v>1.7320508075688773E-4</v>
      </c>
      <c r="T35" s="169">
        <f t="shared" si="17"/>
        <v>2.004384360968981E-5</v>
      </c>
      <c r="U35" s="166" t="str">
        <f>IF('Med1'!G33="","",'Med1'!G33/2)</f>
        <v/>
      </c>
      <c r="V35" s="166">
        <f t="shared" si="18"/>
        <v>3.9976516964305411E-4</v>
      </c>
      <c r="W35" s="191">
        <f t="shared" si="19"/>
        <v>6.7500817563999999E-4</v>
      </c>
      <c r="X35" s="193">
        <f t="shared" si="21"/>
        <v>2.0012813674136458</v>
      </c>
      <c r="Y35" s="200">
        <f t="shared" si="20"/>
        <v>8.0004258534759943E-4</v>
      </c>
      <c r="Z35" s="149">
        <v>37.5</v>
      </c>
      <c r="AA35" s="184">
        <v>1</v>
      </c>
      <c r="AB35" s="75">
        <f t="shared" si="10"/>
        <v>1956.1889134451915</v>
      </c>
    </row>
    <row r="36" spans="1:28" ht="17.399999999999999" customHeight="1">
      <c r="A36" s="157" t="str">
        <f>IF(B36="","",(IF(Z36="",'Med1'!A34,Z36)&amp;IF(AA36=3," [°]"," [mm]")))</f>
        <v>47,5 [mm]</v>
      </c>
      <c r="B36" s="167">
        <v>47.517935799999997</v>
      </c>
      <c r="C36" s="167">
        <v>47.517926500000002</v>
      </c>
      <c r="D36" s="167">
        <v>47.517947900000003</v>
      </c>
      <c r="E36" s="167">
        <v>47.518001699999999</v>
      </c>
      <c r="F36" s="167">
        <v>47.517968400000001</v>
      </c>
      <c r="G36" s="141"/>
      <c r="H36" s="141"/>
      <c r="I36" s="141"/>
      <c r="J36" s="141"/>
      <c r="K36" s="141"/>
      <c r="L36" s="150">
        <f t="shared" si="13"/>
        <v>47.517956060000003</v>
      </c>
      <c r="M36" s="147"/>
      <c r="N36" s="148"/>
      <c r="O36" s="168">
        <f t="shared" si="22"/>
        <v>2.9942160910481519E-5</v>
      </c>
      <c r="P36" s="190">
        <f t="shared" si="14"/>
        <v>3.4751795606000003E-4</v>
      </c>
      <c r="Q36" s="166">
        <f t="shared" si="23"/>
        <v>1.577484021548454E-4</v>
      </c>
      <c r="R36" s="166" t="str">
        <f t="shared" si="15"/>
        <v/>
      </c>
      <c r="S36" s="191">
        <f t="shared" si="16"/>
        <v>1.7320508075688773E-4</v>
      </c>
      <c r="T36" s="169">
        <f t="shared" si="17"/>
        <v>1.7287114661785596E-5</v>
      </c>
      <c r="U36" s="166" t="str">
        <f>IF('Med1'!G34="","",'Med1'!G34/2)</f>
        <v/>
      </c>
      <c r="V36" s="166">
        <f t="shared" si="18"/>
        <v>4.1946648555022444E-4</v>
      </c>
      <c r="W36" s="191">
        <f t="shared" si="19"/>
        <v>6.9503591211999996E-4</v>
      </c>
      <c r="X36" s="193">
        <f t="shared" si="21"/>
        <v>2.001184606420761</v>
      </c>
      <c r="Y36" s="200">
        <f t="shared" si="20"/>
        <v>8.3942987379252579E-4</v>
      </c>
      <c r="Z36" s="149">
        <v>47.5</v>
      </c>
      <c r="AA36" s="184">
        <v>1</v>
      </c>
      <c r="AB36" s="75">
        <f t="shared" si="10"/>
        <v>2116.179289666446</v>
      </c>
    </row>
    <row r="37" spans="1:28" ht="17.399999999999999" customHeight="1">
      <c r="A37" s="157" t="str">
        <f>IF(B37="","",(IF(Z37="",'Med1'!A35,Z37)&amp;IF(AA37=3," [°]"," [mm]")))</f>
        <v>52,5 [mm]</v>
      </c>
      <c r="B37" s="141">
        <v>52.499620499999999</v>
      </c>
      <c r="C37" s="141">
        <v>52.499614899999997</v>
      </c>
      <c r="D37" s="141">
        <v>52.499645399999999</v>
      </c>
      <c r="E37" s="141">
        <v>52.499642600000001</v>
      </c>
      <c r="F37" s="141">
        <v>52.499643499999998</v>
      </c>
      <c r="G37" s="141"/>
      <c r="H37" s="141"/>
      <c r="I37" s="141"/>
      <c r="J37" s="141"/>
      <c r="K37" s="141"/>
      <c r="L37" s="150">
        <f t="shared" si="13"/>
        <v>52.499633379999999</v>
      </c>
      <c r="M37" s="147"/>
      <c r="N37" s="148"/>
      <c r="O37" s="168">
        <f t="shared" si="22"/>
        <v>1.4485406449835419E-5</v>
      </c>
      <c r="P37" s="190">
        <f t="shared" si="14"/>
        <v>3.5249963338000002E-4</v>
      </c>
      <c r="Q37" s="166">
        <f t="shared" si="23"/>
        <v>1.7428639541972307E-4</v>
      </c>
      <c r="R37" s="166" t="str">
        <f t="shared" si="15"/>
        <v/>
      </c>
      <c r="S37" s="191">
        <f t="shared" si="16"/>
        <v>1.7320508075688773E-4</v>
      </c>
      <c r="T37" s="169">
        <f t="shared" si="17"/>
        <v>8.3631533131336213E-6</v>
      </c>
      <c r="U37" s="166" t="str">
        <f>IF('Med1'!G35="","",'Med1'!G35/2)</f>
        <v/>
      </c>
      <c r="V37" s="166">
        <f t="shared" si="18"/>
        <v>4.2976933521922373E-4</v>
      </c>
      <c r="W37" s="191">
        <f t="shared" si="19"/>
        <v>7.0499926675999993E-4</v>
      </c>
      <c r="X37" s="193">
        <f t="shared" si="21"/>
        <v>2.0011348091823571</v>
      </c>
      <c r="Y37" s="200">
        <f t="shared" si="20"/>
        <v>8.6002637662634975E-4</v>
      </c>
      <c r="Z37" s="149">
        <v>52.5</v>
      </c>
      <c r="AA37" s="184">
        <v>1</v>
      </c>
      <c r="AB37" s="75">
        <f t="shared" si="10"/>
        <v>2209.2162218565718</v>
      </c>
    </row>
    <row r="38" spans="1:28" ht="17.399999999999999" customHeight="1">
      <c r="A38" s="157" t="str">
        <f>IF(B38="","",(IF(Z38="",'Med1'!A36,Z38)&amp;IF(AA38=3," [°]"," [mm]")))</f>
        <v>62,5 [mm]</v>
      </c>
      <c r="B38" s="141">
        <v>62.524474499999997</v>
      </c>
      <c r="C38" s="141">
        <v>62.524464199999997</v>
      </c>
      <c r="D38" s="141">
        <v>62.524493100000001</v>
      </c>
      <c r="E38" s="141">
        <v>62.524450399999999</v>
      </c>
      <c r="F38" s="141">
        <v>62.524495600000002</v>
      </c>
      <c r="G38" s="141"/>
      <c r="H38" s="141"/>
      <c r="I38" s="141"/>
      <c r="J38" s="141"/>
      <c r="K38" s="141"/>
      <c r="L38" s="150">
        <f>AVERAGE(B38:D38)</f>
        <v>62.524477266666658</v>
      </c>
      <c r="M38" s="147"/>
      <c r="N38" s="148"/>
      <c r="O38" s="168">
        <f>_xlfn.STDEV.S(B38:D38)</f>
        <v>1.4647297818855588E-5</v>
      </c>
      <c r="P38" s="190">
        <f>IF(U38="",IF(AA38=3,ATAN(DEGREES(0.001/100))/2,((0.6+L38/500)/1000)/2),U38)</f>
        <v>3.6252447726666664E-4</v>
      </c>
      <c r="Q38" s="191">
        <f t="shared" si="23"/>
        <v>2.0756651173989112E-4</v>
      </c>
      <c r="R38" s="191" t="str">
        <f t="shared" si="15"/>
        <v/>
      </c>
      <c r="S38" s="191">
        <f>IF(AA38=3,0.0005/SQRT(3),0.0003/SQRT(3))</f>
        <v>1.7320508075688773E-4</v>
      </c>
      <c r="T38" s="192">
        <f>O38/SQRT(3)</f>
        <v>8.456621338616893E-6</v>
      </c>
      <c r="U38" s="166" t="str">
        <f>IF('Med1'!G36="","",'Med1'!G36/2)</f>
        <v/>
      </c>
      <c r="V38" s="191">
        <f>SQRT(SUMSQ(P38:T38))</f>
        <v>4.5230450789020553E-4</v>
      </c>
      <c r="W38" s="191">
        <f>IF(AA38=1,0.0006+(L38/500)/1000,IF(AA38=2,0.0008,0.003))</f>
        <v>7.2504895453333329E-4</v>
      </c>
      <c r="X38" s="193">
        <f>IF(W38&gt;V38*TINV(0.0455,AB38),2,TINV(0.0455,AB38))</f>
        <v>2.0010351742412595</v>
      </c>
      <c r="Y38" s="200">
        <f>IF(W38&gt;V38*X38,W38,V38*X38)</f>
        <v>9.0507722975618457E-4</v>
      </c>
      <c r="Z38" s="149">
        <v>62.5</v>
      </c>
      <c r="AA38" s="184">
        <v>1</v>
      </c>
      <c r="AB38" s="75">
        <f t="shared" si="10"/>
        <v>2422.7579768440232</v>
      </c>
    </row>
    <row r="39" spans="1:28" ht="17.399999999999999" customHeight="1">
      <c r="A39" s="157" t="str">
        <f>IF(B39="","",(IF(Z39="",'Med1'!A37,Z39)&amp;IF(AA39=3," [°]"," [mm]")))</f>
        <v>67,5 [mm]</v>
      </c>
      <c r="B39" s="141">
        <v>67.496641400000001</v>
      </c>
      <c r="C39" s="141">
        <v>67.496634599999993</v>
      </c>
      <c r="D39" s="141">
        <v>67.496672200000006</v>
      </c>
      <c r="E39" s="141">
        <v>67.496646400000003</v>
      </c>
      <c r="F39" s="141">
        <v>67.496685200000002</v>
      </c>
      <c r="G39" s="141"/>
      <c r="H39" s="141"/>
      <c r="I39" s="141"/>
      <c r="J39" s="141"/>
      <c r="K39" s="141"/>
      <c r="L39" s="150">
        <f>AVERAGE(B39:D39)</f>
        <v>67.496649399999995</v>
      </c>
      <c r="M39" s="147"/>
      <c r="N39" s="148"/>
      <c r="O39" s="168">
        <f t="shared" ref="O39:O50" si="24">_xlfn.STDEV.S(B39:D39)</f>
        <v>2.0035967663947341E-5</v>
      </c>
      <c r="P39" s="190">
        <f t="shared" ref="P39:P59" si="25">IF(U39="",IF(AA39=3,ATAN(DEGREES(0.001/100))/2,((0.6+L39/500)/1000)/2),U39)</f>
        <v>3.6749664940000001E-4</v>
      </c>
      <c r="Q39" s="166">
        <f t="shared" si="23"/>
        <v>2.2407295002780479E-4</v>
      </c>
      <c r="R39" s="166" t="str">
        <f t="shared" si="15"/>
        <v/>
      </c>
      <c r="S39" s="191">
        <f t="shared" ref="S39:S59" si="26">IF(AA39=3,0.0005/SQRT(3),0.0003/SQRT(3))</f>
        <v>1.7320508075688773E-4</v>
      </c>
      <c r="T39" s="169">
        <f t="shared" ref="T39:T59" si="27">O39/SQRT(3)</f>
        <v>1.1567771324254634E-5</v>
      </c>
      <c r="U39" s="166" t="str">
        <f>IF('Med1'!G37="","",'Med1'!G37/2)</f>
        <v/>
      </c>
      <c r="V39" s="166">
        <f t="shared" ref="V39:V59" si="28">SQRT(SUMSQ(P39:T39))</f>
        <v>4.6410805593934682E-4</v>
      </c>
      <c r="W39" s="191">
        <f t="shared" ref="W39:W59" si="29">IF(AA39=1,0.0006+(L39/500)/1000,IF(AA39=2,0.0008,0.003))</f>
        <v>7.3499329879999991E-4</v>
      </c>
      <c r="X39" s="193">
        <f t="shared" ref="X39:X47" si="30">IF(W39&gt;V39*TINV(0.0455,AB39),2,TINV(0.0455,AB39))</f>
        <v>2.0009863987192142</v>
      </c>
      <c r="Y39" s="200">
        <f t="shared" ref="Y39:Y59" si="31">IF(W39&gt;V39*X39,W39,V39*X39)</f>
        <v>9.2867390747064927E-4</v>
      </c>
      <c r="Z39" s="149">
        <v>67.5</v>
      </c>
      <c r="AA39" s="184">
        <v>1</v>
      </c>
      <c r="AB39" s="75">
        <f t="shared" si="10"/>
        <v>2542.4344705578887</v>
      </c>
    </row>
    <row r="40" spans="1:28" ht="17.399999999999999" customHeight="1">
      <c r="A40" s="157" t="str">
        <f>IF(B40="","",(IF(Z40="",'Med1'!A38,Z40)&amp;IF(AA40=3," [°]"," [mm]")))</f>
        <v>77,5 [mm]</v>
      </c>
      <c r="B40" s="141">
        <v>77.524801400000001</v>
      </c>
      <c r="C40" s="141">
        <v>77.524783999999997</v>
      </c>
      <c r="D40" s="141">
        <v>77.524824499999994</v>
      </c>
      <c r="E40" s="141">
        <v>77.524783600000006</v>
      </c>
      <c r="F40" s="141">
        <v>77.524822999999998</v>
      </c>
      <c r="G40" s="141"/>
      <c r="H40" s="141"/>
      <c r="I40" s="141"/>
      <c r="J40" s="141"/>
      <c r="K40" s="141"/>
      <c r="L40" s="150">
        <f>AVERAGE(B40:D40)</f>
        <v>77.524803300000002</v>
      </c>
      <c r="M40" s="147"/>
      <c r="N40" s="148"/>
      <c r="O40" s="168">
        <f t="shared" si="24"/>
        <v>2.0316741863123639E-5</v>
      </c>
      <c r="P40" s="190">
        <f t="shared" si="25"/>
        <v>3.7752480329999999E-4</v>
      </c>
      <c r="Q40" s="166">
        <f t="shared" si="23"/>
        <v>2.5736405481123476E-4</v>
      </c>
      <c r="R40" s="166" t="str">
        <f t="shared" si="15"/>
        <v/>
      </c>
      <c r="S40" s="191">
        <f t="shared" si="26"/>
        <v>1.7320508075688773E-4</v>
      </c>
      <c r="T40" s="169">
        <f t="shared" si="27"/>
        <v>1.1729876383730572E-5</v>
      </c>
      <c r="U40" s="166" t="str">
        <f>IF('Med1'!G38="","",'Med1'!G38/2)</f>
        <v/>
      </c>
      <c r="V40" s="166">
        <f t="shared" si="28"/>
        <v>4.8877277319380374E-4</v>
      </c>
      <c r="W40" s="191">
        <f t="shared" si="29"/>
        <v>7.5504960659999998E-4</v>
      </c>
      <c r="X40" s="193">
        <f t="shared" si="30"/>
        <v>2.0008931486520303</v>
      </c>
      <c r="Y40" s="200">
        <f t="shared" si="31"/>
        <v>9.779820931311346E-4</v>
      </c>
      <c r="Z40" s="149">
        <v>77.5</v>
      </c>
      <c r="AA40" s="184">
        <v>1</v>
      </c>
      <c r="AB40" s="75">
        <f t="shared" si="10"/>
        <v>2808.301555096742</v>
      </c>
    </row>
    <row r="41" spans="1:28" ht="17.399999999999999" customHeight="1">
      <c r="A41" s="157" t="str">
        <f>IF(B41="","",(IF(Z41="",'Med1'!A39,Z41)&amp;IF(AA41=3," [°]"," [mm]")))</f>
        <v>82,5 [mm]</v>
      </c>
      <c r="B41" s="141">
        <v>82.495456099999998</v>
      </c>
      <c r="C41" s="141">
        <v>82.4954623</v>
      </c>
      <c r="D41" s="141">
        <v>82.495466800000003</v>
      </c>
      <c r="E41" s="141">
        <v>82.495457700000003</v>
      </c>
      <c r="F41" s="141">
        <v>82.495470600000004</v>
      </c>
      <c r="G41" s="141"/>
      <c r="H41" s="141"/>
      <c r="I41" s="141"/>
      <c r="J41" s="141"/>
      <c r="K41" s="141"/>
      <c r="L41" s="150">
        <f t="shared" ref="L41:L59" si="32">AVERAGE(B41:F41)</f>
        <v>82.495462700000004</v>
      </c>
      <c r="M41" s="147"/>
      <c r="N41" s="148"/>
      <c r="O41" s="168">
        <f t="shared" si="24"/>
        <v>5.3724606425412329E-6</v>
      </c>
      <c r="P41" s="190">
        <f t="shared" si="25"/>
        <v>3.8249546270000001E-4</v>
      </c>
      <c r="Q41" s="166">
        <f t="shared" si="23"/>
        <v>2.7386547118141445E-4</v>
      </c>
      <c r="R41" s="166" t="str">
        <f t="shared" si="15"/>
        <v/>
      </c>
      <c r="S41" s="191">
        <f t="shared" si="26"/>
        <v>1.7320508075688773E-4</v>
      </c>
      <c r="T41" s="169">
        <f t="shared" si="27"/>
        <v>3.1017915981818507E-6</v>
      </c>
      <c r="U41" s="166" t="str">
        <f>IF('Med1'!G39="","",'Med1'!G39/2)</f>
        <v/>
      </c>
      <c r="V41" s="166">
        <f t="shared" si="28"/>
        <v>5.0131297250582279E-4</v>
      </c>
      <c r="W41" s="191">
        <f t="shared" si="29"/>
        <v>7.6499092540000002E-4</v>
      </c>
      <c r="X41" s="193">
        <f t="shared" si="30"/>
        <v>2.0008502562427051</v>
      </c>
      <c r="Y41" s="200">
        <f t="shared" si="31"/>
        <v>1.0030521894960676E-3</v>
      </c>
      <c r="Z41" s="149">
        <v>82.5</v>
      </c>
      <c r="AA41" s="184">
        <v>1</v>
      </c>
      <c r="AB41" s="75">
        <f t="shared" si="10"/>
        <v>2950.7314254977841</v>
      </c>
    </row>
    <row r="42" spans="1:28" ht="17.399999999999999" customHeight="1">
      <c r="A42" s="157" t="str">
        <f>IF(B42="","",(IF(Z42="",'Med1'!A40,Z42)&amp;IF(AA42=3," [°]"," [mm]")))</f>
        <v>92,5 [mm]</v>
      </c>
      <c r="B42" s="141">
        <v>92.522402</v>
      </c>
      <c r="C42" s="141">
        <v>92.522361700000005</v>
      </c>
      <c r="D42" s="141">
        <v>92.522372099999998</v>
      </c>
      <c r="E42" s="141">
        <v>92.522363999999996</v>
      </c>
      <c r="F42" s="141">
        <v>92.522415800000005</v>
      </c>
      <c r="G42" s="141"/>
      <c r="H42" s="141"/>
      <c r="I42" s="141"/>
      <c r="J42" s="141"/>
      <c r="K42" s="141"/>
      <c r="L42" s="150">
        <f t="shared" si="32"/>
        <v>92.522383120000001</v>
      </c>
      <c r="M42" s="147"/>
      <c r="N42" s="148"/>
      <c r="O42" s="168">
        <f t="shared" si="24"/>
        <v>2.0921520019388873E-5</v>
      </c>
      <c r="P42" s="190">
        <f t="shared" si="25"/>
        <v>3.9252238311999999E-4</v>
      </c>
      <c r="Q42" s="166">
        <f t="shared" si="23"/>
        <v>3.0715248110228674E-4</v>
      </c>
      <c r="R42" s="166" t="str">
        <f t="shared" si="15"/>
        <v/>
      </c>
      <c r="S42" s="191">
        <f t="shared" si="26"/>
        <v>1.7320508075688773E-4</v>
      </c>
      <c r="T42" s="169">
        <f t="shared" si="27"/>
        <v>1.207904521505031E-5</v>
      </c>
      <c r="U42" s="166" t="str">
        <f>IF('Med1'!G40="","",'Med1'!G40/2)</f>
        <v/>
      </c>
      <c r="V42" s="166">
        <f t="shared" si="28"/>
        <v>5.2779008254305224E-4</v>
      </c>
      <c r="W42" s="191">
        <f t="shared" si="29"/>
        <v>7.8504476623999998E-4</v>
      </c>
      <c r="X42" s="193">
        <f t="shared" si="30"/>
        <v>2.0007679613834579</v>
      </c>
      <c r="Y42" s="200">
        <f t="shared" si="31"/>
        <v>1.0559854874880696E-3</v>
      </c>
      <c r="Z42" s="149">
        <v>92.5</v>
      </c>
      <c r="AA42" s="184">
        <v>1</v>
      </c>
      <c r="AB42" s="75">
        <f t="shared" si="10"/>
        <v>3267.3263103035065</v>
      </c>
    </row>
    <row r="43" spans="1:28" ht="17.399999999999999" customHeight="1">
      <c r="A43" s="157" t="str">
        <f>IF(B43="","",(IF(Z43="",'Med1'!A41,Z43)&amp;IF(AA43=3," [°]"," [mm]")))</f>
        <v>100 [mm]</v>
      </c>
      <c r="B43" s="141">
        <v>100.0095177</v>
      </c>
      <c r="C43" s="141">
        <v>100.0094794</v>
      </c>
      <c r="D43" s="141">
        <v>100.0095012</v>
      </c>
      <c r="E43" s="141">
        <v>100.0094694</v>
      </c>
      <c r="F43" s="141">
        <v>100.0095491</v>
      </c>
      <c r="G43" s="141"/>
      <c r="H43" s="141"/>
      <c r="I43" s="141"/>
      <c r="J43" s="141"/>
      <c r="K43" s="141"/>
      <c r="L43" s="150">
        <f t="shared" si="32"/>
        <v>100.00950336000001</v>
      </c>
      <c r="M43" s="147"/>
      <c r="N43" s="148"/>
      <c r="O43" s="168">
        <f t="shared" si="24"/>
        <v>1.921102114231106E-5</v>
      </c>
      <c r="P43" s="190">
        <f t="shared" si="25"/>
        <v>4.0000950336E-4</v>
      </c>
      <c r="Q43" s="166">
        <f t="shared" si="23"/>
        <v>3.3200795369689657E-4</v>
      </c>
      <c r="R43" s="166" t="str">
        <f t="shared" si="15"/>
        <v/>
      </c>
      <c r="S43" s="191">
        <f t="shared" si="26"/>
        <v>1.7320508075688773E-4</v>
      </c>
      <c r="T43" s="169">
        <f t="shared" si="27"/>
        <v>1.1091488227920883E-5</v>
      </c>
      <c r="U43" s="166" t="str">
        <f>IF('Med1'!G41="","",'Med1'!G41/2)</f>
        <v/>
      </c>
      <c r="V43" s="166">
        <f t="shared" si="28"/>
        <v>5.4805100602719863E-4</v>
      </c>
      <c r="W43" s="191">
        <f t="shared" si="29"/>
        <v>8.0001900672E-4</v>
      </c>
      <c r="X43" s="193">
        <f t="shared" si="30"/>
        <v>2.0007125170716926</v>
      </c>
      <c r="Y43" s="200">
        <f t="shared" si="31"/>
        <v>1.0964925077523498E-3</v>
      </c>
      <c r="Z43" s="149">
        <v>100</v>
      </c>
      <c r="AA43" s="184">
        <v>1</v>
      </c>
      <c r="AB43" s="75">
        <f t="shared" si="10"/>
        <v>3522.6892816121881</v>
      </c>
    </row>
    <row r="44" spans="1:28" ht="17.399999999999999" customHeight="1">
      <c r="A44" s="157" t="str">
        <f>IF(B44="","",(IF(Z44="",'Med1'!A42,Z44)&amp;IF(AA44=3," [°]"," [mm]")))</f>
        <v/>
      </c>
      <c r="B44" s="141"/>
      <c r="C44" s="141"/>
      <c r="D44" s="141"/>
      <c r="E44" s="141"/>
      <c r="F44" s="141"/>
      <c r="G44" s="141"/>
      <c r="H44" s="141"/>
      <c r="I44" s="141"/>
      <c r="J44" s="141"/>
      <c r="K44" s="141"/>
      <c r="L44" s="150" t="e">
        <f t="shared" si="32"/>
        <v>#DIV/0!</v>
      </c>
      <c r="M44" s="147"/>
      <c r="N44" s="148"/>
      <c r="O44" s="168" t="e">
        <f t="shared" si="24"/>
        <v>#DIV/0!</v>
      </c>
      <c r="P44" s="190" t="e">
        <f t="shared" si="25"/>
        <v>#DIV/0!</v>
      </c>
      <c r="Q44" s="166" t="str">
        <f t="shared" ref="Q44:Q50" si="33">IF(AA44=1,(L44*coef*(10^(-6))*temp)/SQRT(3),"")</f>
        <v/>
      </c>
      <c r="R44" s="166" t="str">
        <f t="shared" si="15"/>
        <v/>
      </c>
      <c r="S44" s="191">
        <f t="shared" si="26"/>
        <v>1.7320508075688773E-4</v>
      </c>
      <c r="T44" s="169" t="e">
        <f t="shared" si="27"/>
        <v>#DIV/0!</v>
      </c>
      <c r="U44" s="166" t="str">
        <f>IF('Med1'!G42="","",'Med1'!G42/2)</f>
        <v/>
      </c>
      <c r="V44" s="166" t="e">
        <f t="shared" si="28"/>
        <v>#DIV/0!</v>
      </c>
      <c r="W44" s="191">
        <f t="shared" si="29"/>
        <v>3.0000000000000001E-3</v>
      </c>
      <c r="X44" s="193" t="e">
        <f t="shared" si="30"/>
        <v>#DIV/0!</v>
      </c>
      <c r="Y44" s="200" t="e">
        <f t="shared" si="31"/>
        <v>#DIV/0!</v>
      </c>
      <c r="Z44" s="149"/>
      <c r="AA44" s="184"/>
      <c r="AB44" s="75" t="e">
        <f t="shared" si="10"/>
        <v>#DIV/0!</v>
      </c>
    </row>
    <row r="45" spans="1:28" ht="17.399999999999999" customHeight="1">
      <c r="A45" s="157" t="str">
        <f>IF(B45="","",(IF(Z45="",'Med1'!A43,Z45)&amp;IF(AA45=3," [°]"," [mm]")))</f>
        <v/>
      </c>
      <c r="B45" s="141"/>
      <c r="C45" s="141"/>
      <c r="D45" s="141"/>
      <c r="E45" s="141"/>
      <c r="F45" s="141"/>
      <c r="G45" s="141"/>
      <c r="H45" s="141"/>
      <c r="I45" s="141"/>
      <c r="J45" s="141"/>
      <c r="K45" s="141"/>
      <c r="L45" s="150" t="e">
        <f t="shared" si="32"/>
        <v>#DIV/0!</v>
      </c>
      <c r="M45" s="147"/>
      <c r="N45" s="148"/>
      <c r="O45" s="168" t="e">
        <f t="shared" si="24"/>
        <v>#DIV/0!</v>
      </c>
      <c r="P45" s="190" t="e">
        <f t="shared" si="25"/>
        <v>#DIV/0!</v>
      </c>
      <c r="Q45" s="166" t="str">
        <f t="shared" si="33"/>
        <v/>
      </c>
      <c r="R45" s="166" t="str">
        <f t="shared" si="15"/>
        <v/>
      </c>
      <c r="S45" s="191">
        <f t="shared" si="26"/>
        <v>1.7320508075688773E-4</v>
      </c>
      <c r="T45" s="169" t="e">
        <f t="shared" si="27"/>
        <v>#DIV/0!</v>
      </c>
      <c r="U45" s="166" t="str">
        <f>IF('Med1'!G43="","",'Med1'!G43/2)</f>
        <v/>
      </c>
      <c r="V45" s="166" t="e">
        <f t="shared" si="28"/>
        <v>#DIV/0!</v>
      </c>
      <c r="W45" s="191">
        <f t="shared" si="29"/>
        <v>3.0000000000000001E-3</v>
      </c>
      <c r="X45" s="193" t="e">
        <f t="shared" si="30"/>
        <v>#DIV/0!</v>
      </c>
      <c r="Y45" s="200" t="e">
        <f t="shared" si="31"/>
        <v>#DIV/0!</v>
      </c>
      <c r="Z45" s="149"/>
      <c r="AA45" s="184"/>
      <c r="AB45" s="75" t="e">
        <f t="shared" si="10"/>
        <v>#DIV/0!</v>
      </c>
    </row>
    <row r="46" spans="1:28" ht="17.399999999999999" customHeight="1">
      <c r="A46" s="157" t="str">
        <f>IF(B46="","",(IF(Z46="",'Med1'!A44,Z46)&amp;IF(AA46=3," [°]"," [mm]")))</f>
        <v/>
      </c>
      <c r="B46" s="141"/>
      <c r="C46" s="141"/>
      <c r="D46" s="141"/>
      <c r="E46" s="141"/>
      <c r="F46" s="141"/>
      <c r="G46" s="141"/>
      <c r="H46" s="141"/>
      <c r="I46" s="141"/>
      <c r="J46" s="141"/>
      <c r="K46" s="141"/>
      <c r="L46" s="150" t="e">
        <f t="shared" si="32"/>
        <v>#DIV/0!</v>
      </c>
      <c r="M46" s="147"/>
      <c r="N46" s="148"/>
      <c r="O46" s="168" t="e">
        <f t="shared" si="24"/>
        <v>#DIV/0!</v>
      </c>
      <c r="P46" s="190" t="e">
        <f t="shared" si="25"/>
        <v>#DIV/0!</v>
      </c>
      <c r="Q46" s="166" t="str">
        <f t="shared" si="33"/>
        <v/>
      </c>
      <c r="R46" s="166" t="str">
        <f t="shared" si="15"/>
        <v/>
      </c>
      <c r="S46" s="191">
        <f t="shared" si="26"/>
        <v>1.7320508075688773E-4</v>
      </c>
      <c r="T46" s="169" t="e">
        <f t="shared" si="27"/>
        <v>#DIV/0!</v>
      </c>
      <c r="U46" s="166" t="str">
        <f>IF('Med1'!G44="","",'Med1'!G44/2)</f>
        <v/>
      </c>
      <c r="V46" s="166" t="e">
        <f t="shared" si="28"/>
        <v>#DIV/0!</v>
      </c>
      <c r="W46" s="191">
        <f t="shared" si="29"/>
        <v>3.0000000000000001E-3</v>
      </c>
      <c r="X46" s="193" t="e">
        <f t="shared" si="30"/>
        <v>#DIV/0!</v>
      </c>
      <c r="Y46" s="200" t="e">
        <f t="shared" si="31"/>
        <v>#DIV/0!</v>
      </c>
      <c r="Z46" s="149"/>
      <c r="AA46" s="184"/>
      <c r="AB46" s="75" t="e">
        <f t="shared" si="10"/>
        <v>#DIV/0!</v>
      </c>
    </row>
    <row r="47" spans="1:28" ht="17.399999999999999" customHeight="1">
      <c r="A47" s="157" t="str">
        <f>IF(B47="","",(IF(Z47="",'Med1'!A45,Z47)&amp;IF(AA47=3," [°]"," [mm]")))</f>
        <v/>
      </c>
      <c r="B47" s="141"/>
      <c r="C47" s="141"/>
      <c r="D47" s="141"/>
      <c r="E47" s="141"/>
      <c r="F47" s="141"/>
      <c r="G47" s="141"/>
      <c r="H47" s="141"/>
      <c r="I47" s="141"/>
      <c r="J47" s="141"/>
      <c r="K47" s="141"/>
      <c r="L47" s="150" t="e">
        <f t="shared" si="32"/>
        <v>#DIV/0!</v>
      </c>
      <c r="M47" s="147"/>
      <c r="N47" s="148"/>
      <c r="O47" s="168" t="e">
        <f t="shared" si="24"/>
        <v>#DIV/0!</v>
      </c>
      <c r="P47" s="190" t="e">
        <f t="shared" si="25"/>
        <v>#DIV/0!</v>
      </c>
      <c r="Q47" s="166" t="str">
        <f t="shared" si="33"/>
        <v/>
      </c>
      <c r="R47" s="166" t="str">
        <f t="shared" si="15"/>
        <v/>
      </c>
      <c r="S47" s="191">
        <f t="shared" si="26"/>
        <v>1.7320508075688773E-4</v>
      </c>
      <c r="T47" s="169" t="e">
        <f t="shared" si="27"/>
        <v>#DIV/0!</v>
      </c>
      <c r="U47" s="166" t="str">
        <f>IF('Med1'!G45="","",'Med1'!G45/2)</f>
        <v/>
      </c>
      <c r="V47" s="166" t="e">
        <f t="shared" si="28"/>
        <v>#DIV/0!</v>
      </c>
      <c r="W47" s="191">
        <f t="shared" si="29"/>
        <v>3.0000000000000001E-3</v>
      </c>
      <c r="X47" s="193" t="e">
        <f t="shared" si="30"/>
        <v>#DIV/0!</v>
      </c>
      <c r="Y47" s="200" t="e">
        <f t="shared" si="31"/>
        <v>#DIV/0!</v>
      </c>
      <c r="Z47" s="149"/>
      <c r="AA47" s="184"/>
      <c r="AB47" s="75" t="e">
        <f t="shared" si="10"/>
        <v>#DIV/0!</v>
      </c>
    </row>
    <row r="48" spans="1:28" ht="17.399999999999999" customHeight="1">
      <c r="A48" s="157" t="str">
        <f>IF(B48="","",(IF(Z48="",'Med1'!A46,Z48)&amp;IF(AA48=3," [°]"," [mm]")))</f>
        <v/>
      </c>
      <c r="B48" s="141"/>
      <c r="C48" s="141"/>
      <c r="D48" s="141"/>
      <c r="E48" s="141"/>
      <c r="F48" s="141"/>
      <c r="G48" s="141"/>
      <c r="H48" s="141"/>
      <c r="I48" s="141"/>
      <c r="J48" s="141"/>
      <c r="K48" s="141"/>
      <c r="L48" s="150" t="e">
        <f t="shared" si="32"/>
        <v>#DIV/0!</v>
      </c>
      <c r="M48" s="147"/>
      <c r="N48" s="148"/>
      <c r="O48" s="168" t="e">
        <f t="shared" si="24"/>
        <v>#DIV/0!</v>
      </c>
      <c r="P48" s="190" t="e">
        <f t="shared" si="25"/>
        <v>#DIV/0!</v>
      </c>
      <c r="Q48" s="166" t="str">
        <f t="shared" si="33"/>
        <v/>
      </c>
      <c r="R48" s="166" t="str">
        <f t="shared" ref="R48:R59" si="34">IF(AA48=2,L48*0.01/SQRT(3),"")</f>
        <v/>
      </c>
      <c r="S48" s="191">
        <f t="shared" si="26"/>
        <v>1.7320508075688773E-4</v>
      </c>
      <c r="T48" s="169" t="e">
        <f t="shared" si="27"/>
        <v>#DIV/0!</v>
      </c>
      <c r="U48" s="166" t="str">
        <f>IF('Med1'!G46="","",'Med1'!G46/2)</f>
        <v/>
      </c>
      <c r="V48" s="166" t="e">
        <f t="shared" si="28"/>
        <v>#DIV/0!</v>
      </c>
      <c r="W48" s="191">
        <f t="shared" si="29"/>
        <v>3.0000000000000001E-3</v>
      </c>
      <c r="X48" s="193" t="e">
        <f>IF(W48&gt;V48*TINV(0.0455,AB48),2,TINV(0.0455,AB48))</f>
        <v>#DIV/0!</v>
      </c>
      <c r="Y48" s="200" t="e">
        <f t="shared" si="31"/>
        <v>#DIV/0!</v>
      </c>
      <c r="Z48" s="149"/>
      <c r="AA48" s="184"/>
      <c r="AB48" s="75" t="e">
        <f t="shared" si="10"/>
        <v>#DIV/0!</v>
      </c>
    </row>
    <row r="49" spans="1:28" ht="17.399999999999999" customHeight="1">
      <c r="A49" s="157" t="str">
        <f>IF(B49="","",(IF(Z49="",'Med1'!A47,Z49)&amp;IF(AA49=3," [°]"," [mm]")))</f>
        <v/>
      </c>
      <c r="B49" s="141"/>
      <c r="C49" s="141"/>
      <c r="D49" s="141"/>
      <c r="E49" s="141"/>
      <c r="F49" s="141"/>
      <c r="G49" s="141"/>
      <c r="H49" s="141"/>
      <c r="I49" s="141"/>
      <c r="J49" s="141"/>
      <c r="K49" s="141"/>
      <c r="L49" s="150" t="e">
        <f t="shared" si="32"/>
        <v>#DIV/0!</v>
      </c>
      <c r="M49" s="147"/>
      <c r="N49" s="148"/>
      <c r="O49" s="168" t="e">
        <f t="shared" si="24"/>
        <v>#DIV/0!</v>
      </c>
      <c r="P49" s="190" t="e">
        <f t="shared" si="25"/>
        <v>#DIV/0!</v>
      </c>
      <c r="Q49" s="166" t="str">
        <f t="shared" si="33"/>
        <v/>
      </c>
      <c r="R49" s="166" t="str">
        <f t="shared" si="34"/>
        <v/>
      </c>
      <c r="S49" s="191">
        <f t="shared" si="26"/>
        <v>1.7320508075688773E-4</v>
      </c>
      <c r="T49" s="169" t="e">
        <f t="shared" si="27"/>
        <v>#DIV/0!</v>
      </c>
      <c r="U49" s="166" t="str">
        <f>IF('Med1'!G47="","",'Med1'!G47/2)</f>
        <v/>
      </c>
      <c r="V49" s="166" t="e">
        <f t="shared" si="28"/>
        <v>#DIV/0!</v>
      </c>
      <c r="W49" s="191">
        <f t="shared" si="29"/>
        <v>3.0000000000000001E-3</v>
      </c>
      <c r="X49" s="193" t="e">
        <f t="shared" ref="X49:X59" si="35">IF(W49&gt;V49*TINV(0.0455,AB49),2,TINV(0.0455,AB49))</f>
        <v>#DIV/0!</v>
      </c>
      <c r="Y49" s="200" t="e">
        <f t="shared" si="31"/>
        <v>#DIV/0!</v>
      </c>
      <c r="Z49" s="149"/>
      <c r="AA49" s="184"/>
      <c r="AB49" s="75" t="e">
        <f t="shared" si="10"/>
        <v>#DIV/0!</v>
      </c>
    </row>
    <row r="50" spans="1:28" ht="17.399999999999999" customHeight="1">
      <c r="A50" s="157" t="str">
        <f>IF(B50="","",(IF(Z50="",'Med1'!A48,Z50)&amp;IF(AA50=3," [°]"," [mm]")))</f>
        <v/>
      </c>
      <c r="B50" s="141"/>
      <c r="C50" s="141"/>
      <c r="D50" s="141"/>
      <c r="E50" s="141"/>
      <c r="F50" s="141"/>
      <c r="G50" s="141"/>
      <c r="H50" s="141"/>
      <c r="I50" s="141"/>
      <c r="J50" s="141"/>
      <c r="K50" s="141"/>
      <c r="L50" s="150" t="e">
        <f t="shared" si="32"/>
        <v>#DIV/0!</v>
      </c>
      <c r="M50" s="147"/>
      <c r="N50" s="148"/>
      <c r="O50" s="168" t="e">
        <f t="shared" si="24"/>
        <v>#DIV/0!</v>
      </c>
      <c r="P50" s="190" t="e">
        <f t="shared" si="25"/>
        <v>#DIV/0!</v>
      </c>
      <c r="Q50" s="166" t="str">
        <f t="shared" si="33"/>
        <v/>
      </c>
      <c r="R50" s="166" t="str">
        <f t="shared" si="34"/>
        <v/>
      </c>
      <c r="S50" s="191">
        <f t="shared" si="26"/>
        <v>1.7320508075688773E-4</v>
      </c>
      <c r="T50" s="169" t="e">
        <f t="shared" si="27"/>
        <v>#DIV/0!</v>
      </c>
      <c r="U50" s="166" t="str">
        <f>IF('Med1'!G48="","",'Med1'!G48/2)</f>
        <v/>
      </c>
      <c r="V50" s="166" t="e">
        <f t="shared" si="28"/>
        <v>#DIV/0!</v>
      </c>
      <c r="W50" s="191">
        <f t="shared" si="29"/>
        <v>3.0000000000000001E-3</v>
      </c>
      <c r="X50" s="193" t="e">
        <f t="shared" si="35"/>
        <v>#DIV/0!</v>
      </c>
      <c r="Y50" s="200" t="e">
        <f t="shared" si="31"/>
        <v>#DIV/0!</v>
      </c>
      <c r="Z50" s="149"/>
      <c r="AA50" s="184"/>
      <c r="AB50" s="75" t="e">
        <f t="shared" si="10"/>
        <v>#DIV/0!</v>
      </c>
    </row>
    <row r="51" spans="1:28" ht="17.399999999999999" customHeight="1">
      <c r="A51" s="157" t="str">
        <f>IF(B51="","",(IF(Z51="",'Med1'!A49,Z51)&amp;IF(AA51=3," [°]"," [mm]")))</f>
        <v/>
      </c>
      <c r="B51" s="141"/>
      <c r="C51" s="141"/>
      <c r="D51" s="141"/>
      <c r="E51" s="141"/>
      <c r="F51" s="141"/>
      <c r="G51" s="141"/>
      <c r="H51" s="141"/>
      <c r="I51" s="141"/>
      <c r="J51" s="141"/>
      <c r="K51" s="141"/>
      <c r="L51" s="150" t="e">
        <f t="shared" si="32"/>
        <v>#DIV/0!</v>
      </c>
      <c r="M51" s="147"/>
      <c r="N51" s="148"/>
      <c r="O51" s="168" t="e">
        <f t="shared" ref="O51:O59" si="36">_xlfn.STDEV.S(B51:F51)</f>
        <v>#DIV/0!</v>
      </c>
      <c r="P51" s="190" t="e">
        <f t="shared" si="25"/>
        <v>#DIV/0!</v>
      </c>
      <c r="Q51" s="166" t="str">
        <f t="shared" ref="Q51:Q59" si="37">IF(AA51=1,(L51*coef*(10^(-6))*temp)/SQRT(3),"")</f>
        <v/>
      </c>
      <c r="R51" s="166" t="str">
        <f t="shared" si="34"/>
        <v/>
      </c>
      <c r="S51" s="191">
        <f t="shared" si="26"/>
        <v>1.7320508075688773E-4</v>
      </c>
      <c r="T51" s="169" t="e">
        <f t="shared" si="27"/>
        <v>#DIV/0!</v>
      </c>
      <c r="U51" s="166" t="str">
        <f>IF('Med1'!G49="","",'Med1'!G49/2)</f>
        <v/>
      </c>
      <c r="V51" s="166" t="e">
        <f t="shared" si="28"/>
        <v>#DIV/0!</v>
      </c>
      <c r="W51" s="191">
        <f t="shared" si="29"/>
        <v>3.0000000000000001E-3</v>
      </c>
      <c r="X51" s="193" t="e">
        <f t="shared" si="35"/>
        <v>#DIV/0!</v>
      </c>
      <c r="Y51" s="200" t="e">
        <f t="shared" si="31"/>
        <v>#DIV/0!</v>
      </c>
      <c r="Z51" s="149"/>
      <c r="AA51" s="184"/>
      <c r="AB51" s="75" t="e">
        <f t="shared" si="10"/>
        <v>#DIV/0!</v>
      </c>
    </row>
    <row r="52" spans="1:28" ht="17.399999999999999" customHeight="1">
      <c r="A52" s="157" t="str">
        <f>IF(B52="","",(IF(Z52="",'Med1'!A50,Z52)&amp;IF(AA52=3," [°]"," [mm]")))</f>
        <v/>
      </c>
      <c r="B52" s="141"/>
      <c r="C52" s="141"/>
      <c r="D52" s="141"/>
      <c r="E52" s="141"/>
      <c r="F52" s="141"/>
      <c r="G52" s="141"/>
      <c r="H52" s="141"/>
      <c r="I52" s="141"/>
      <c r="J52" s="141"/>
      <c r="K52" s="141"/>
      <c r="L52" s="150" t="e">
        <f t="shared" si="32"/>
        <v>#DIV/0!</v>
      </c>
      <c r="M52" s="147"/>
      <c r="N52" s="148"/>
      <c r="O52" s="168" t="e">
        <f t="shared" si="36"/>
        <v>#DIV/0!</v>
      </c>
      <c r="P52" s="190" t="e">
        <f t="shared" si="25"/>
        <v>#DIV/0!</v>
      </c>
      <c r="Q52" s="166" t="str">
        <f t="shared" si="37"/>
        <v/>
      </c>
      <c r="R52" s="166" t="str">
        <f t="shared" si="34"/>
        <v/>
      </c>
      <c r="S52" s="191">
        <f t="shared" si="26"/>
        <v>1.7320508075688773E-4</v>
      </c>
      <c r="T52" s="169" t="e">
        <f t="shared" si="27"/>
        <v>#DIV/0!</v>
      </c>
      <c r="U52" s="166" t="str">
        <f>IF('Med1'!G50="","",'Med1'!G50/2)</f>
        <v/>
      </c>
      <c r="V52" s="166" t="e">
        <f t="shared" si="28"/>
        <v>#DIV/0!</v>
      </c>
      <c r="W52" s="191">
        <f t="shared" si="29"/>
        <v>3.0000000000000001E-3</v>
      </c>
      <c r="X52" s="193" t="e">
        <f t="shared" si="35"/>
        <v>#DIV/0!</v>
      </c>
      <c r="Y52" s="200" t="e">
        <f t="shared" si="31"/>
        <v>#DIV/0!</v>
      </c>
      <c r="Z52" s="149"/>
      <c r="AA52" s="184"/>
      <c r="AB52" s="75" t="e">
        <f t="shared" si="10"/>
        <v>#DIV/0!</v>
      </c>
    </row>
    <row r="53" spans="1:28" ht="17.399999999999999" customHeight="1">
      <c r="A53" s="157" t="str">
        <f>IF(B53="","",(IF(Z53="",'Med1'!A51,Z53)&amp;IF(AA53=3," [°]"," [mm]")))</f>
        <v/>
      </c>
      <c r="B53" s="141"/>
      <c r="C53" s="141"/>
      <c r="D53" s="141"/>
      <c r="E53" s="141"/>
      <c r="F53" s="141"/>
      <c r="G53" s="141"/>
      <c r="H53" s="141"/>
      <c r="I53" s="141"/>
      <c r="J53" s="141"/>
      <c r="K53" s="141"/>
      <c r="L53" s="150" t="e">
        <f t="shared" si="32"/>
        <v>#DIV/0!</v>
      </c>
      <c r="M53" s="147"/>
      <c r="N53" s="148"/>
      <c r="O53" s="168" t="e">
        <f t="shared" si="36"/>
        <v>#DIV/0!</v>
      </c>
      <c r="P53" s="190" t="e">
        <f t="shared" si="25"/>
        <v>#DIV/0!</v>
      </c>
      <c r="Q53" s="166" t="str">
        <f t="shared" si="37"/>
        <v/>
      </c>
      <c r="R53" s="166" t="str">
        <f t="shared" si="34"/>
        <v/>
      </c>
      <c r="S53" s="191">
        <f t="shared" si="26"/>
        <v>1.7320508075688773E-4</v>
      </c>
      <c r="T53" s="169" t="e">
        <f t="shared" si="27"/>
        <v>#DIV/0!</v>
      </c>
      <c r="U53" s="166" t="str">
        <f>IF('Med1'!G51="","",'Med1'!G51/2)</f>
        <v/>
      </c>
      <c r="V53" s="166" t="e">
        <f t="shared" si="28"/>
        <v>#DIV/0!</v>
      </c>
      <c r="W53" s="191">
        <f t="shared" si="29"/>
        <v>3.0000000000000001E-3</v>
      </c>
      <c r="X53" s="193" t="e">
        <f t="shared" si="35"/>
        <v>#DIV/0!</v>
      </c>
      <c r="Y53" s="200" t="e">
        <f t="shared" si="31"/>
        <v>#DIV/0!</v>
      </c>
      <c r="Z53" s="149"/>
      <c r="AA53" s="184"/>
      <c r="AB53" s="75" t="e">
        <f t="shared" si="10"/>
        <v>#DIV/0!</v>
      </c>
    </row>
    <row r="54" spans="1:28" ht="17.399999999999999" customHeight="1">
      <c r="A54" s="157" t="str">
        <f>IF(B54="","",(IF(Z54="",'Med1'!A52,Z54)&amp;IF(AA54=3," [°]"," [mm]")))</f>
        <v/>
      </c>
      <c r="B54" s="141"/>
      <c r="C54" s="141"/>
      <c r="D54" s="141"/>
      <c r="E54" s="141"/>
      <c r="F54" s="141"/>
      <c r="G54" s="141"/>
      <c r="H54" s="141"/>
      <c r="I54" s="141"/>
      <c r="J54" s="141"/>
      <c r="K54" s="141"/>
      <c r="L54" s="150" t="e">
        <f t="shared" si="32"/>
        <v>#DIV/0!</v>
      </c>
      <c r="M54" s="147"/>
      <c r="N54" s="148"/>
      <c r="O54" s="168" t="e">
        <f t="shared" si="36"/>
        <v>#DIV/0!</v>
      </c>
      <c r="P54" s="190" t="e">
        <f t="shared" si="25"/>
        <v>#DIV/0!</v>
      </c>
      <c r="Q54" s="166" t="str">
        <f t="shared" si="37"/>
        <v/>
      </c>
      <c r="R54" s="166" t="str">
        <f t="shared" si="34"/>
        <v/>
      </c>
      <c r="S54" s="191">
        <f t="shared" si="26"/>
        <v>1.7320508075688773E-4</v>
      </c>
      <c r="T54" s="169" t="e">
        <f t="shared" si="27"/>
        <v>#DIV/0!</v>
      </c>
      <c r="U54" s="166" t="str">
        <f>IF('Med1'!G52="","",'Med1'!G52/2)</f>
        <v/>
      </c>
      <c r="V54" s="166" t="e">
        <f t="shared" si="28"/>
        <v>#DIV/0!</v>
      </c>
      <c r="W54" s="191">
        <f t="shared" si="29"/>
        <v>3.0000000000000001E-3</v>
      </c>
      <c r="X54" s="193" t="e">
        <f t="shared" si="35"/>
        <v>#DIV/0!</v>
      </c>
      <c r="Y54" s="200" t="e">
        <f t="shared" si="31"/>
        <v>#DIV/0!</v>
      </c>
      <c r="Z54" s="149"/>
      <c r="AA54" s="184"/>
      <c r="AB54" s="75" t="e">
        <f t="shared" si="10"/>
        <v>#DIV/0!</v>
      </c>
    </row>
    <row r="55" spans="1:28" ht="17.399999999999999" customHeight="1">
      <c r="A55" s="157" t="str">
        <f>IF(B55="","",(IF(Z55="",'Med1'!A53,Z55)&amp;IF(AA55=3," [°]"," [mm]")))</f>
        <v/>
      </c>
      <c r="B55" s="141"/>
      <c r="C55" s="141"/>
      <c r="D55" s="141"/>
      <c r="E55" s="141"/>
      <c r="F55" s="141"/>
      <c r="G55" s="141"/>
      <c r="H55" s="141"/>
      <c r="I55" s="141"/>
      <c r="J55" s="141"/>
      <c r="K55" s="141"/>
      <c r="L55" s="150" t="e">
        <f t="shared" si="32"/>
        <v>#DIV/0!</v>
      </c>
      <c r="M55" s="147"/>
      <c r="N55" s="148"/>
      <c r="O55" s="168" t="e">
        <f t="shared" si="36"/>
        <v>#DIV/0!</v>
      </c>
      <c r="P55" s="190" t="e">
        <f t="shared" si="25"/>
        <v>#DIV/0!</v>
      </c>
      <c r="Q55" s="166" t="str">
        <f t="shared" si="37"/>
        <v/>
      </c>
      <c r="R55" s="166" t="str">
        <f t="shared" si="34"/>
        <v/>
      </c>
      <c r="S55" s="191">
        <f t="shared" si="26"/>
        <v>1.7320508075688773E-4</v>
      </c>
      <c r="T55" s="169" t="e">
        <f t="shared" si="27"/>
        <v>#DIV/0!</v>
      </c>
      <c r="U55" s="166" t="str">
        <f>IF('Med1'!G53="","",'Med1'!G53/2)</f>
        <v/>
      </c>
      <c r="V55" s="166" t="e">
        <f t="shared" si="28"/>
        <v>#DIV/0!</v>
      </c>
      <c r="W55" s="191">
        <f t="shared" si="29"/>
        <v>3.0000000000000001E-3</v>
      </c>
      <c r="X55" s="193" t="e">
        <f t="shared" si="35"/>
        <v>#DIV/0!</v>
      </c>
      <c r="Y55" s="200" t="e">
        <f t="shared" si="31"/>
        <v>#DIV/0!</v>
      </c>
      <c r="Z55" s="149"/>
      <c r="AA55" s="184"/>
      <c r="AB55" s="75" t="e">
        <f t="shared" si="10"/>
        <v>#DIV/0!</v>
      </c>
    </row>
    <row r="56" spans="1:28" ht="17.399999999999999" customHeight="1">
      <c r="A56" s="157" t="str">
        <f>IF(B56="","",(IF(Z56="",'Med1'!A54,Z56)&amp;IF(AA56=3," [°]"," [mm]")))</f>
        <v/>
      </c>
      <c r="B56" s="141"/>
      <c r="C56" s="141"/>
      <c r="D56" s="141"/>
      <c r="E56" s="141"/>
      <c r="F56" s="141"/>
      <c r="G56" s="141"/>
      <c r="H56" s="141"/>
      <c r="I56" s="141"/>
      <c r="J56" s="141"/>
      <c r="K56" s="141"/>
      <c r="L56" s="150" t="e">
        <f t="shared" si="32"/>
        <v>#DIV/0!</v>
      </c>
      <c r="M56" s="147"/>
      <c r="N56" s="148"/>
      <c r="O56" s="168" t="e">
        <f t="shared" si="36"/>
        <v>#DIV/0!</v>
      </c>
      <c r="P56" s="190" t="e">
        <f t="shared" si="25"/>
        <v>#DIV/0!</v>
      </c>
      <c r="Q56" s="166" t="str">
        <f t="shared" si="37"/>
        <v/>
      </c>
      <c r="R56" s="166" t="str">
        <f t="shared" si="34"/>
        <v/>
      </c>
      <c r="S56" s="191">
        <f t="shared" si="26"/>
        <v>1.7320508075688773E-4</v>
      </c>
      <c r="T56" s="169" t="e">
        <f t="shared" si="27"/>
        <v>#DIV/0!</v>
      </c>
      <c r="U56" s="166" t="str">
        <f>IF('Med1'!G54="","",'Med1'!G54/2)</f>
        <v/>
      </c>
      <c r="V56" s="166" t="e">
        <f t="shared" si="28"/>
        <v>#DIV/0!</v>
      </c>
      <c r="W56" s="191">
        <f t="shared" si="29"/>
        <v>3.0000000000000001E-3</v>
      </c>
      <c r="X56" s="193" t="e">
        <f t="shared" si="35"/>
        <v>#DIV/0!</v>
      </c>
      <c r="Y56" s="200" t="e">
        <f t="shared" si="31"/>
        <v>#DIV/0!</v>
      </c>
      <c r="Z56" s="149"/>
      <c r="AA56" s="184"/>
      <c r="AB56" s="75" t="e">
        <f t="shared" si="10"/>
        <v>#DIV/0!</v>
      </c>
    </row>
    <row r="57" spans="1:28" ht="17.399999999999999" customHeight="1">
      <c r="A57" s="157"/>
      <c r="B57" s="141"/>
      <c r="C57" s="141"/>
      <c r="D57" s="141"/>
      <c r="E57" s="141"/>
      <c r="F57" s="141"/>
      <c r="G57" s="141"/>
      <c r="H57" s="141"/>
      <c r="I57" s="141"/>
      <c r="J57" s="141"/>
      <c r="K57" s="141"/>
      <c r="L57" s="150" t="e">
        <f t="shared" si="32"/>
        <v>#DIV/0!</v>
      </c>
      <c r="M57" s="147"/>
      <c r="N57" s="148"/>
      <c r="O57" s="168" t="e">
        <f t="shared" si="36"/>
        <v>#DIV/0!</v>
      </c>
      <c r="P57" s="190" t="e">
        <f t="shared" si="25"/>
        <v>#DIV/0!</v>
      </c>
      <c r="Q57" s="166" t="str">
        <f t="shared" si="37"/>
        <v/>
      </c>
      <c r="R57" s="166" t="str">
        <f t="shared" si="34"/>
        <v/>
      </c>
      <c r="S57" s="191">
        <f t="shared" si="26"/>
        <v>1.7320508075688773E-4</v>
      </c>
      <c r="T57" s="169" t="e">
        <f t="shared" si="27"/>
        <v>#DIV/0!</v>
      </c>
      <c r="U57" s="166" t="str">
        <f>IF('Med1'!G55="","",'Med1'!G55/2)</f>
        <v/>
      </c>
      <c r="V57" s="166" t="e">
        <f t="shared" si="28"/>
        <v>#DIV/0!</v>
      </c>
      <c r="W57" s="191">
        <f t="shared" si="29"/>
        <v>3.0000000000000001E-3</v>
      </c>
      <c r="X57" s="193" t="e">
        <f t="shared" si="35"/>
        <v>#DIV/0!</v>
      </c>
      <c r="Y57" s="200" t="e">
        <f t="shared" si="31"/>
        <v>#DIV/0!</v>
      </c>
      <c r="Z57" s="149"/>
      <c r="AA57" s="184"/>
      <c r="AB57" s="75" t="e">
        <f t="shared" si="10"/>
        <v>#DIV/0!</v>
      </c>
    </row>
    <row r="58" spans="1:28" ht="17.399999999999999" customHeight="1">
      <c r="A58" s="157"/>
      <c r="B58" s="141"/>
      <c r="C58" s="141"/>
      <c r="D58" s="141"/>
      <c r="E58" s="141"/>
      <c r="F58" s="141"/>
      <c r="G58" s="141"/>
      <c r="H58" s="141"/>
      <c r="I58" s="141"/>
      <c r="J58" s="141"/>
      <c r="K58" s="141"/>
      <c r="L58" s="150" t="e">
        <f t="shared" si="32"/>
        <v>#DIV/0!</v>
      </c>
      <c r="M58" s="147"/>
      <c r="N58" s="148"/>
      <c r="O58" s="168" t="e">
        <f t="shared" si="36"/>
        <v>#DIV/0!</v>
      </c>
      <c r="P58" s="190" t="e">
        <f t="shared" si="25"/>
        <v>#DIV/0!</v>
      </c>
      <c r="Q58" s="166" t="str">
        <f t="shared" si="37"/>
        <v/>
      </c>
      <c r="R58" s="166" t="str">
        <f t="shared" si="34"/>
        <v/>
      </c>
      <c r="S58" s="191">
        <f t="shared" si="26"/>
        <v>1.7320508075688773E-4</v>
      </c>
      <c r="T58" s="169" t="e">
        <f t="shared" si="27"/>
        <v>#DIV/0!</v>
      </c>
      <c r="U58" s="166" t="str">
        <f>IF('Med1'!G56="","",'Med1'!G56/2)</f>
        <v/>
      </c>
      <c r="V58" s="166" t="e">
        <f t="shared" si="28"/>
        <v>#DIV/0!</v>
      </c>
      <c r="W58" s="191">
        <f t="shared" si="29"/>
        <v>3.0000000000000001E-3</v>
      </c>
      <c r="X58" s="193" t="e">
        <f t="shared" si="35"/>
        <v>#DIV/0!</v>
      </c>
      <c r="Y58" s="200" t="e">
        <f t="shared" si="31"/>
        <v>#DIV/0!</v>
      </c>
      <c r="Z58" s="149"/>
      <c r="AA58" s="184"/>
      <c r="AB58" s="75" t="e">
        <f t="shared" si="10"/>
        <v>#DIV/0!</v>
      </c>
    </row>
    <row r="59" spans="1:28" ht="17.399999999999999" customHeight="1">
      <c r="A59" s="157"/>
      <c r="B59" s="141"/>
      <c r="C59" s="141"/>
      <c r="D59" s="141"/>
      <c r="E59" s="141"/>
      <c r="F59" s="141"/>
      <c r="G59" s="141"/>
      <c r="H59" s="141"/>
      <c r="I59" s="141"/>
      <c r="J59" s="141"/>
      <c r="K59" s="141"/>
      <c r="L59" s="150" t="e">
        <f t="shared" si="32"/>
        <v>#DIV/0!</v>
      </c>
      <c r="M59" s="147"/>
      <c r="N59" s="148"/>
      <c r="O59" s="168" t="e">
        <f t="shared" si="36"/>
        <v>#DIV/0!</v>
      </c>
      <c r="P59" s="190" t="e">
        <f t="shared" si="25"/>
        <v>#DIV/0!</v>
      </c>
      <c r="Q59" s="166" t="str">
        <f t="shared" si="37"/>
        <v/>
      </c>
      <c r="R59" s="166" t="str">
        <f t="shared" si="34"/>
        <v/>
      </c>
      <c r="S59" s="191">
        <f t="shared" si="26"/>
        <v>1.7320508075688773E-4</v>
      </c>
      <c r="T59" s="169" t="e">
        <f t="shared" si="27"/>
        <v>#DIV/0!</v>
      </c>
      <c r="U59" s="166" t="str">
        <f>IF('Med1'!G57="","",'Med1'!G57/2)</f>
        <v/>
      </c>
      <c r="V59" s="166" t="e">
        <f t="shared" si="28"/>
        <v>#DIV/0!</v>
      </c>
      <c r="W59" s="191">
        <f t="shared" si="29"/>
        <v>3.0000000000000001E-3</v>
      </c>
      <c r="X59" s="193" t="e">
        <f t="shared" si="35"/>
        <v>#DIV/0!</v>
      </c>
      <c r="Y59" s="200" t="e">
        <f t="shared" si="31"/>
        <v>#DIV/0!</v>
      </c>
      <c r="Z59" s="149"/>
      <c r="AA59" s="184"/>
      <c r="AB59" s="75" t="e">
        <f t="shared" si="10"/>
        <v>#DIV/0!</v>
      </c>
    </row>
    <row r="60" spans="1:28" ht="17.399999999999999" customHeight="1">
      <c r="A60" s="157"/>
      <c r="B60" s="141"/>
      <c r="C60" s="141"/>
      <c r="D60" s="141"/>
      <c r="E60" s="141"/>
      <c r="F60" s="141"/>
      <c r="G60" s="141"/>
      <c r="H60" s="141"/>
      <c r="I60" s="141"/>
      <c r="J60" s="141"/>
      <c r="K60" s="141"/>
      <c r="L60" s="150"/>
      <c r="M60" s="147"/>
      <c r="N60" s="148"/>
      <c r="O60" s="164"/>
      <c r="P60" s="165"/>
      <c r="Q60" s="162"/>
      <c r="R60" s="162"/>
      <c r="S60" s="162"/>
      <c r="T60" s="162"/>
      <c r="U60" s="162"/>
      <c r="V60" s="183"/>
      <c r="W60" s="191"/>
      <c r="X60" s="149"/>
      <c r="Y60" s="149"/>
      <c r="Z60" s="149"/>
      <c r="AA60" s="184"/>
    </row>
    <row r="61" spans="1:28" ht="17.399999999999999" customHeight="1">
      <c r="A61" s="157"/>
      <c r="B61" s="141"/>
      <c r="C61" s="141"/>
      <c r="D61" s="141"/>
      <c r="E61" s="141"/>
      <c r="F61" s="141"/>
      <c r="G61" s="141"/>
      <c r="H61" s="141"/>
      <c r="I61" s="141"/>
      <c r="J61" s="141"/>
      <c r="K61" s="141"/>
      <c r="L61" s="150"/>
      <c r="M61" s="147"/>
      <c r="N61" s="148"/>
      <c r="O61" s="164"/>
      <c r="P61" s="165"/>
      <c r="Q61" s="162"/>
      <c r="R61" s="162"/>
      <c r="S61" s="162"/>
      <c r="T61" s="162"/>
      <c r="U61" s="162"/>
      <c r="V61" s="183"/>
      <c r="W61" s="191"/>
      <c r="X61" s="149"/>
      <c r="Y61" s="149"/>
      <c r="Z61" s="149"/>
      <c r="AA61" s="184"/>
    </row>
    <row r="62" spans="1:28" ht="17.399999999999999" customHeight="1">
      <c r="A62" s="157"/>
      <c r="B62" s="141"/>
      <c r="C62" s="141"/>
      <c r="D62" s="141"/>
      <c r="E62" s="141"/>
      <c r="F62" s="141"/>
      <c r="G62" s="141"/>
      <c r="H62" s="141"/>
      <c r="I62" s="141"/>
      <c r="J62" s="141"/>
      <c r="K62" s="141"/>
      <c r="L62" s="150"/>
      <c r="M62" s="147"/>
      <c r="N62" s="148"/>
      <c r="O62" s="164"/>
      <c r="P62" s="165"/>
      <c r="Q62" s="162"/>
      <c r="R62" s="162"/>
      <c r="S62" s="162"/>
      <c r="T62" s="162"/>
      <c r="U62" s="162"/>
      <c r="V62" s="183"/>
      <c r="W62" s="191"/>
      <c r="X62" s="149"/>
      <c r="Y62" s="149"/>
      <c r="Z62" s="149"/>
      <c r="AA62" s="184"/>
    </row>
    <row r="63" spans="1:28" ht="17.399999999999999" customHeight="1">
      <c r="A63" s="157"/>
      <c r="B63" s="141"/>
      <c r="C63" s="141"/>
      <c r="D63" s="141"/>
      <c r="E63" s="141"/>
      <c r="F63" s="141"/>
      <c r="G63" s="141"/>
      <c r="H63" s="141"/>
      <c r="I63" s="141"/>
      <c r="J63" s="141"/>
      <c r="K63" s="141"/>
      <c r="L63" s="150"/>
      <c r="M63" s="147"/>
      <c r="N63" s="148"/>
      <c r="O63" s="164"/>
      <c r="P63" s="165"/>
      <c r="Q63" s="162"/>
      <c r="R63" s="162"/>
      <c r="S63" s="162"/>
      <c r="T63" s="162"/>
      <c r="U63" s="162"/>
      <c r="V63" s="183"/>
      <c r="W63" s="191"/>
      <c r="X63" s="149"/>
      <c r="Y63" s="149"/>
      <c r="Z63" s="149"/>
      <c r="AA63" s="184"/>
    </row>
    <row r="64" spans="1:28" ht="17.399999999999999" customHeight="1">
      <c r="A64" s="157"/>
      <c r="B64" s="141"/>
      <c r="C64" s="141"/>
      <c r="D64" s="141"/>
      <c r="E64" s="141"/>
      <c r="F64" s="141"/>
      <c r="G64" s="141"/>
      <c r="H64" s="141"/>
      <c r="I64" s="141"/>
      <c r="J64" s="141"/>
      <c r="K64" s="141"/>
      <c r="L64" s="150"/>
      <c r="M64" s="147"/>
      <c r="N64" s="148"/>
      <c r="O64" s="164"/>
      <c r="P64" s="165"/>
      <c r="Q64" s="162"/>
      <c r="R64" s="162"/>
      <c r="S64" s="162"/>
      <c r="T64" s="162"/>
      <c r="U64" s="162"/>
      <c r="V64" s="183"/>
      <c r="W64" s="191"/>
      <c r="X64" s="149"/>
      <c r="Y64" s="149"/>
      <c r="Z64" s="149"/>
      <c r="AA64" s="184"/>
    </row>
    <row r="65" spans="1:27" ht="17.399999999999999" customHeight="1">
      <c r="A65" s="157"/>
      <c r="B65" s="141"/>
      <c r="C65" s="141"/>
      <c r="D65" s="141"/>
      <c r="E65" s="141"/>
      <c r="F65" s="141"/>
      <c r="G65" s="141"/>
      <c r="H65" s="141"/>
      <c r="I65" s="141"/>
      <c r="J65" s="141"/>
      <c r="K65" s="141"/>
      <c r="L65" s="150"/>
      <c r="M65" s="147"/>
      <c r="N65" s="148"/>
      <c r="O65" s="164"/>
      <c r="P65" s="165"/>
      <c r="Q65" s="162"/>
      <c r="R65" s="162"/>
      <c r="S65" s="162"/>
      <c r="T65" s="162"/>
      <c r="U65" s="162"/>
      <c r="V65" s="183"/>
      <c r="W65" s="191"/>
      <c r="X65" s="149"/>
      <c r="Y65" s="149"/>
      <c r="Z65" s="149"/>
      <c r="AA65" s="184"/>
    </row>
    <row r="66" spans="1:27" ht="17.399999999999999" customHeight="1">
      <c r="A66" s="157"/>
      <c r="B66" s="141"/>
      <c r="C66" s="141"/>
      <c r="D66" s="141"/>
      <c r="E66" s="141"/>
      <c r="F66" s="141"/>
      <c r="G66" s="141"/>
      <c r="H66" s="141"/>
      <c r="I66" s="141"/>
      <c r="J66" s="141"/>
      <c r="K66" s="141"/>
      <c r="L66" s="150"/>
      <c r="M66" s="147"/>
      <c r="N66" s="148"/>
      <c r="O66" s="164"/>
      <c r="P66" s="165"/>
      <c r="Q66" s="162"/>
      <c r="R66" s="162"/>
      <c r="S66" s="162"/>
      <c r="T66" s="162"/>
      <c r="U66" s="162"/>
      <c r="V66" s="183"/>
      <c r="W66" s="191"/>
      <c r="X66" s="149"/>
      <c r="Y66" s="149"/>
      <c r="Z66" s="149"/>
      <c r="AA66" s="184"/>
    </row>
    <row r="67" spans="1:27" ht="17.399999999999999" customHeight="1">
      <c r="A67" s="157"/>
      <c r="B67" s="141"/>
      <c r="C67" s="141"/>
      <c r="D67" s="141"/>
      <c r="E67" s="141"/>
      <c r="F67" s="141"/>
      <c r="G67" s="141"/>
      <c r="H67" s="141"/>
      <c r="I67" s="141"/>
      <c r="J67" s="141"/>
      <c r="K67" s="141"/>
      <c r="L67" s="150"/>
      <c r="M67" s="147"/>
      <c r="N67" s="148"/>
      <c r="O67" s="164"/>
      <c r="P67" s="165"/>
      <c r="Q67" s="162"/>
      <c r="R67" s="162"/>
      <c r="S67" s="162"/>
      <c r="T67" s="162"/>
      <c r="U67" s="162"/>
      <c r="V67" s="183"/>
      <c r="W67" s="191"/>
      <c r="X67" s="149"/>
      <c r="Y67" s="149"/>
      <c r="Z67" s="149"/>
      <c r="AA67" s="184"/>
    </row>
    <row r="68" spans="1:27" ht="17.399999999999999" customHeight="1">
      <c r="A68" s="157"/>
      <c r="B68" s="141"/>
      <c r="C68" s="141"/>
      <c r="D68" s="141"/>
      <c r="E68" s="141"/>
      <c r="F68" s="141"/>
      <c r="G68" s="141"/>
      <c r="H68" s="141"/>
      <c r="I68" s="141"/>
      <c r="J68" s="141"/>
      <c r="K68" s="141"/>
      <c r="L68" s="150"/>
      <c r="M68" s="147"/>
      <c r="N68" s="148"/>
      <c r="O68" s="164"/>
      <c r="P68" s="165"/>
      <c r="Q68" s="162"/>
      <c r="R68" s="162"/>
      <c r="S68" s="162"/>
      <c r="T68" s="162"/>
      <c r="U68" s="162"/>
      <c r="V68" s="183"/>
      <c r="W68" s="191"/>
      <c r="X68" s="149"/>
      <c r="Y68" s="149"/>
      <c r="Z68" s="149"/>
      <c r="AA68" s="184"/>
    </row>
    <row r="69" spans="1:27" ht="17.399999999999999" customHeight="1">
      <c r="A69" s="157"/>
      <c r="B69" s="141"/>
      <c r="C69" s="141"/>
      <c r="D69" s="141"/>
      <c r="E69" s="141"/>
      <c r="F69" s="141"/>
      <c r="G69" s="141"/>
      <c r="H69" s="141"/>
      <c r="I69" s="141"/>
      <c r="J69" s="141"/>
      <c r="K69" s="141"/>
      <c r="L69" s="150"/>
      <c r="M69" s="147"/>
      <c r="N69" s="148"/>
      <c r="O69" s="164"/>
      <c r="P69" s="165"/>
      <c r="Q69" s="162"/>
      <c r="R69" s="162"/>
      <c r="S69" s="162"/>
      <c r="T69" s="162"/>
      <c r="U69" s="162"/>
      <c r="V69" s="183"/>
      <c r="W69" s="191"/>
      <c r="X69" s="149"/>
      <c r="Y69" s="149"/>
      <c r="Z69" s="149"/>
      <c r="AA69" s="184"/>
    </row>
    <row r="70" spans="1:27" ht="17.399999999999999" customHeight="1">
      <c r="A70" s="157"/>
      <c r="B70" s="141"/>
      <c r="C70" s="141"/>
      <c r="D70" s="141"/>
      <c r="E70" s="141"/>
      <c r="F70" s="141"/>
      <c r="G70" s="141"/>
      <c r="H70" s="141"/>
      <c r="I70" s="141"/>
      <c r="J70" s="141"/>
      <c r="K70" s="141"/>
      <c r="L70" s="150"/>
      <c r="M70" s="147"/>
      <c r="N70" s="148"/>
      <c r="O70" s="164"/>
      <c r="P70" s="165"/>
      <c r="Q70" s="162"/>
      <c r="R70" s="162"/>
      <c r="S70" s="162"/>
      <c r="T70" s="162"/>
      <c r="U70" s="162"/>
      <c r="V70" s="183"/>
      <c r="W70" s="191"/>
      <c r="X70" s="149"/>
      <c r="Y70" s="149"/>
      <c r="Z70" s="149"/>
      <c r="AA70" s="184"/>
    </row>
    <row r="71" spans="1:27" ht="17.399999999999999" customHeight="1">
      <c r="A71" s="157"/>
      <c r="B71" s="141"/>
      <c r="C71" s="141"/>
      <c r="D71" s="141"/>
      <c r="E71" s="141"/>
      <c r="F71" s="141"/>
      <c r="G71" s="141"/>
      <c r="H71" s="141"/>
      <c r="I71" s="141"/>
      <c r="J71" s="141"/>
      <c r="K71" s="141"/>
      <c r="L71" s="150"/>
      <c r="M71" s="147"/>
      <c r="N71" s="148"/>
      <c r="O71" s="164"/>
      <c r="P71" s="165"/>
      <c r="Q71" s="162"/>
      <c r="R71" s="162"/>
      <c r="S71" s="162"/>
      <c r="T71" s="162"/>
      <c r="U71" s="162"/>
      <c r="V71" s="183"/>
      <c r="W71" s="191"/>
      <c r="X71" s="149"/>
      <c r="Y71" s="149"/>
      <c r="Z71" s="149"/>
      <c r="AA71" s="184"/>
    </row>
    <row r="72" spans="1:27" ht="17.399999999999999" customHeight="1">
      <c r="A72" s="157"/>
      <c r="B72" s="141"/>
      <c r="C72" s="141"/>
      <c r="D72" s="141"/>
      <c r="E72" s="141"/>
      <c r="F72" s="141"/>
      <c r="G72" s="141"/>
      <c r="H72" s="141"/>
      <c r="I72" s="141"/>
      <c r="J72" s="141"/>
      <c r="K72" s="141"/>
      <c r="L72" s="150"/>
      <c r="M72" s="147"/>
      <c r="N72" s="148"/>
      <c r="O72" s="164"/>
      <c r="P72" s="165"/>
      <c r="Q72" s="162"/>
      <c r="R72" s="162"/>
      <c r="S72" s="162"/>
      <c r="T72" s="162"/>
      <c r="U72" s="162"/>
      <c r="V72" s="183"/>
      <c r="W72" s="191"/>
      <c r="X72" s="149"/>
      <c r="Y72" s="149"/>
      <c r="Z72" s="149"/>
      <c r="AA72" s="184"/>
    </row>
    <row r="73" spans="1:27" ht="17.399999999999999" customHeight="1">
      <c r="A73" s="157"/>
      <c r="B73" s="141"/>
      <c r="C73" s="141"/>
      <c r="D73" s="141"/>
      <c r="E73" s="141"/>
      <c r="F73" s="141"/>
      <c r="G73" s="141"/>
      <c r="H73" s="141"/>
      <c r="I73" s="141"/>
      <c r="J73" s="141"/>
      <c r="K73" s="141"/>
      <c r="L73" s="150"/>
      <c r="M73" s="147"/>
      <c r="N73" s="148"/>
      <c r="O73" s="164"/>
      <c r="P73" s="165"/>
      <c r="Q73" s="162"/>
      <c r="R73" s="162"/>
      <c r="S73" s="162"/>
      <c r="T73" s="162"/>
      <c r="U73" s="162"/>
      <c r="V73" s="183"/>
      <c r="W73" s="191"/>
      <c r="X73" s="149"/>
      <c r="Y73" s="149"/>
      <c r="Z73" s="149"/>
      <c r="AA73" s="184"/>
    </row>
    <row r="74" spans="1:27" ht="17.399999999999999" customHeight="1">
      <c r="A74" s="157"/>
      <c r="B74" s="141"/>
      <c r="C74" s="141"/>
      <c r="D74" s="141"/>
      <c r="E74" s="141"/>
      <c r="F74" s="141"/>
      <c r="G74" s="141"/>
      <c r="H74" s="141"/>
      <c r="I74" s="141"/>
      <c r="J74" s="141"/>
      <c r="K74" s="141"/>
      <c r="L74" s="150"/>
      <c r="M74" s="147"/>
      <c r="N74" s="148"/>
      <c r="O74" s="164"/>
      <c r="P74" s="165"/>
      <c r="Q74" s="162"/>
      <c r="R74" s="162"/>
      <c r="S74" s="162"/>
      <c r="T74" s="162"/>
      <c r="U74" s="162"/>
      <c r="V74" s="183"/>
      <c r="W74" s="191"/>
      <c r="X74" s="149"/>
      <c r="Y74" s="149"/>
      <c r="Z74" s="149"/>
      <c r="AA74" s="184"/>
    </row>
    <row r="75" spans="1:27" ht="17.399999999999999" customHeight="1">
      <c r="A75" s="157"/>
      <c r="B75" s="141"/>
      <c r="C75" s="141"/>
      <c r="D75" s="141"/>
      <c r="E75" s="141"/>
      <c r="F75" s="141"/>
      <c r="G75" s="141"/>
      <c r="H75" s="141"/>
      <c r="I75" s="141"/>
      <c r="J75" s="141"/>
      <c r="K75" s="141"/>
      <c r="L75" s="150"/>
      <c r="M75" s="147"/>
      <c r="N75" s="148"/>
      <c r="O75" s="164"/>
      <c r="P75" s="165"/>
      <c r="Q75" s="162"/>
      <c r="R75" s="162"/>
      <c r="S75" s="162"/>
      <c r="T75" s="162"/>
      <c r="U75" s="162"/>
      <c r="V75" s="183"/>
      <c r="W75" s="191"/>
      <c r="X75" s="149"/>
      <c r="Y75" s="149"/>
      <c r="Z75" s="149"/>
      <c r="AA75" s="184"/>
    </row>
    <row r="76" spans="1:27" ht="17.399999999999999" customHeight="1">
      <c r="A76" s="157"/>
      <c r="B76" s="141"/>
      <c r="C76" s="141"/>
      <c r="D76" s="141"/>
      <c r="E76" s="141"/>
      <c r="F76" s="141"/>
      <c r="G76" s="141"/>
      <c r="H76" s="141"/>
      <c r="I76" s="141"/>
      <c r="J76" s="141"/>
      <c r="K76" s="141"/>
      <c r="L76" s="150"/>
      <c r="M76" s="147"/>
      <c r="N76" s="148"/>
      <c r="O76" s="164"/>
      <c r="P76" s="165"/>
      <c r="Q76" s="162"/>
      <c r="R76" s="162"/>
      <c r="S76" s="162"/>
      <c r="T76" s="162"/>
      <c r="U76" s="162"/>
      <c r="V76" s="183"/>
      <c r="W76" s="191"/>
      <c r="X76" s="149"/>
      <c r="Y76" s="149"/>
      <c r="Z76" s="149"/>
      <c r="AA76" s="184"/>
    </row>
    <row r="77" spans="1:27" ht="17.399999999999999" customHeight="1">
      <c r="A77" s="157"/>
      <c r="B77" s="141"/>
      <c r="C77" s="141"/>
      <c r="D77" s="141"/>
      <c r="E77" s="141"/>
      <c r="F77" s="141"/>
      <c r="G77" s="141"/>
      <c r="H77" s="141"/>
      <c r="I77" s="141"/>
      <c r="J77" s="141"/>
      <c r="K77" s="141"/>
      <c r="L77" s="150"/>
      <c r="M77" s="147"/>
      <c r="N77" s="148"/>
      <c r="O77" s="164"/>
      <c r="P77" s="165"/>
      <c r="Q77" s="162"/>
      <c r="R77" s="162"/>
      <c r="S77" s="162"/>
      <c r="T77" s="162"/>
      <c r="U77" s="162"/>
      <c r="V77" s="183"/>
      <c r="W77" s="191"/>
      <c r="X77" s="149"/>
      <c r="Y77" s="149"/>
      <c r="Z77" s="149"/>
      <c r="AA77" s="184"/>
    </row>
    <row r="78" spans="1:27" ht="17.399999999999999" customHeight="1">
      <c r="A78" s="157"/>
      <c r="B78" s="141"/>
      <c r="C78" s="141"/>
      <c r="D78" s="141"/>
      <c r="E78" s="141"/>
      <c r="F78" s="141"/>
      <c r="G78" s="141"/>
      <c r="H78" s="141"/>
      <c r="I78" s="141"/>
      <c r="J78" s="141"/>
      <c r="K78" s="141"/>
      <c r="L78" s="150"/>
      <c r="M78" s="147"/>
      <c r="N78" s="148"/>
      <c r="O78" s="164"/>
      <c r="P78" s="165"/>
      <c r="Q78" s="162"/>
      <c r="R78" s="162"/>
      <c r="S78" s="162"/>
      <c r="T78" s="162"/>
      <c r="U78" s="162"/>
      <c r="V78" s="183"/>
      <c r="W78" s="191"/>
      <c r="X78" s="149"/>
      <c r="Y78" s="149"/>
      <c r="Z78" s="149"/>
      <c r="AA78" s="184"/>
    </row>
    <row r="79" spans="1:27" ht="17.399999999999999" customHeight="1">
      <c r="A79" s="157"/>
      <c r="B79" s="141"/>
      <c r="C79" s="141"/>
      <c r="D79" s="141"/>
      <c r="E79" s="141"/>
      <c r="F79" s="141"/>
      <c r="G79" s="141"/>
      <c r="H79" s="141"/>
      <c r="I79" s="141"/>
      <c r="J79" s="141"/>
      <c r="K79" s="141"/>
      <c r="L79" s="150"/>
      <c r="M79" s="147"/>
      <c r="N79" s="148"/>
      <c r="O79" s="164"/>
      <c r="P79" s="165"/>
      <c r="Q79" s="162"/>
      <c r="R79" s="162"/>
      <c r="S79" s="162"/>
      <c r="T79" s="162"/>
      <c r="U79" s="162"/>
      <c r="V79" s="183"/>
      <c r="W79" s="191"/>
      <c r="X79" s="149"/>
      <c r="Y79" s="149"/>
      <c r="Z79" s="149"/>
      <c r="AA79" s="184"/>
    </row>
    <row r="80" spans="1:27" ht="17.399999999999999" customHeight="1">
      <c r="A80" s="157"/>
      <c r="B80" s="141"/>
      <c r="C80" s="141"/>
      <c r="D80" s="141"/>
      <c r="E80" s="141"/>
      <c r="F80" s="141"/>
      <c r="G80" s="141"/>
      <c r="H80" s="141"/>
      <c r="I80" s="141"/>
      <c r="J80" s="141"/>
      <c r="K80" s="141"/>
      <c r="L80" s="150"/>
      <c r="M80" s="147"/>
      <c r="N80" s="148"/>
      <c r="O80" s="164"/>
      <c r="P80" s="165"/>
      <c r="Q80" s="162"/>
      <c r="R80" s="162"/>
      <c r="S80" s="162"/>
      <c r="T80" s="162"/>
      <c r="U80" s="162"/>
      <c r="V80" s="183"/>
      <c r="W80" s="191"/>
      <c r="X80" s="149"/>
      <c r="Y80" s="149"/>
      <c r="Z80" s="149"/>
      <c r="AA80" s="184"/>
    </row>
    <row r="81" spans="1:27" ht="17.399999999999999" customHeight="1">
      <c r="A81" s="157"/>
      <c r="B81" s="141"/>
      <c r="C81" s="141"/>
      <c r="D81" s="141"/>
      <c r="E81" s="141"/>
      <c r="F81" s="141"/>
      <c r="G81" s="141"/>
      <c r="H81" s="141"/>
      <c r="I81" s="141"/>
      <c r="J81" s="141"/>
      <c r="K81" s="141"/>
      <c r="L81" s="150"/>
      <c r="M81" s="147"/>
      <c r="N81" s="148"/>
      <c r="O81" s="164"/>
      <c r="P81" s="165"/>
      <c r="Q81" s="162"/>
      <c r="R81" s="162"/>
      <c r="S81" s="162"/>
      <c r="T81" s="162"/>
      <c r="U81" s="162"/>
      <c r="V81" s="183"/>
      <c r="W81" s="191"/>
      <c r="X81" s="149"/>
      <c r="Y81" s="149"/>
      <c r="Z81" s="149"/>
      <c r="AA81" s="184"/>
    </row>
    <row r="82" spans="1:27" ht="17.399999999999999" customHeight="1">
      <c r="A82" s="157"/>
      <c r="B82" s="141"/>
      <c r="C82" s="141"/>
      <c r="D82" s="141"/>
      <c r="E82" s="141"/>
      <c r="F82" s="141"/>
      <c r="G82" s="141"/>
      <c r="H82" s="141"/>
      <c r="I82" s="141"/>
      <c r="J82" s="141"/>
      <c r="K82" s="141"/>
      <c r="L82" s="150"/>
      <c r="M82" s="147"/>
      <c r="N82" s="148"/>
      <c r="O82" s="164"/>
      <c r="P82" s="165"/>
      <c r="Q82" s="162"/>
      <c r="R82" s="162"/>
      <c r="S82" s="162"/>
      <c r="T82" s="162"/>
      <c r="U82" s="162"/>
      <c r="V82" s="183"/>
      <c r="W82" s="191"/>
      <c r="X82" s="149"/>
      <c r="Y82" s="149"/>
      <c r="Z82" s="149"/>
      <c r="AA82" s="184"/>
    </row>
    <row r="83" spans="1:27" ht="17.399999999999999" customHeight="1">
      <c r="A83" s="157"/>
      <c r="B83" s="141"/>
      <c r="C83" s="141"/>
      <c r="D83" s="141"/>
      <c r="E83" s="141"/>
      <c r="F83" s="141"/>
      <c r="G83" s="141"/>
      <c r="H83" s="141"/>
      <c r="I83" s="141"/>
      <c r="J83" s="141"/>
      <c r="K83" s="141"/>
      <c r="L83" s="150"/>
      <c r="M83" s="147"/>
      <c r="N83" s="148"/>
      <c r="O83" s="164"/>
      <c r="P83" s="165"/>
      <c r="Q83" s="162"/>
      <c r="R83" s="162"/>
      <c r="S83" s="162"/>
      <c r="T83" s="162"/>
      <c r="U83" s="162"/>
      <c r="V83" s="183"/>
      <c r="W83" s="191"/>
      <c r="X83" s="149"/>
      <c r="Y83" s="149"/>
      <c r="Z83" s="149"/>
      <c r="AA83" s="184"/>
    </row>
    <row r="84" spans="1:27" ht="17.399999999999999" customHeight="1">
      <c r="A84" s="157"/>
      <c r="B84" s="141"/>
      <c r="C84" s="141"/>
      <c r="D84" s="141"/>
      <c r="E84" s="141"/>
      <c r="F84" s="141"/>
      <c r="G84" s="141"/>
      <c r="H84" s="141"/>
      <c r="I84" s="141"/>
      <c r="J84" s="141"/>
      <c r="K84" s="141"/>
      <c r="L84" s="150"/>
      <c r="M84" s="147"/>
      <c r="N84" s="148"/>
      <c r="O84" s="164"/>
      <c r="P84" s="165"/>
      <c r="Q84" s="162"/>
      <c r="R84" s="162"/>
      <c r="S84" s="162"/>
      <c r="T84" s="162"/>
      <c r="U84" s="162"/>
      <c r="V84" s="183"/>
      <c r="W84" s="191"/>
      <c r="X84" s="149"/>
      <c r="Y84" s="149"/>
      <c r="Z84" s="149"/>
      <c r="AA84" s="184"/>
    </row>
    <row r="85" spans="1:27" ht="17.399999999999999" customHeight="1">
      <c r="A85" s="157"/>
      <c r="B85" s="141"/>
      <c r="C85" s="141"/>
      <c r="D85" s="141"/>
      <c r="E85" s="141"/>
      <c r="F85" s="141"/>
      <c r="G85" s="141"/>
      <c r="H85" s="141"/>
      <c r="I85" s="141"/>
      <c r="J85" s="141"/>
      <c r="K85" s="141"/>
      <c r="L85" s="150"/>
      <c r="M85" s="147"/>
      <c r="N85" s="148"/>
      <c r="O85" s="164"/>
      <c r="P85" s="165"/>
      <c r="Q85" s="162"/>
      <c r="R85" s="162"/>
      <c r="S85" s="162"/>
      <c r="T85" s="162"/>
      <c r="U85" s="162"/>
      <c r="V85" s="183"/>
      <c r="W85" s="191"/>
      <c r="X85" s="149"/>
      <c r="Y85" s="149"/>
      <c r="Z85" s="149"/>
      <c r="AA85" s="184"/>
    </row>
    <row r="86" spans="1:27" ht="17.399999999999999" customHeight="1">
      <c r="A86" s="157"/>
      <c r="B86" s="141"/>
      <c r="C86" s="141"/>
      <c r="D86" s="141"/>
      <c r="E86" s="141"/>
      <c r="F86" s="141"/>
      <c r="G86" s="141"/>
      <c r="H86" s="141"/>
      <c r="I86" s="141"/>
      <c r="J86" s="141"/>
      <c r="K86" s="141"/>
      <c r="L86" s="150"/>
      <c r="M86" s="147"/>
      <c r="N86" s="148"/>
      <c r="O86" s="164"/>
      <c r="P86" s="165"/>
      <c r="Q86" s="162"/>
      <c r="R86" s="162"/>
      <c r="S86" s="162"/>
      <c r="T86" s="162"/>
      <c r="U86" s="162"/>
      <c r="V86" s="183"/>
      <c r="W86" s="191"/>
      <c r="X86" s="149"/>
      <c r="Y86" s="149"/>
      <c r="Z86" s="149"/>
      <c r="AA86" s="184"/>
    </row>
    <row r="87" spans="1:27" ht="17.399999999999999" customHeight="1">
      <c r="A87" s="157"/>
      <c r="B87" s="141"/>
      <c r="C87" s="141"/>
      <c r="D87" s="141"/>
      <c r="E87" s="141"/>
      <c r="F87" s="141"/>
      <c r="G87" s="141"/>
      <c r="H87" s="141"/>
      <c r="I87" s="141"/>
      <c r="J87" s="141"/>
      <c r="K87" s="141"/>
      <c r="L87" s="150"/>
      <c r="M87" s="147"/>
      <c r="N87" s="148"/>
      <c r="O87" s="164"/>
      <c r="P87" s="165"/>
      <c r="Q87" s="162"/>
      <c r="R87" s="162"/>
      <c r="S87" s="162"/>
      <c r="T87" s="162"/>
      <c r="U87" s="162"/>
      <c r="V87" s="183"/>
      <c r="W87" s="191"/>
      <c r="X87" s="149"/>
      <c r="Y87" s="149"/>
      <c r="Z87" s="149"/>
      <c r="AA87" s="184"/>
    </row>
    <row r="88" spans="1:27" ht="17.399999999999999" customHeight="1">
      <c r="A88" s="157"/>
      <c r="B88" s="141"/>
      <c r="C88" s="141"/>
      <c r="D88" s="141"/>
      <c r="E88" s="141"/>
      <c r="F88" s="141"/>
      <c r="G88" s="141"/>
      <c r="H88" s="141"/>
      <c r="I88" s="141"/>
      <c r="J88" s="141"/>
      <c r="K88" s="141"/>
      <c r="L88" s="150"/>
      <c r="M88" s="147"/>
      <c r="N88" s="148"/>
      <c r="O88" s="164"/>
      <c r="P88" s="165"/>
      <c r="Q88" s="162"/>
      <c r="R88" s="162"/>
      <c r="S88" s="162"/>
      <c r="T88" s="162"/>
      <c r="U88" s="162"/>
      <c r="V88" s="183"/>
      <c r="W88" s="191"/>
      <c r="X88" s="149"/>
      <c r="Y88" s="149"/>
      <c r="Z88" s="149"/>
      <c r="AA88" s="184"/>
    </row>
    <row r="89" spans="1:27" ht="17.399999999999999" customHeight="1">
      <c r="A89" s="157"/>
      <c r="B89" s="141"/>
      <c r="C89" s="141"/>
      <c r="D89" s="141"/>
      <c r="E89" s="141"/>
      <c r="F89" s="141"/>
      <c r="G89" s="141"/>
      <c r="H89" s="141"/>
      <c r="I89" s="141"/>
      <c r="J89" s="141"/>
      <c r="K89" s="141"/>
      <c r="L89" s="150"/>
      <c r="M89" s="147"/>
      <c r="N89" s="148"/>
      <c r="O89" s="164"/>
      <c r="P89" s="165"/>
      <c r="Q89" s="162"/>
      <c r="R89" s="162"/>
      <c r="S89" s="162"/>
      <c r="T89" s="162"/>
      <c r="U89" s="162"/>
      <c r="V89" s="183"/>
      <c r="W89" s="191"/>
      <c r="X89" s="149"/>
      <c r="Y89" s="149"/>
      <c r="Z89" s="149"/>
      <c r="AA89" s="184"/>
    </row>
    <row r="90" spans="1:27" ht="17.399999999999999" customHeight="1">
      <c r="A90" s="157"/>
      <c r="B90" s="141"/>
      <c r="C90" s="141"/>
      <c r="D90" s="141"/>
      <c r="E90" s="141"/>
      <c r="F90" s="141"/>
      <c r="G90" s="141"/>
      <c r="H90" s="141"/>
      <c r="I90" s="141"/>
      <c r="J90" s="141"/>
      <c r="K90" s="141"/>
      <c r="L90" s="150"/>
      <c r="M90" s="147"/>
      <c r="N90" s="148"/>
      <c r="O90" s="164"/>
      <c r="P90" s="165"/>
      <c r="Q90" s="162"/>
      <c r="R90" s="162"/>
      <c r="S90" s="162"/>
      <c r="T90" s="162"/>
      <c r="U90" s="162"/>
      <c r="V90" s="183"/>
      <c r="W90" s="191"/>
      <c r="X90" s="149"/>
      <c r="Y90" s="149"/>
      <c r="Z90" s="149"/>
      <c r="AA90" s="184"/>
    </row>
    <row r="91" spans="1:27" ht="17.399999999999999" customHeight="1">
      <c r="A91" s="157"/>
      <c r="B91" s="141"/>
      <c r="C91" s="141"/>
      <c r="D91" s="141"/>
      <c r="E91" s="141"/>
      <c r="F91" s="141"/>
      <c r="G91" s="141"/>
      <c r="H91" s="141"/>
      <c r="I91" s="141"/>
      <c r="J91" s="141"/>
      <c r="K91" s="141"/>
      <c r="L91" s="150"/>
      <c r="M91" s="147"/>
      <c r="N91" s="148"/>
      <c r="O91" s="164"/>
      <c r="P91" s="165"/>
      <c r="Q91" s="162"/>
      <c r="R91" s="162"/>
      <c r="S91" s="162"/>
      <c r="T91" s="162"/>
      <c r="U91" s="162"/>
      <c r="V91" s="183"/>
      <c r="W91" s="191"/>
      <c r="X91" s="149"/>
      <c r="Y91" s="149"/>
      <c r="Z91" s="149"/>
      <c r="AA91" s="184"/>
    </row>
    <row r="92" spans="1:27" ht="17.399999999999999" customHeight="1">
      <c r="A92" s="157"/>
      <c r="B92" s="141"/>
      <c r="C92" s="141"/>
      <c r="D92" s="141"/>
      <c r="E92" s="141"/>
      <c r="F92" s="141"/>
      <c r="G92" s="141"/>
      <c r="H92" s="141"/>
      <c r="I92" s="141"/>
      <c r="J92" s="141"/>
      <c r="K92" s="141"/>
      <c r="L92" s="150"/>
      <c r="M92" s="147"/>
      <c r="N92" s="148"/>
      <c r="O92" s="164"/>
      <c r="P92" s="165"/>
      <c r="Q92" s="162"/>
      <c r="R92" s="162"/>
      <c r="S92" s="162"/>
      <c r="T92" s="162"/>
      <c r="U92" s="162"/>
      <c r="V92" s="183"/>
      <c r="W92" s="191"/>
      <c r="X92" s="149"/>
      <c r="Y92" s="149"/>
      <c r="Z92" s="149"/>
      <c r="AA92" s="184"/>
    </row>
    <row r="93" spans="1:27" ht="17.399999999999999" customHeight="1">
      <c r="A93" s="157"/>
      <c r="B93" s="141"/>
      <c r="C93" s="141"/>
      <c r="D93" s="141"/>
      <c r="E93" s="141"/>
      <c r="F93" s="141"/>
      <c r="G93" s="141"/>
      <c r="H93" s="141"/>
      <c r="I93" s="141"/>
      <c r="J93" s="141"/>
      <c r="K93" s="141"/>
      <c r="L93" s="150"/>
      <c r="M93" s="147"/>
      <c r="N93" s="148"/>
      <c r="O93" s="164"/>
      <c r="P93" s="165"/>
      <c r="Q93" s="162"/>
      <c r="R93" s="162"/>
      <c r="S93" s="162"/>
      <c r="T93" s="162"/>
      <c r="U93" s="162"/>
      <c r="V93" s="183"/>
      <c r="W93" s="191"/>
      <c r="X93" s="149"/>
      <c r="Y93" s="149"/>
      <c r="Z93" s="149"/>
      <c r="AA93" s="184"/>
    </row>
    <row r="94" spans="1:27" ht="17.399999999999999" customHeight="1">
      <c r="A94" s="157"/>
      <c r="B94" s="141"/>
      <c r="C94" s="141"/>
      <c r="D94" s="141"/>
      <c r="E94" s="141"/>
      <c r="F94" s="141"/>
      <c r="G94" s="141"/>
      <c r="H94" s="141"/>
      <c r="I94" s="141"/>
      <c r="J94" s="141"/>
      <c r="K94" s="141"/>
      <c r="L94" s="150"/>
      <c r="M94" s="147"/>
      <c r="N94" s="148"/>
      <c r="O94" s="164"/>
      <c r="P94" s="165"/>
      <c r="Q94" s="162"/>
      <c r="R94" s="162"/>
      <c r="S94" s="162"/>
      <c r="T94" s="162"/>
      <c r="U94" s="162"/>
      <c r="V94" s="183"/>
      <c r="W94" s="191"/>
      <c r="X94" s="149"/>
      <c r="Y94" s="149"/>
      <c r="Z94" s="149"/>
      <c r="AA94" s="184"/>
    </row>
    <row r="95" spans="1:27" ht="17.399999999999999" customHeight="1">
      <c r="A95" s="157"/>
      <c r="B95" s="141"/>
      <c r="C95" s="141"/>
      <c r="D95" s="141"/>
      <c r="E95" s="141"/>
      <c r="F95" s="141"/>
      <c r="G95" s="141"/>
      <c r="H95" s="141"/>
      <c r="I95" s="141"/>
      <c r="J95" s="141"/>
      <c r="K95" s="141"/>
      <c r="L95" s="150"/>
      <c r="M95" s="147"/>
      <c r="N95" s="148"/>
      <c r="O95" s="164"/>
      <c r="P95" s="165"/>
      <c r="Q95" s="162"/>
      <c r="R95" s="162"/>
      <c r="S95" s="162"/>
      <c r="T95" s="162"/>
      <c r="U95" s="162"/>
      <c r="V95" s="183"/>
      <c r="W95" s="191"/>
      <c r="X95" s="149"/>
      <c r="Y95" s="149"/>
      <c r="Z95" s="149"/>
      <c r="AA95" s="184"/>
    </row>
    <row r="96" spans="1:27" ht="17.399999999999999" customHeight="1">
      <c r="A96" s="157"/>
      <c r="B96" s="141"/>
      <c r="C96" s="141"/>
      <c r="D96" s="141"/>
      <c r="E96" s="141"/>
      <c r="F96" s="141"/>
      <c r="G96" s="141"/>
      <c r="H96" s="141"/>
      <c r="I96" s="141"/>
      <c r="J96" s="141"/>
      <c r="K96" s="141"/>
      <c r="L96" s="150"/>
      <c r="M96" s="147"/>
      <c r="N96" s="148"/>
      <c r="O96" s="164"/>
      <c r="P96" s="165"/>
      <c r="Q96" s="162"/>
      <c r="R96" s="162"/>
      <c r="S96" s="162"/>
      <c r="T96" s="162"/>
      <c r="U96" s="162"/>
      <c r="V96" s="183"/>
      <c r="W96" s="191"/>
      <c r="X96" s="149"/>
      <c r="Y96" s="149"/>
      <c r="Z96" s="149"/>
      <c r="AA96" s="184"/>
    </row>
    <row r="97" spans="1:27" ht="17.399999999999999" customHeight="1">
      <c r="A97" s="157"/>
      <c r="B97" s="141"/>
      <c r="C97" s="141"/>
      <c r="D97" s="141"/>
      <c r="E97" s="141"/>
      <c r="F97" s="141"/>
      <c r="G97" s="141"/>
      <c r="H97" s="141"/>
      <c r="I97" s="141"/>
      <c r="J97" s="141"/>
      <c r="K97" s="141"/>
      <c r="L97" s="150"/>
      <c r="M97" s="147"/>
      <c r="N97" s="148"/>
      <c r="O97" s="164"/>
      <c r="P97" s="165"/>
      <c r="Q97" s="162"/>
      <c r="R97" s="162"/>
      <c r="S97" s="162"/>
      <c r="T97" s="162"/>
      <c r="U97" s="162"/>
      <c r="V97" s="183"/>
      <c r="W97" s="191"/>
      <c r="X97" s="149"/>
      <c r="Y97" s="149"/>
      <c r="Z97" s="149"/>
      <c r="AA97" s="184"/>
    </row>
    <row r="98" spans="1:27" ht="17.399999999999999" customHeight="1">
      <c r="A98" s="157"/>
      <c r="B98" s="141"/>
      <c r="C98" s="141"/>
      <c r="D98" s="141"/>
      <c r="E98" s="141"/>
      <c r="F98" s="141"/>
      <c r="G98" s="141"/>
      <c r="H98" s="141"/>
      <c r="I98" s="141"/>
      <c r="J98" s="141"/>
      <c r="K98" s="141"/>
      <c r="L98" s="150"/>
      <c r="M98" s="147"/>
      <c r="N98" s="148"/>
      <c r="O98" s="164"/>
      <c r="P98" s="165"/>
      <c r="Q98" s="162"/>
      <c r="R98" s="162"/>
      <c r="S98" s="162"/>
      <c r="T98" s="162"/>
      <c r="U98" s="162"/>
      <c r="V98" s="183"/>
      <c r="W98" s="191"/>
      <c r="X98" s="149"/>
      <c r="Y98" s="149"/>
      <c r="Z98" s="149"/>
      <c r="AA98" s="184"/>
    </row>
    <row r="99" spans="1:27" ht="17.399999999999999" customHeight="1">
      <c r="A99" s="157"/>
      <c r="B99" s="141"/>
      <c r="C99" s="141"/>
      <c r="D99" s="141"/>
      <c r="E99" s="141"/>
      <c r="F99" s="141"/>
      <c r="G99" s="141"/>
      <c r="H99" s="141"/>
      <c r="I99" s="141"/>
      <c r="J99" s="141"/>
      <c r="K99" s="141"/>
      <c r="L99" s="150"/>
      <c r="M99" s="147"/>
      <c r="N99" s="148"/>
      <c r="O99" s="164"/>
      <c r="P99" s="165"/>
      <c r="Q99" s="162"/>
      <c r="R99" s="162"/>
      <c r="S99" s="162"/>
      <c r="T99" s="162"/>
      <c r="U99" s="162"/>
      <c r="V99" s="183"/>
      <c r="W99" s="191"/>
      <c r="X99" s="149"/>
      <c r="Y99" s="149"/>
      <c r="Z99" s="149"/>
      <c r="AA99" s="184"/>
    </row>
    <row r="100" spans="1:27" ht="17.399999999999999" customHeight="1">
      <c r="A100" s="157"/>
      <c r="B100" s="141"/>
      <c r="C100" s="141"/>
      <c r="D100" s="141"/>
      <c r="E100" s="141"/>
      <c r="F100" s="141"/>
      <c r="G100" s="141"/>
      <c r="H100" s="141"/>
      <c r="I100" s="141"/>
      <c r="J100" s="141"/>
      <c r="K100" s="141"/>
      <c r="L100" s="150"/>
      <c r="M100" s="147"/>
      <c r="N100" s="148"/>
      <c r="O100" s="164"/>
      <c r="P100" s="165"/>
      <c r="Q100" s="162"/>
      <c r="R100" s="162"/>
      <c r="S100" s="162"/>
      <c r="T100" s="162"/>
      <c r="U100" s="162"/>
      <c r="V100" s="183"/>
      <c r="W100" s="191"/>
      <c r="X100" s="149"/>
      <c r="Y100" s="149"/>
      <c r="Z100" s="149"/>
      <c r="AA100" s="184"/>
    </row>
    <row r="101" spans="1:27" ht="17.399999999999999" customHeight="1">
      <c r="A101" s="157"/>
      <c r="B101" s="141"/>
      <c r="C101" s="141"/>
      <c r="D101" s="141"/>
      <c r="E101" s="141"/>
      <c r="F101" s="141"/>
      <c r="G101" s="141"/>
      <c r="H101" s="141"/>
      <c r="I101" s="141"/>
      <c r="J101" s="141"/>
      <c r="K101" s="141"/>
      <c r="L101" s="150"/>
      <c r="M101" s="147"/>
      <c r="N101" s="148"/>
      <c r="O101" s="164"/>
      <c r="P101" s="165"/>
      <c r="Q101" s="162"/>
      <c r="R101" s="162"/>
      <c r="S101" s="162"/>
      <c r="T101" s="162"/>
      <c r="U101" s="162"/>
      <c r="V101" s="183"/>
      <c r="W101" s="191"/>
      <c r="X101" s="149"/>
      <c r="Y101" s="149"/>
      <c r="Z101" s="149"/>
      <c r="AA101" s="184"/>
    </row>
    <row r="102" spans="1:27" ht="17.399999999999999" customHeight="1">
      <c r="A102" s="157"/>
      <c r="B102" s="141"/>
      <c r="C102" s="141"/>
      <c r="D102" s="141"/>
      <c r="E102" s="141"/>
      <c r="F102" s="141"/>
      <c r="G102" s="141"/>
      <c r="H102" s="141"/>
      <c r="I102" s="141"/>
      <c r="J102" s="141"/>
      <c r="K102" s="141"/>
      <c r="L102" s="150"/>
      <c r="M102" s="147"/>
      <c r="N102" s="148"/>
      <c r="O102" s="164"/>
      <c r="P102" s="165"/>
      <c r="Q102" s="162"/>
      <c r="R102" s="162"/>
      <c r="S102" s="162"/>
      <c r="T102" s="162"/>
      <c r="U102" s="162"/>
      <c r="V102" s="183"/>
      <c r="W102" s="191"/>
      <c r="X102" s="149"/>
      <c r="Y102" s="149"/>
      <c r="Z102" s="149"/>
      <c r="AA102" s="184"/>
    </row>
    <row r="103" spans="1:27" ht="17.399999999999999" customHeight="1">
      <c r="A103" s="157"/>
      <c r="B103" s="141"/>
      <c r="C103" s="141"/>
      <c r="D103" s="141"/>
      <c r="E103" s="141"/>
      <c r="F103" s="141"/>
      <c r="G103" s="141"/>
      <c r="H103" s="141"/>
      <c r="I103" s="141"/>
      <c r="J103" s="141"/>
      <c r="K103" s="141"/>
      <c r="L103" s="150"/>
      <c r="M103" s="147"/>
      <c r="N103" s="148"/>
      <c r="O103" s="164"/>
      <c r="P103" s="165"/>
      <c r="Q103" s="162"/>
      <c r="R103" s="162"/>
      <c r="S103" s="162"/>
      <c r="T103" s="162"/>
      <c r="U103" s="162"/>
      <c r="V103" s="183"/>
      <c r="W103" s="191"/>
      <c r="X103" s="149"/>
      <c r="Y103" s="149"/>
      <c r="Z103" s="149"/>
      <c r="AA103" s="184"/>
    </row>
    <row r="104" spans="1:27" ht="17.399999999999999" customHeight="1">
      <c r="A104" s="157"/>
      <c r="B104" s="141"/>
      <c r="C104" s="141"/>
      <c r="D104" s="141"/>
      <c r="E104" s="141"/>
      <c r="F104" s="141"/>
      <c r="G104" s="141"/>
      <c r="H104" s="141"/>
      <c r="I104" s="141"/>
      <c r="J104" s="141"/>
      <c r="K104" s="141"/>
      <c r="L104" s="150"/>
      <c r="M104" s="147"/>
      <c r="N104" s="148"/>
      <c r="O104" s="164"/>
      <c r="P104" s="165"/>
      <c r="Q104" s="162"/>
      <c r="R104" s="162"/>
      <c r="S104" s="162"/>
      <c r="T104" s="162"/>
      <c r="U104" s="162"/>
      <c r="V104" s="183"/>
      <c r="W104" s="191"/>
      <c r="X104" s="149"/>
      <c r="Y104" s="149"/>
      <c r="Z104" s="149"/>
      <c r="AA104" s="184"/>
    </row>
    <row r="105" spans="1:27" ht="17.399999999999999" customHeight="1">
      <c r="A105" s="157"/>
      <c r="B105" s="141"/>
      <c r="C105" s="141"/>
      <c r="D105" s="141"/>
      <c r="E105" s="141"/>
      <c r="F105" s="141"/>
      <c r="G105" s="141"/>
      <c r="H105" s="141"/>
      <c r="I105" s="141"/>
      <c r="J105" s="141"/>
      <c r="K105" s="141"/>
      <c r="L105" s="150"/>
      <c r="M105" s="147"/>
      <c r="N105" s="148"/>
      <c r="O105" s="164"/>
      <c r="P105" s="165"/>
      <c r="Q105" s="162"/>
      <c r="R105" s="162"/>
      <c r="S105" s="162"/>
      <c r="T105" s="162"/>
      <c r="U105" s="162"/>
      <c r="V105" s="183"/>
      <c r="W105" s="191"/>
      <c r="X105" s="149"/>
      <c r="Y105" s="149"/>
      <c r="Z105" s="149"/>
      <c r="AA105" s="184"/>
    </row>
    <row r="106" spans="1:27" ht="17.399999999999999" customHeight="1">
      <c r="A106" s="157"/>
      <c r="B106" s="141"/>
      <c r="C106" s="141"/>
      <c r="D106" s="141"/>
      <c r="E106" s="141"/>
      <c r="F106" s="141"/>
      <c r="G106" s="141"/>
      <c r="H106" s="141"/>
      <c r="I106" s="141"/>
      <c r="J106" s="141"/>
      <c r="K106" s="141"/>
      <c r="L106" s="150"/>
      <c r="M106" s="147"/>
      <c r="N106" s="148"/>
      <c r="O106" s="164"/>
      <c r="P106" s="165"/>
      <c r="Q106" s="162"/>
      <c r="R106" s="162"/>
      <c r="S106" s="162"/>
      <c r="T106" s="162"/>
      <c r="U106" s="162"/>
      <c r="V106" s="183"/>
      <c r="W106" s="191"/>
      <c r="X106" s="149"/>
      <c r="Y106" s="149"/>
      <c r="Z106" s="149"/>
      <c r="AA106" s="184"/>
    </row>
    <row r="107" spans="1:27" ht="17.399999999999999" customHeight="1">
      <c r="A107" s="157"/>
      <c r="B107" s="141"/>
      <c r="C107" s="141"/>
      <c r="D107" s="141"/>
      <c r="E107" s="141"/>
      <c r="F107" s="141"/>
      <c r="G107" s="141"/>
      <c r="H107" s="141"/>
      <c r="I107" s="141"/>
      <c r="J107" s="141"/>
      <c r="K107" s="141"/>
      <c r="L107" s="150"/>
      <c r="M107" s="147"/>
      <c r="N107" s="148"/>
      <c r="O107" s="164"/>
      <c r="P107" s="165"/>
      <c r="Q107" s="162"/>
      <c r="R107" s="162"/>
      <c r="S107" s="162"/>
      <c r="T107" s="162"/>
      <c r="U107" s="162"/>
      <c r="V107" s="183"/>
      <c r="W107" s="191"/>
      <c r="X107" s="149"/>
      <c r="Y107" s="149"/>
      <c r="Z107" s="149"/>
      <c r="AA107" s="184"/>
    </row>
    <row r="108" spans="1:27" ht="17.399999999999999" customHeight="1">
      <c r="A108" s="157"/>
      <c r="B108" s="141"/>
      <c r="C108" s="141"/>
      <c r="D108" s="141"/>
      <c r="E108" s="141"/>
      <c r="F108" s="141"/>
      <c r="G108" s="141"/>
      <c r="H108" s="141"/>
      <c r="I108" s="141"/>
      <c r="J108" s="141"/>
      <c r="K108" s="141"/>
      <c r="L108" s="150"/>
      <c r="M108" s="147"/>
      <c r="N108" s="148"/>
      <c r="O108" s="164"/>
      <c r="P108" s="165"/>
      <c r="Q108" s="162"/>
      <c r="R108" s="162"/>
      <c r="S108" s="162"/>
      <c r="T108" s="162"/>
      <c r="U108" s="162"/>
      <c r="V108" s="183"/>
      <c r="W108" s="191"/>
      <c r="X108" s="149"/>
      <c r="Y108" s="149"/>
      <c r="Z108" s="149"/>
      <c r="AA108" s="184"/>
    </row>
    <row r="109" spans="1:27" ht="17.399999999999999" customHeight="1">
      <c r="A109" s="157"/>
      <c r="B109" s="141"/>
      <c r="C109" s="141"/>
      <c r="D109" s="141"/>
      <c r="E109" s="141"/>
      <c r="F109" s="141"/>
      <c r="G109" s="141"/>
      <c r="H109" s="141"/>
      <c r="I109" s="141"/>
      <c r="J109" s="141"/>
      <c r="K109" s="141"/>
      <c r="L109" s="150"/>
      <c r="M109" s="147"/>
      <c r="N109" s="148"/>
      <c r="O109" s="164"/>
      <c r="P109" s="165"/>
      <c r="Q109" s="162"/>
      <c r="R109" s="162"/>
      <c r="S109" s="162"/>
      <c r="T109" s="162"/>
      <c r="U109" s="162"/>
      <c r="V109" s="183"/>
      <c r="W109" s="191"/>
      <c r="X109" s="149"/>
      <c r="Y109" s="149"/>
      <c r="Z109" s="149"/>
      <c r="AA109" s="184"/>
    </row>
    <row r="110" spans="1:27" ht="16.5" customHeight="1">
      <c r="A110" s="157"/>
      <c r="B110" s="141"/>
      <c r="C110" s="141"/>
      <c r="D110" s="141"/>
      <c r="E110" s="141"/>
      <c r="F110" s="141"/>
      <c r="G110" s="141"/>
      <c r="H110" s="141"/>
      <c r="I110" s="141"/>
      <c r="J110" s="141"/>
      <c r="K110" s="141"/>
      <c r="L110" s="150"/>
      <c r="M110" s="147"/>
      <c r="N110" s="148"/>
      <c r="O110" s="164"/>
      <c r="P110" s="165"/>
      <c r="Q110" s="162"/>
      <c r="R110" s="162"/>
      <c r="S110" s="162"/>
      <c r="T110" s="162"/>
      <c r="U110" s="162"/>
      <c r="V110" s="183"/>
      <c r="W110" s="191"/>
      <c r="X110" s="149"/>
      <c r="Y110" s="149"/>
      <c r="Z110" s="149"/>
      <c r="AA110" s="184"/>
    </row>
    <row r="111" spans="1:27" ht="17.399999999999999" customHeight="1">
      <c r="A111" s="157"/>
      <c r="B111" s="141"/>
      <c r="C111" s="141"/>
      <c r="D111" s="141"/>
      <c r="E111" s="141"/>
      <c r="F111" s="141"/>
      <c r="G111" s="141"/>
      <c r="H111" s="141"/>
      <c r="I111" s="141"/>
      <c r="J111" s="141"/>
      <c r="K111" s="141"/>
      <c r="L111" s="150"/>
      <c r="M111" s="147"/>
      <c r="N111" s="148"/>
      <c r="O111" s="164"/>
      <c r="P111" s="165"/>
      <c r="Q111" s="162"/>
      <c r="R111" s="162"/>
      <c r="S111" s="162"/>
      <c r="T111" s="162"/>
      <c r="U111" s="162"/>
      <c r="V111" s="183"/>
      <c r="W111" s="191"/>
      <c r="X111" s="149"/>
      <c r="Y111" s="149"/>
      <c r="Z111" s="149"/>
      <c r="AA111" s="184"/>
    </row>
    <row r="112" spans="1:27" ht="17.399999999999999" customHeight="1">
      <c r="A112" s="157"/>
      <c r="B112" s="141"/>
      <c r="C112" s="141"/>
      <c r="D112" s="141"/>
      <c r="E112" s="141"/>
      <c r="F112" s="141"/>
      <c r="G112" s="141"/>
      <c r="H112" s="141"/>
      <c r="I112" s="141"/>
      <c r="J112" s="141"/>
      <c r="K112" s="141"/>
      <c r="L112" s="150"/>
      <c r="M112" s="147"/>
      <c r="N112" s="148"/>
      <c r="O112" s="164"/>
      <c r="P112" s="165"/>
      <c r="Q112" s="162"/>
      <c r="R112" s="162"/>
      <c r="S112" s="162"/>
      <c r="T112" s="162"/>
      <c r="U112" s="162"/>
      <c r="V112" s="183"/>
      <c r="W112" s="191"/>
      <c r="X112" s="149"/>
      <c r="Y112" s="149"/>
      <c r="Z112" s="149"/>
      <c r="AA112" s="184"/>
    </row>
    <row r="113" spans="1:27" ht="17.399999999999999" customHeight="1">
      <c r="A113" s="157"/>
      <c r="B113" s="141"/>
      <c r="C113" s="141"/>
      <c r="D113" s="141"/>
      <c r="E113" s="141"/>
      <c r="F113" s="141"/>
      <c r="G113" s="141"/>
      <c r="H113" s="141"/>
      <c r="I113" s="141"/>
      <c r="J113" s="141"/>
      <c r="K113" s="141"/>
      <c r="L113" s="150"/>
      <c r="M113" s="147"/>
      <c r="N113" s="148"/>
      <c r="O113" s="164"/>
      <c r="P113" s="165"/>
      <c r="Q113" s="162"/>
      <c r="R113" s="162"/>
      <c r="S113" s="162"/>
      <c r="T113" s="162"/>
      <c r="U113" s="162"/>
      <c r="V113" s="183"/>
      <c r="W113" s="191"/>
      <c r="X113" s="149"/>
      <c r="Y113" s="149"/>
      <c r="Z113" s="149"/>
      <c r="AA113" s="184"/>
    </row>
    <row r="114" spans="1:27" ht="17.399999999999999" customHeight="1">
      <c r="A114" s="157"/>
      <c r="B114" s="141"/>
      <c r="C114" s="141"/>
      <c r="D114" s="141"/>
      <c r="E114" s="141"/>
      <c r="F114" s="141"/>
      <c r="G114" s="141"/>
      <c r="H114" s="141"/>
      <c r="I114" s="141"/>
      <c r="J114" s="141"/>
      <c r="K114" s="141"/>
      <c r="L114" s="150"/>
      <c r="M114" s="147"/>
      <c r="N114" s="148"/>
      <c r="O114" s="164"/>
      <c r="P114" s="165"/>
      <c r="Q114" s="162"/>
      <c r="R114" s="162"/>
      <c r="S114" s="162"/>
      <c r="T114" s="162"/>
      <c r="U114" s="162"/>
      <c r="V114" s="183"/>
      <c r="W114" s="191"/>
      <c r="X114" s="149"/>
      <c r="Y114" s="149"/>
      <c r="Z114" s="149"/>
      <c r="AA114" s="184"/>
    </row>
    <row r="115" spans="1:27" ht="17.399999999999999" customHeight="1">
      <c r="A115" s="157"/>
      <c r="B115" s="141"/>
      <c r="C115" s="141"/>
      <c r="D115" s="141"/>
      <c r="E115" s="141"/>
      <c r="F115" s="141"/>
      <c r="G115" s="141"/>
      <c r="H115" s="141"/>
      <c r="I115" s="141"/>
      <c r="J115" s="141"/>
      <c r="K115" s="141"/>
      <c r="L115" s="150"/>
      <c r="M115" s="147"/>
      <c r="N115" s="148"/>
      <c r="O115" s="164"/>
      <c r="P115" s="165"/>
      <c r="Q115" s="162"/>
      <c r="R115" s="162"/>
      <c r="S115" s="162"/>
      <c r="T115" s="162"/>
      <c r="U115" s="162"/>
      <c r="V115" s="183"/>
      <c r="W115" s="191"/>
      <c r="X115" s="149"/>
      <c r="Y115" s="149"/>
      <c r="Z115" s="149"/>
      <c r="AA115" s="184"/>
    </row>
    <row r="116" spans="1:27" ht="17.399999999999999" customHeight="1">
      <c r="A116" s="157"/>
      <c r="B116" s="141"/>
      <c r="C116" s="141"/>
      <c r="D116" s="141"/>
      <c r="E116" s="141"/>
      <c r="F116" s="141"/>
      <c r="G116" s="141"/>
      <c r="H116" s="141"/>
      <c r="I116" s="141"/>
      <c r="J116" s="141"/>
      <c r="K116" s="141"/>
      <c r="L116" s="150"/>
      <c r="M116" s="147"/>
      <c r="N116" s="148"/>
      <c r="O116" s="164"/>
      <c r="P116" s="165"/>
      <c r="Q116" s="162"/>
      <c r="R116" s="162"/>
      <c r="S116" s="162"/>
      <c r="T116" s="162"/>
      <c r="U116" s="162"/>
      <c r="V116" s="183"/>
      <c r="W116" s="191"/>
      <c r="X116" s="149"/>
      <c r="Y116" s="149"/>
      <c r="Z116" s="149"/>
      <c r="AA116" s="184"/>
    </row>
    <row r="117" spans="1:27" ht="17.399999999999999" customHeight="1">
      <c r="A117" s="157"/>
      <c r="B117" s="141"/>
      <c r="C117" s="141"/>
      <c r="D117" s="141"/>
      <c r="E117" s="141"/>
      <c r="F117" s="141"/>
      <c r="G117" s="141"/>
      <c r="H117" s="141"/>
      <c r="I117" s="141"/>
      <c r="J117" s="141"/>
      <c r="K117" s="141"/>
      <c r="L117" s="150"/>
      <c r="M117" s="147"/>
      <c r="N117" s="148"/>
      <c r="O117" s="164"/>
      <c r="P117" s="165"/>
      <c r="Q117" s="162"/>
      <c r="R117" s="162"/>
      <c r="S117" s="162"/>
      <c r="T117" s="162"/>
      <c r="U117" s="162"/>
      <c r="V117" s="183"/>
      <c r="W117" s="191"/>
      <c r="X117" s="149"/>
      <c r="Y117" s="149"/>
      <c r="Z117" s="149"/>
      <c r="AA117" s="184"/>
    </row>
    <row r="118" spans="1:27" ht="17.399999999999999" customHeight="1">
      <c r="A118" s="157"/>
      <c r="B118" s="141"/>
      <c r="C118" s="141"/>
      <c r="D118" s="141"/>
      <c r="E118" s="141"/>
      <c r="F118" s="141"/>
      <c r="G118" s="141"/>
      <c r="H118" s="141"/>
      <c r="I118" s="141"/>
      <c r="J118" s="141"/>
      <c r="K118" s="141"/>
      <c r="L118" s="150"/>
      <c r="M118" s="147"/>
      <c r="N118" s="148"/>
      <c r="O118" s="164"/>
      <c r="P118" s="165"/>
      <c r="Q118" s="162"/>
      <c r="R118" s="162"/>
      <c r="S118" s="162"/>
      <c r="T118" s="162"/>
      <c r="U118" s="162"/>
      <c r="V118" s="183"/>
      <c r="W118" s="191"/>
      <c r="X118" s="149"/>
      <c r="Y118" s="149"/>
      <c r="Z118" s="149"/>
      <c r="AA118" s="184"/>
    </row>
    <row r="119" spans="1:27" ht="17.399999999999999" customHeight="1">
      <c r="A119" s="157"/>
      <c r="B119" s="141"/>
      <c r="C119" s="141"/>
      <c r="D119" s="141"/>
      <c r="E119" s="141"/>
      <c r="F119" s="141"/>
      <c r="G119" s="141"/>
      <c r="H119" s="141"/>
      <c r="I119" s="141"/>
      <c r="J119" s="141"/>
      <c r="K119" s="141"/>
      <c r="L119" s="150"/>
      <c r="M119" s="147"/>
      <c r="N119" s="148"/>
      <c r="O119" s="164"/>
      <c r="P119" s="165"/>
      <c r="Q119" s="162"/>
      <c r="R119" s="162"/>
      <c r="S119" s="162"/>
      <c r="T119" s="162"/>
      <c r="U119" s="162"/>
      <c r="V119" s="183"/>
      <c r="W119" s="191"/>
      <c r="X119" s="149"/>
      <c r="Y119" s="149"/>
      <c r="Z119" s="149"/>
      <c r="AA119" s="184"/>
    </row>
    <row r="120" spans="1:27" ht="17.399999999999999" customHeight="1">
      <c r="A120" s="157"/>
      <c r="B120" s="141"/>
      <c r="C120" s="141"/>
      <c r="D120" s="141"/>
      <c r="E120" s="141"/>
      <c r="F120" s="141"/>
      <c r="G120" s="141"/>
      <c r="H120" s="141"/>
      <c r="I120" s="141"/>
      <c r="J120" s="141"/>
      <c r="K120" s="141"/>
      <c r="L120" s="150"/>
      <c r="M120" s="147"/>
      <c r="N120" s="148"/>
      <c r="O120" s="164"/>
      <c r="P120" s="165"/>
      <c r="Q120" s="162"/>
      <c r="R120" s="162"/>
      <c r="S120" s="162"/>
      <c r="T120" s="162"/>
      <c r="U120" s="162"/>
      <c r="V120" s="183"/>
      <c r="W120" s="191"/>
      <c r="X120" s="149"/>
      <c r="Y120" s="149"/>
      <c r="Z120" s="149"/>
      <c r="AA120" s="184"/>
    </row>
    <row r="121" spans="1:27" ht="17.399999999999999" customHeight="1">
      <c r="A121" s="157"/>
      <c r="B121" s="141"/>
      <c r="C121" s="141"/>
      <c r="D121" s="141"/>
      <c r="E121" s="141"/>
      <c r="F121" s="141"/>
      <c r="G121" s="141"/>
      <c r="H121" s="141"/>
      <c r="I121" s="141"/>
      <c r="J121" s="141"/>
      <c r="K121" s="141"/>
      <c r="L121" s="150"/>
      <c r="M121" s="147"/>
      <c r="N121" s="148"/>
      <c r="O121" s="164"/>
      <c r="P121" s="165"/>
      <c r="Q121" s="162"/>
      <c r="R121" s="162"/>
      <c r="S121" s="162"/>
      <c r="T121" s="162"/>
      <c r="U121" s="162"/>
      <c r="V121" s="183"/>
      <c r="W121" s="191"/>
      <c r="X121" s="149"/>
      <c r="Y121" s="149"/>
      <c r="Z121" s="149"/>
      <c r="AA121" s="184"/>
    </row>
    <row r="122" spans="1:27" ht="17.399999999999999" customHeight="1">
      <c r="A122" s="157"/>
      <c r="B122" s="141"/>
      <c r="C122" s="141"/>
      <c r="D122" s="141"/>
      <c r="E122" s="141"/>
      <c r="F122" s="141"/>
      <c r="G122" s="141"/>
      <c r="H122" s="141"/>
      <c r="I122" s="141"/>
      <c r="J122" s="141"/>
      <c r="K122" s="141"/>
      <c r="L122" s="150"/>
      <c r="M122" s="147"/>
      <c r="N122" s="148"/>
      <c r="O122" s="164"/>
      <c r="P122" s="165"/>
      <c r="Q122" s="162"/>
      <c r="R122" s="162"/>
      <c r="S122" s="162"/>
      <c r="T122" s="162"/>
      <c r="U122" s="162"/>
      <c r="V122" s="183"/>
      <c r="W122" s="191"/>
      <c r="X122" s="149"/>
      <c r="Y122" s="149"/>
      <c r="Z122" s="149"/>
      <c r="AA122" s="184"/>
    </row>
    <row r="123" spans="1:27" ht="17.399999999999999" customHeight="1">
      <c r="A123" s="157"/>
      <c r="B123" s="141"/>
      <c r="C123" s="141"/>
      <c r="D123" s="141"/>
      <c r="E123" s="141"/>
      <c r="F123" s="141"/>
      <c r="G123" s="141"/>
      <c r="H123" s="141"/>
      <c r="I123" s="141"/>
      <c r="J123" s="141"/>
      <c r="K123" s="141"/>
      <c r="L123" s="150"/>
      <c r="M123" s="147"/>
      <c r="N123" s="148"/>
      <c r="O123" s="164"/>
      <c r="P123" s="165"/>
      <c r="Q123" s="162"/>
      <c r="R123" s="162"/>
      <c r="S123" s="162"/>
      <c r="T123" s="162"/>
      <c r="U123" s="162"/>
      <c r="V123" s="183"/>
      <c r="W123" s="191"/>
      <c r="X123" s="149"/>
      <c r="Y123" s="149"/>
      <c r="Z123" s="149"/>
      <c r="AA123" s="184"/>
    </row>
    <row r="124" spans="1:27" ht="17.399999999999999" customHeight="1">
      <c r="A124" s="157"/>
      <c r="B124" s="141"/>
      <c r="C124" s="141"/>
      <c r="D124" s="141"/>
      <c r="E124" s="141"/>
      <c r="F124" s="141"/>
      <c r="G124" s="141"/>
      <c r="H124" s="141"/>
      <c r="I124" s="141"/>
      <c r="J124" s="141"/>
      <c r="K124" s="141"/>
      <c r="L124" s="150"/>
      <c r="M124" s="147"/>
      <c r="N124" s="148"/>
      <c r="O124" s="164"/>
      <c r="P124" s="165"/>
      <c r="Q124" s="162"/>
      <c r="R124" s="162"/>
      <c r="S124" s="162"/>
      <c r="T124" s="162"/>
      <c r="U124" s="162"/>
      <c r="V124" s="183"/>
      <c r="W124" s="191"/>
      <c r="X124" s="149"/>
      <c r="Y124" s="149"/>
      <c r="Z124" s="149"/>
      <c r="AA124" s="184"/>
    </row>
    <row r="125" spans="1:27" ht="17.399999999999999" customHeight="1">
      <c r="A125" s="157"/>
      <c r="B125" s="141"/>
      <c r="C125" s="141"/>
      <c r="D125" s="141"/>
      <c r="E125" s="141"/>
      <c r="F125" s="141"/>
      <c r="G125" s="141"/>
      <c r="H125" s="141"/>
      <c r="I125" s="141"/>
      <c r="J125" s="141"/>
      <c r="K125" s="141"/>
      <c r="L125" s="150"/>
      <c r="M125" s="147"/>
      <c r="N125" s="148"/>
      <c r="O125" s="164"/>
      <c r="P125" s="165"/>
      <c r="Q125" s="162"/>
      <c r="R125" s="162"/>
      <c r="S125" s="162"/>
      <c r="T125" s="162"/>
      <c r="U125" s="162"/>
      <c r="V125" s="183"/>
      <c r="W125" s="191"/>
      <c r="X125" s="149"/>
      <c r="Y125" s="149"/>
      <c r="Z125" s="149"/>
      <c r="AA125" s="184"/>
    </row>
    <row r="126" spans="1:27" ht="17.399999999999999" customHeight="1">
      <c r="A126" s="157"/>
      <c r="B126" s="141"/>
      <c r="C126" s="141"/>
      <c r="D126" s="141"/>
      <c r="E126" s="141"/>
      <c r="F126" s="141"/>
      <c r="G126" s="141"/>
      <c r="H126" s="141"/>
      <c r="I126" s="141"/>
      <c r="J126" s="141"/>
      <c r="K126" s="141"/>
      <c r="L126" s="150"/>
      <c r="M126" s="147"/>
      <c r="N126" s="148"/>
      <c r="O126" s="164"/>
      <c r="P126" s="165"/>
      <c r="Q126" s="162"/>
      <c r="R126" s="162"/>
      <c r="S126" s="162"/>
      <c r="T126" s="162"/>
      <c r="U126" s="162"/>
      <c r="V126" s="183"/>
      <c r="W126" s="191"/>
      <c r="X126" s="149"/>
      <c r="Y126" s="149"/>
      <c r="Z126" s="149"/>
      <c r="AA126" s="184"/>
    </row>
    <row r="127" spans="1:27" ht="17.399999999999999" customHeight="1">
      <c r="A127" s="157"/>
      <c r="B127" s="141"/>
      <c r="C127" s="141"/>
      <c r="D127" s="141"/>
      <c r="E127" s="141"/>
      <c r="F127" s="141"/>
      <c r="G127" s="141"/>
      <c r="H127" s="141"/>
      <c r="I127" s="141"/>
      <c r="J127" s="141"/>
      <c r="K127" s="141"/>
      <c r="L127" s="150"/>
      <c r="M127" s="147"/>
      <c r="N127" s="148"/>
      <c r="O127" s="164"/>
      <c r="P127" s="165"/>
      <c r="Q127" s="162"/>
      <c r="R127" s="162"/>
      <c r="S127" s="162"/>
      <c r="T127" s="162"/>
      <c r="U127" s="162"/>
      <c r="V127" s="183"/>
      <c r="W127" s="191"/>
      <c r="X127" s="149"/>
      <c r="Y127" s="149"/>
      <c r="Z127" s="149"/>
      <c r="AA127" s="184"/>
    </row>
    <row r="128" spans="1:27" ht="17.399999999999999" customHeight="1">
      <c r="A128" s="157"/>
      <c r="B128" s="141"/>
      <c r="C128" s="141"/>
      <c r="D128" s="141"/>
      <c r="E128" s="141"/>
      <c r="F128" s="141"/>
      <c r="G128" s="141"/>
      <c r="H128" s="141"/>
      <c r="I128" s="141"/>
      <c r="J128" s="141"/>
      <c r="K128" s="141"/>
      <c r="L128" s="150"/>
      <c r="M128" s="147"/>
      <c r="N128" s="148"/>
      <c r="O128" s="164"/>
      <c r="P128" s="165"/>
      <c r="Q128" s="162"/>
      <c r="R128" s="162"/>
      <c r="S128" s="162"/>
      <c r="T128" s="162"/>
      <c r="U128" s="162"/>
      <c r="V128" s="183"/>
      <c r="W128" s="191"/>
      <c r="X128" s="149"/>
      <c r="Y128" s="149"/>
      <c r="Z128" s="149"/>
      <c r="AA128" s="184"/>
    </row>
    <row r="129" spans="1:27" ht="17.399999999999999" customHeight="1">
      <c r="A129" s="157"/>
      <c r="B129" s="141"/>
      <c r="C129" s="141"/>
      <c r="D129" s="141"/>
      <c r="E129" s="141"/>
      <c r="F129" s="141"/>
      <c r="G129" s="141"/>
      <c r="H129" s="141"/>
      <c r="I129" s="141"/>
      <c r="J129" s="141"/>
      <c r="K129" s="141"/>
      <c r="L129" s="150"/>
      <c r="M129" s="147"/>
      <c r="N129" s="148"/>
      <c r="O129" s="164"/>
      <c r="P129" s="165"/>
      <c r="Q129" s="162"/>
      <c r="R129" s="162"/>
      <c r="S129" s="162"/>
      <c r="T129" s="162"/>
      <c r="U129" s="162"/>
      <c r="V129" s="183"/>
      <c r="W129" s="191"/>
      <c r="X129" s="149"/>
      <c r="Y129" s="149"/>
      <c r="Z129" s="149"/>
      <c r="AA129" s="184"/>
    </row>
    <row r="130" spans="1:27" ht="17.399999999999999" customHeight="1">
      <c r="A130" s="157"/>
      <c r="B130" s="141"/>
      <c r="C130" s="141"/>
      <c r="D130" s="141"/>
      <c r="E130" s="141"/>
      <c r="F130" s="141"/>
      <c r="G130" s="141"/>
      <c r="H130" s="141"/>
      <c r="I130" s="141"/>
      <c r="J130" s="141"/>
      <c r="K130" s="141"/>
      <c r="L130" s="150"/>
      <c r="M130" s="147"/>
      <c r="N130" s="148"/>
      <c r="O130" s="164"/>
      <c r="P130" s="165"/>
      <c r="Q130" s="162"/>
      <c r="R130" s="162"/>
      <c r="S130" s="162"/>
      <c r="T130" s="162"/>
      <c r="U130" s="162"/>
      <c r="V130" s="183"/>
      <c r="W130" s="191"/>
      <c r="X130" s="149"/>
      <c r="Y130" s="149"/>
      <c r="Z130" s="149"/>
      <c r="AA130" s="184"/>
    </row>
    <row r="131" spans="1:27" ht="17.399999999999999" customHeight="1">
      <c r="A131" s="157"/>
      <c r="B131" s="141"/>
      <c r="C131" s="141"/>
      <c r="D131" s="141"/>
      <c r="E131" s="141"/>
      <c r="F131" s="141"/>
      <c r="G131" s="141"/>
      <c r="H131" s="141"/>
      <c r="I131" s="141"/>
      <c r="J131" s="141"/>
      <c r="K131" s="141"/>
      <c r="L131" s="150"/>
      <c r="M131" s="147"/>
      <c r="N131" s="148"/>
      <c r="O131" s="164"/>
      <c r="P131" s="165"/>
      <c r="Q131" s="162"/>
      <c r="R131" s="162"/>
      <c r="S131" s="162"/>
      <c r="T131" s="162"/>
      <c r="U131" s="162"/>
      <c r="V131" s="183"/>
      <c r="W131" s="191"/>
      <c r="X131" s="149"/>
      <c r="Y131" s="149"/>
      <c r="Z131" s="149"/>
      <c r="AA131" s="184"/>
    </row>
    <row r="132" spans="1:27" ht="17.399999999999999" customHeight="1">
      <c r="A132" s="157"/>
      <c r="B132" s="141"/>
      <c r="C132" s="141"/>
      <c r="D132" s="141"/>
      <c r="E132" s="141"/>
      <c r="F132" s="141"/>
      <c r="G132" s="141"/>
      <c r="H132" s="141"/>
      <c r="I132" s="141"/>
      <c r="J132" s="141"/>
      <c r="K132" s="141"/>
      <c r="L132" s="150"/>
      <c r="M132" s="147"/>
      <c r="N132" s="148"/>
      <c r="O132" s="164"/>
      <c r="P132" s="165"/>
      <c r="Q132" s="162"/>
      <c r="R132" s="162"/>
      <c r="S132" s="162"/>
      <c r="T132" s="162"/>
      <c r="U132" s="162"/>
      <c r="V132" s="183"/>
      <c r="W132" s="191"/>
      <c r="X132" s="149"/>
      <c r="Y132" s="149"/>
      <c r="Z132" s="149"/>
      <c r="AA132" s="184"/>
    </row>
    <row r="133" spans="1:27" ht="17.399999999999999" customHeight="1">
      <c r="A133" s="157"/>
      <c r="B133" s="141"/>
      <c r="C133" s="141"/>
      <c r="D133" s="141"/>
      <c r="E133" s="141"/>
      <c r="F133" s="141"/>
      <c r="G133" s="141"/>
      <c r="H133" s="141"/>
      <c r="I133" s="141"/>
      <c r="J133" s="141"/>
      <c r="K133" s="141"/>
      <c r="L133" s="150"/>
      <c r="M133" s="147"/>
      <c r="N133" s="148"/>
      <c r="O133" s="164"/>
      <c r="P133" s="165"/>
      <c r="Q133" s="162"/>
      <c r="R133" s="162"/>
      <c r="S133" s="162"/>
      <c r="T133" s="162"/>
      <c r="U133" s="162"/>
      <c r="V133" s="183"/>
      <c r="W133" s="191"/>
      <c r="X133" s="149"/>
      <c r="Y133" s="149"/>
      <c r="Z133" s="149"/>
      <c r="AA133" s="184"/>
    </row>
    <row r="134" spans="1:27" ht="17.399999999999999" customHeight="1">
      <c r="A134" s="157"/>
      <c r="B134" s="141"/>
      <c r="C134" s="141"/>
      <c r="D134" s="141"/>
      <c r="E134" s="141"/>
      <c r="F134" s="141"/>
      <c r="G134" s="141"/>
      <c r="H134" s="141"/>
      <c r="I134" s="141"/>
      <c r="J134" s="141"/>
      <c r="K134" s="141"/>
      <c r="L134" s="150"/>
      <c r="M134" s="147"/>
      <c r="N134" s="148"/>
      <c r="O134" s="164"/>
      <c r="P134" s="165"/>
      <c r="Q134" s="162"/>
      <c r="R134" s="162"/>
      <c r="S134" s="162"/>
      <c r="T134" s="162"/>
      <c r="U134" s="162"/>
      <c r="V134" s="183"/>
      <c r="W134" s="191"/>
      <c r="X134" s="149"/>
      <c r="Y134" s="149"/>
      <c r="Z134" s="149"/>
      <c r="AA134" s="184"/>
    </row>
    <row r="135" spans="1:27" ht="17.399999999999999" customHeight="1">
      <c r="A135" s="157"/>
      <c r="B135" s="141"/>
      <c r="C135" s="141"/>
      <c r="D135" s="141"/>
      <c r="E135" s="141"/>
      <c r="F135" s="141"/>
      <c r="G135" s="141"/>
      <c r="H135" s="141"/>
      <c r="I135" s="141"/>
      <c r="J135" s="141"/>
      <c r="K135" s="141"/>
      <c r="L135" s="150"/>
      <c r="M135" s="147"/>
      <c r="N135" s="148"/>
      <c r="O135" s="164"/>
      <c r="P135" s="165"/>
      <c r="Q135" s="162"/>
      <c r="R135" s="162"/>
      <c r="S135" s="162"/>
      <c r="T135" s="162"/>
      <c r="U135" s="162"/>
      <c r="V135" s="183"/>
      <c r="W135" s="191"/>
      <c r="X135" s="149"/>
      <c r="Y135" s="149"/>
      <c r="Z135" s="149"/>
      <c r="AA135" s="184"/>
    </row>
    <row r="136" spans="1:27" ht="17.399999999999999" customHeight="1">
      <c r="A136" s="157"/>
      <c r="B136" s="141"/>
      <c r="C136" s="141"/>
      <c r="D136" s="141"/>
      <c r="E136" s="141"/>
      <c r="F136" s="141"/>
      <c r="G136" s="141"/>
      <c r="H136" s="141"/>
      <c r="I136" s="141"/>
      <c r="J136" s="141"/>
      <c r="K136" s="141"/>
      <c r="L136" s="150"/>
      <c r="M136" s="147"/>
      <c r="N136" s="148"/>
      <c r="O136" s="164"/>
      <c r="P136" s="165"/>
      <c r="Q136" s="162"/>
      <c r="R136" s="162"/>
      <c r="S136" s="162"/>
      <c r="T136" s="162"/>
      <c r="U136" s="162"/>
      <c r="V136" s="183"/>
      <c r="W136" s="191"/>
      <c r="X136" s="149"/>
      <c r="Y136" s="149"/>
      <c r="Z136" s="149"/>
      <c r="AA136" s="184"/>
    </row>
    <row r="137" spans="1:27" ht="17.399999999999999" customHeight="1">
      <c r="A137" s="157"/>
      <c r="B137" s="141"/>
      <c r="C137" s="141"/>
      <c r="D137" s="141"/>
      <c r="E137" s="141"/>
      <c r="F137" s="141"/>
      <c r="G137" s="141"/>
      <c r="H137" s="141"/>
      <c r="I137" s="141"/>
      <c r="J137" s="141"/>
      <c r="K137" s="141"/>
      <c r="L137" s="150"/>
      <c r="M137" s="147"/>
      <c r="N137" s="148"/>
      <c r="O137" s="164"/>
      <c r="P137" s="165"/>
      <c r="Q137" s="162"/>
      <c r="R137" s="162"/>
      <c r="S137" s="162"/>
      <c r="T137" s="162"/>
      <c r="U137" s="162"/>
      <c r="V137" s="183"/>
      <c r="W137" s="191"/>
      <c r="X137" s="149"/>
      <c r="Y137" s="149"/>
      <c r="Z137" s="149"/>
      <c r="AA137" s="184"/>
    </row>
    <row r="138" spans="1:27" ht="17.399999999999999" customHeight="1">
      <c r="A138" s="157"/>
      <c r="B138" s="141"/>
      <c r="C138" s="141"/>
      <c r="D138" s="141"/>
      <c r="E138" s="141"/>
      <c r="F138" s="141"/>
      <c r="G138" s="141"/>
      <c r="H138" s="141"/>
      <c r="I138" s="141"/>
      <c r="J138" s="141"/>
      <c r="K138" s="141"/>
      <c r="L138" s="150"/>
      <c r="M138" s="147"/>
      <c r="N138" s="148"/>
      <c r="O138" s="164"/>
      <c r="P138" s="165"/>
      <c r="Q138" s="162"/>
      <c r="R138" s="162"/>
      <c r="S138" s="162"/>
      <c r="T138" s="162"/>
      <c r="U138" s="162"/>
      <c r="V138" s="183"/>
      <c r="W138" s="191"/>
      <c r="X138" s="149"/>
      <c r="Y138" s="149"/>
      <c r="Z138" s="149"/>
      <c r="AA138" s="184"/>
    </row>
    <row r="139" spans="1:27" ht="17.399999999999999" customHeight="1">
      <c r="A139" s="157"/>
      <c r="B139" s="141"/>
      <c r="C139" s="141"/>
      <c r="D139" s="141"/>
      <c r="E139" s="141"/>
      <c r="F139" s="141"/>
      <c r="G139" s="141"/>
      <c r="H139" s="141"/>
      <c r="I139" s="141"/>
      <c r="J139" s="141"/>
      <c r="K139" s="141"/>
      <c r="L139" s="150"/>
      <c r="M139" s="147"/>
      <c r="N139" s="148"/>
      <c r="O139" s="164"/>
      <c r="P139" s="165"/>
      <c r="Q139" s="162"/>
      <c r="R139" s="162"/>
      <c r="S139" s="162"/>
      <c r="T139" s="162"/>
      <c r="U139" s="162"/>
      <c r="V139" s="183"/>
      <c r="W139" s="191"/>
      <c r="X139" s="149"/>
      <c r="Y139" s="149"/>
      <c r="Z139" s="149"/>
      <c r="AA139" s="184"/>
    </row>
    <row r="140" spans="1:27" ht="17.399999999999999" customHeight="1">
      <c r="A140" s="157"/>
      <c r="B140" s="141"/>
      <c r="C140" s="141"/>
      <c r="D140" s="141"/>
      <c r="E140" s="141"/>
      <c r="F140" s="141"/>
      <c r="G140" s="141"/>
      <c r="H140" s="141"/>
      <c r="I140" s="141"/>
      <c r="J140" s="141"/>
      <c r="K140" s="141"/>
      <c r="L140" s="150"/>
      <c r="M140" s="147"/>
      <c r="N140" s="148"/>
      <c r="O140" s="164"/>
      <c r="P140" s="165"/>
      <c r="Q140" s="162"/>
      <c r="R140" s="162"/>
      <c r="S140" s="162"/>
      <c r="T140" s="162"/>
      <c r="U140" s="162"/>
      <c r="V140" s="183"/>
      <c r="W140" s="191"/>
      <c r="X140" s="149"/>
      <c r="Y140" s="149"/>
      <c r="Z140" s="149"/>
      <c r="AA140" s="184"/>
    </row>
    <row r="141" spans="1:27" ht="17.399999999999999" customHeight="1">
      <c r="A141" s="157"/>
      <c r="B141" s="141"/>
      <c r="C141" s="141"/>
      <c r="D141" s="141"/>
      <c r="E141" s="141"/>
      <c r="F141" s="141"/>
      <c r="G141" s="141"/>
      <c r="H141" s="141"/>
      <c r="I141" s="141"/>
      <c r="J141" s="141"/>
      <c r="K141" s="141"/>
      <c r="L141" s="150"/>
      <c r="M141" s="147"/>
      <c r="N141" s="148"/>
      <c r="O141" s="164"/>
      <c r="P141" s="165"/>
      <c r="Q141" s="162"/>
      <c r="R141" s="162"/>
      <c r="S141" s="162"/>
      <c r="T141" s="162"/>
      <c r="U141" s="162"/>
      <c r="V141" s="183"/>
      <c r="W141" s="191"/>
      <c r="X141" s="149"/>
      <c r="Y141" s="149"/>
      <c r="Z141" s="149"/>
      <c r="AA141" s="184"/>
    </row>
    <row r="142" spans="1:27" ht="17.399999999999999" customHeight="1">
      <c r="A142" s="157"/>
      <c r="B142" s="141"/>
      <c r="C142" s="141"/>
      <c r="D142" s="141"/>
      <c r="E142" s="141"/>
      <c r="F142" s="141"/>
      <c r="G142" s="141"/>
      <c r="H142" s="141"/>
      <c r="I142" s="141"/>
      <c r="J142" s="141"/>
      <c r="K142" s="141"/>
      <c r="L142" s="150"/>
      <c r="M142" s="147"/>
      <c r="N142" s="148"/>
      <c r="O142" s="164"/>
      <c r="P142" s="165"/>
      <c r="Q142" s="162"/>
      <c r="R142" s="162"/>
      <c r="S142" s="162"/>
      <c r="T142" s="162"/>
      <c r="U142" s="162"/>
      <c r="V142" s="183"/>
      <c r="W142" s="191"/>
      <c r="X142" s="149"/>
      <c r="Y142" s="149"/>
      <c r="Z142" s="149"/>
      <c r="AA142" s="184"/>
    </row>
    <row r="143" spans="1:27" ht="17.399999999999999" customHeight="1">
      <c r="A143" s="157"/>
      <c r="B143" s="141"/>
      <c r="C143" s="141"/>
      <c r="D143" s="141"/>
      <c r="E143" s="141"/>
      <c r="F143" s="141"/>
      <c r="G143" s="141"/>
      <c r="H143" s="141"/>
      <c r="I143" s="141"/>
      <c r="J143" s="141"/>
      <c r="K143" s="141"/>
      <c r="L143" s="150"/>
      <c r="M143" s="147"/>
      <c r="N143" s="148"/>
      <c r="O143" s="164"/>
      <c r="P143" s="165"/>
      <c r="Q143" s="162"/>
      <c r="R143" s="162"/>
      <c r="S143" s="162"/>
      <c r="T143" s="162"/>
      <c r="U143" s="162"/>
      <c r="V143" s="183"/>
      <c r="W143" s="191"/>
      <c r="X143" s="149"/>
      <c r="Y143" s="149"/>
      <c r="Z143" s="149"/>
      <c r="AA143" s="184"/>
    </row>
    <row r="144" spans="1:27" ht="17.399999999999999" customHeight="1">
      <c r="A144" s="157"/>
      <c r="B144" s="141"/>
      <c r="C144" s="141"/>
      <c r="D144" s="141"/>
      <c r="E144" s="141"/>
      <c r="F144" s="141"/>
      <c r="G144" s="141"/>
      <c r="H144" s="141"/>
      <c r="I144" s="141"/>
      <c r="J144" s="141"/>
      <c r="K144" s="141"/>
      <c r="L144" s="150"/>
      <c r="M144" s="147"/>
      <c r="N144" s="148"/>
      <c r="O144" s="164"/>
      <c r="P144" s="165"/>
      <c r="Q144" s="162"/>
      <c r="R144" s="162"/>
      <c r="S144" s="162"/>
      <c r="T144" s="162"/>
      <c r="U144" s="162"/>
      <c r="V144" s="183"/>
      <c r="W144" s="191"/>
      <c r="X144" s="149"/>
      <c r="Y144" s="149"/>
      <c r="Z144" s="149"/>
      <c r="AA144" s="184"/>
    </row>
    <row r="145" spans="1:27" ht="17.399999999999999" customHeight="1">
      <c r="A145" s="157"/>
      <c r="B145" s="141"/>
      <c r="C145" s="141"/>
      <c r="D145" s="141"/>
      <c r="E145" s="141"/>
      <c r="F145" s="141"/>
      <c r="G145" s="141"/>
      <c r="H145" s="141"/>
      <c r="I145" s="141"/>
      <c r="J145" s="141"/>
      <c r="K145" s="141"/>
      <c r="L145" s="150"/>
      <c r="M145" s="147"/>
      <c r="N145" s="148"/>
      <c r="O145" s="164"/>
      <c r="P145" s="165"/>
      <c r="Q145" s="162"/>
      <c r="R145" s="162"/>
      <c r="S145" s="162"/>
      <c r="T145" s="162"/>
      <c r="U145" s="162"/>
      <c r="V145" s="183"/>
      <c r="W145" s="191"/>
      <c r="X145" s="149"/>
      <c r="Y145" s="149"/>
      <c r="Z145" s="149"/>
      <c r="AA145" s="184"/>
    </row>
    <row r="146" spans="1:27" ht="17.399999999999999" customHeight="1">
      <c r="A146" s="157"/>
      <c r="B146" s="141"/>
      <c r="C146" s="141"/>
      <c r="D146" s="141"/>
      <c r="E146" s="141"/>
      <c r="F146" s="141"/>
      <c r="G146" s="141"/>
      <c r="H146" s="141"/>
      <c r="I146" s="141"/>
      <c r="J146" s="141"/>
      <c r="K146" s="141"/>
      <c r="L146" s="150"/>
      <c r="M146" s="147"/>
      <c r="N146" s="148"/>
      <c r="O146" s="164"/>
      <c r="P146" s="165"/>
      <c r="Q146" s="162"/>
      <c r="R146" s="162"/>
      <c r="S146" s="162"/>
      <c r="T146" s="162"/>
      <c r="U146" s="162"/>
      <c r="V146" s="183"/>
      <c r="W146" s="191"/>
      <c r="X146" s="149"/>
      <c r="Y146" s="149"/>
      <c r="Z146" s="149"/>
      <c r="AA146" s="184"/>
    </row>
    <row r="147" spans="1:27" ht="17.399999999999999" customHeight="1">
      <c r="A147" s="157"/>
      <c r="B147" s="141"/>
      <c r="C147" s="141"/>
      <c r="D147" s="141"/>
      <c r="E147" s="141"/>
      <c r="F147" s="141"/>
      <c r="G147" s="141"/>
      <c r="H147" s="141"/>
      <c r="I147" s="141"/>
      <c r="J147" s="141"/>
      <c r="K147" s="141"/>
      <c r="L147" s="150"/>
      <c r="M147" s="147"/>
      <c r="N147" s="148"/>
      <c r="O147" s="164"/>
      <c r="P147" s="165"/>
      <c r="Q147" s="162"/>
      <c r="R147" s="162"/>
      <c r="S147" s="162"/>
      <c r="T147" s="162"/>
      <c r="U147" s="162"/>
      <c r="V147" s="183"/>
      <c r="W147" s="191"/>
      <c r="X147" s="149"/>
      <c r="Y147" s="149"/>
      <c r="Z147" s="149"/>
      <c r="AA147" s="184"/>
    </row>
    <row r="148" spans="1:27" ht="17.399999999999999" customHeight="1">
      <c r="A148" s="157"/>
      <c r="B148" s="141"/>
      <c r="C148" s="141"/>
      <c r="D148" s="141"/>
      <c r="E148" s="141"/>
      <c r="F148" s="141"/>
      <c r="G148" s="141"/>
      <c r="H148" s="141"/>
      <c r="I148" s="141"/>
      <c r="J148" s="141"/>
      <c r="K148" s="141"/>
      <c r="L148" s="150"/>
      <c r="M148" s="147"/>
      <c r="N148" s="148"/>
      <c r="O148" s="164"/>
      <c r="P148" s="165"/>
      <c r="Q148" s="162"/>
      <c r="R148" s="162"/>
      <c r="S148" s="162"/>
      <c r="T148" s="162"/>
      <c r="U148" s="162"/>
      <c r="V148" s="183"/>
      <c r="W148" s="191"/>
      <c r="X148" s="149"/>
      <c r="Y148" s="149"/>
      <c r="Z148" s="149"/>
      <c r="AA148" s="184"/>
    </row>
    <row r="149" spans="1:27" ht="17.399999999999999" customHeight="1">
      <c r="A149" s="157"/>
      <c r="B149" s="141"/>
      <c r="C149" s="141"/>
      <c r="D149" s="141"/>
      <c r="E149" s="141"/>
      <c r="F149" s="141"/>
      <c r="G149" s="141"/>
      <c r="H149" s="141"/>
      <c r="I149" s="141"/>
      <c r="J149" s="141"/>
      <c r="K149" s="141"/>
      <c r="L149" s="150"/>
      <c r="M149" s="147"/>
      <c r="N149" s="148"/>
      <c r="O149" s="164"/>
      <c r="P149" s="165"/>
      <c r="Q149" s="162"/>
      <c r="R149" s="162"/>
      <c r="S149" s="162"/>
      <c r="T149" s="162"/>
      <c r="U149" s="162"/>
      <c r="V149" s="183"/>
      <c r="W149" s="191"/>
      <c r="X149" s="149"/>
      <c r="Y149" s="149"/>
      <c r="Z149" s="149"/>
      <c r="AA149" s="184"/>
    </row>
    <row r="150" spans="1:27" ht="17.399999999999999" customHeight="1">
      <c r="A150" s="157"/>
      <c r="B150" s="141"/>
      <c r="C150" s="141"/>
      <c r="D150" s="141"/>
      <c r="E150" s="141"/>
      <c r="F150" s="141"/>
      <c r="G150" s="141"/>
      <c r="H150" s="141"/>
      <c r="I150" s="141"/>
      <c r="J150" s="141"/>
      <c r="K150" s="141"/>
      <c r="L150" s="150"/>
      <c r="M150" s="147"/>
      <c r="N150" s="148"/>
      <c r="O150" s="164"/>
      <c r="P150" s="165"/>
      <c r="Q150" s="162"/>
      <c r="R150" s="162"/>
      <c r="S150" s="162"/>
      <c r="T150" s="162"/>
      <c r="U150" s="162"/>
      <c r="V150" s="183"/>
      <c r="W150" s="191"/>
      <c r="X150" s="149"/>
      <c r="Y150" s="149"/>
      <c r="Z150" s="149"/>
      <c r="AA150" s="184"/>
    </row>
    <row r="151" spans="1:27" ht="17.399999999999999" customHeight="1">
      <c r="A151" s="157"/>
      <c r="B151" s="141"/>
      <c r="C151" s="141"/>
      <c r="D151" s="141"/>
      <c r="E151" s="141"/>
      <c r="F151" s="141"/>
      <c r="G151" s="141"/>
      <c r="H151" s="141"/>
      <c r="I151" s="141"/>
      <c r="J151" s="141"/>
      <c r="K151" s="141"/>
      <c r="L151" s="150"/>
      <c r="M151" s="147"/>
      <c r="N151" s="148"/>
      <c r="O151" s="164"/>
      <c r="P151" s="165"/>
      <c r="Q151" s="162"/>
      <c r="R151" s="162"/>
      <c r="S151" s="162"/>
      <c r="T151" s="162"/>
      <c r="U151" s="162"/>
      <c r="V151" s="183"/>
      <c r="W151" s="191"/>
      <c r="X151" s="149"/>
      <c r="Y151" s="149"/>
      <c r="Z151" s="149"/>
      <c r="AA151" s="184"/>
    </row>
    <row r="152" spans="1:27" ht="17.399999999999999" customHeight="1">
      <c r="A152" s="157"/>
      <c r="B152" s="141"/>
      <c r="C152" s="141"/>
      <c r="D152" s="141"/>
      <c r="E152" s="141"/>
      <c r="F152" s="141"/>
      <c r="G152" s="141"/>
      <c r="H152" s="141"/>
      <c r="I152" s="141"/>
      <c r="J152" s="141"/>
      <c r="K152" s="141"/>
      <c r="L152" s="150"/>
      <c r="M152" s="147"/>
      <c r="N152" s="148"/>
      <c r="O152" s="164"/>
      <c r="P152" s="165"/>
      <c r="Q152" s="162"/>
      <c r="R152" s="162"/>
      <c r="S152" s="162"/>
      <c r="T152" s="162"/>
      <c r="U152" s="162"/>
      <c r="V152" s="183"/>
      <c r="W152" s="191"/>
      <c r="X152" s="149"/>
      <c r="Y152" s="149"/>
      <c r="Z152" s="149"/>
      <c r="AA152" s="184"/>
    </row>
    <row r="153" spans="1:27" ht="17.399999999999999" customHeight="1">
      <c r="A153" s="157"/>
      <c r="B153" s="141"/>
      <c r="C153" s="141"/>
      <c r="D153" s="141"/>
      <c r="E153" s="141"/>
      <c r="F153" s="141"/>
      <c r="G153" s="141"/>
      <c r="H153" s="141"/>
      <c r="I153" s="141"/>
      <c r="J153" s="141"/>
      <c r="K153" s="141"/>
      <c r="L153" s="150"/>
      <c r="M153" s="147"/>
      <c r="N153" s="148"/>
      <c r="O153" s="164"/>
      <c r="P153" s="165"/>
      <c r="Q153" s="162"/>
      <c r="R153" s="162"/>
      <c r="S153" s="162"/>
      <c r="T153" s="162"/>
      <c r="U153" s="162"/>
      <c r="V153" s="183"/>
      <c r="W153" s="191"/>
      <c r="X153" s="149"/>
      <c r="Y153" s="149"/>
      <c r="Z153" s="149"/>
      <c r="AA153" s="184"/>
    </row>
    <row r="154" spans="1:27" ht="17.399999999999999" customHeight="1" thickBot="1">
      <c r="A154" s="157"/>
      <c r="B154" s="141"/>
      <c r="C154" s="141"/>
      <c r="D154" s="141"/>
      <c r="E154" s="141"/>
      <c r="F154" s="141"/>
      <c r="G154" s="141"/>
      <c r="H154" s="141"/>
      <c r="I154" s="141"/>
      <c r="J154" s="141"/>
      <c r="K154" s="141"/>
      <c r="L154" s="150"/>
      <c r="M154" s="147"/>
      <c r="N154" s="148"/>
      <c r="O154" s="164"/>
      <c r="P154" s="185"/>
      <c r="Q154" s="186"/>
      <c r="R154" s="186"/>
      <c r="S154" s="186"/>
      <c r="T154" s="186"/>
      <c r="U154" s="186"/>
      <c r="V154" s="187"/>
      <c r="W154" s="191"/>
      <c r="X154" s="188"/>
      <c r="Y154" s="188"/>
      <c r="Z154" s="188"/>
      <c r="AA154" s="189"/>
    </row>
  </sheetData>
  <mergeCells count="1">
    <mergeCell ref="B13:K13"/>
  </mergeCells>
  <phoneticPr fontId="0" type="noConversion"/>
  <printOptions horizontalCentered="1" verticalCentered="1"/>
  <pageMargins left="0.59055118110236227" right="0.39370078740157483" top="0.43307086614173229" bottom="0.55118110236220474" header="0.51181102362204722" footer="0.51181102362204722"/>
  <pageSetup paperSize="9" orientation="portrait" horizontalDpi="300" verticalDpi="300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9"/>
  <dimension ref="A1:H1"/>
  <sheetViews>
    <sheetView workbookViewId="0"/>
  </sheetViews>
  <sheetFormatPr defaultRowHeight="13.2"/>
  <sheetData>
    <row r="1" spans="1:8">
      <c r="A1" t="s">
        <v>336</v>
      </c>
      <c r="B1" t="s">
        <v>337</v>
      </c>
      <c r="C1" t="s">
        <v>338</v>
      </c>
      <c r="D1" t="s">
        <v>339</v>
      </c>
      <c r="E1" t="s">
        <v>49</v>
      </c>
      <c r="F1" t="s">
        <v>47</v>
      </c>
      <c r="G1" t="s">
        <v>50</v>
      </c>
      <c r="H1" t="s">
        <v>51</v>
      </c>
    </row>
  </sheetData>
  <sheetProtection password="F7E3" sheet="1" objects="1" scenarios="1"/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4"/>
  <dimension ref="A1:K73"/>
  <sheetViews>
    <sheetView zoomScale="75" workbookViewId="0">
      <selection activeCell="A19" sqref="A19"/>
    </sheetView>
  </sheetViews>
  <sheetFormatPr defaultColWidth="11.44140625" defaultRowHeight="18.75" customHeight="1"/>
  <cols>
    <col min="1" max="1" width="24.44140625" style="115" customWidth="1"/>
    <col min="2" max="11" width="12.6640625" style="115" customWidth="1"/>
    <col min="12" max="16384" width="11.44140625" style="115"/>
  </cols>
  <sheetData>
    <row r="1" spans="1:10" s="57" customFormat="1" ht="18.75" customHeight="1"/>
    <row r="2" spans="1:10" s="57" customFormat="1" ht="18.75" customHeight="1">
      <c r="A2" s="59" t="s">
        <v>124</v>
      </c>
      <c r="B2" s="60"/>
      <c r="C2" s="116"/>
      <c r="D2" s="59"/>
      <c r="E2" s="59"/>
      <c r="F2" s="59"/>
      <c r="G2" s="59"/>
      <c r="H2" s="59"/>
      <c r="I2" s="59"/>
    </row>
    <row r="3" spans="1:10" s="57" customFormat="1" ht="18.75" customHeight="1"/>
    <row r="4" spans="1:10" s="57" customFormat="1" ht="18.75" customHeight="1">
      <c r="A4" s="117" t="str">
        <f>"Nº DE SERVIÇO: "&amp;serv</f>
        <v>Nº DE SERVIÇO: 0032/24</v>
      </c>
    </row>
    <row r="5" spans="1:10" ht="18.75" customHeight="1">
      <c r="A5" s="118" t="s">
        <v>124</v>
      </c>
      <c r="B5" s="64"/>
      <c r="C5" s="64"/>
      <c r="D5" s="64"/>
      <c r="E5" s="64"/>
      <c r="F5" s="64"/>
      <c r="G5" s="64"/>
      <c r="H5" s="119"/>
      <c r="I5"/>
      <c r="J5"/>
    </row>
    <row r="6" spans="1:10" ht="18.75" customHeight="1">
      <c r="A6" s="120" t="s">
        <v>139</v>
      </c>
      <c r="B6" s="66" t="s">
        <v>136</v>
      </c>
      <c r="C6" s="66" t="s">
        <v>120</v>
      </c>
      <c r="D6" s="66" t="s">
        <v>141</v>
      </c>
      <c r="E6" s="121" t="s">
        <v>121</v>
      </c>
      <c r="F6" s="66" t="s">
        <v>125</v>
      </c>
      <c r="G6" s="66" t="s">
        <v>125</v>
      </c>
      <c r="H6" s="66" t="s">
        <v>122</v>
      </c>
      <c r="J6"/>
    </row>
    <row r="7" spans="1:10" ht="18.75" customHeight="1">
      <c r="A7" s="122" t="s">
        <v>140</v>
      </c>
      <c r="B7" s="67" t="s">
        <v>135</v>
      </c>
      <c r="C7" s="65"/>
      <c r="D7" s="65"/>
      <c r="E7" s="67"/>
      <c r="F7" s="65"/>
      <c r="G7" s="65"/>
      <c r="H7" s="65"/>
      <c r="J7"/>
    </row>
    <row r="8" spans="1:10" ht="18.75" customHeight="1">
      <c r="A8" s="123"/>
      <c r="B8" s="68" t="s">
        <v>123</v>
      </c>
      <c r="C8" s="68" t="s">
        <v>123</v>
      </c>
      <c r="D8" s="68" t="s">
        <v>123</v>
      </c>
      <c r="E8" s="68"/>
      <c r="F8" s="68" t="s">
        <v>138</v>
      </c>
      <c r="G8" s="68" t="s">
        <v>138</v>
      </c>
      <c r="H8" s="124"/>
      <c r="J8"/>
    </row>
    <row r="9" spans="1:10" ht="18.75" customHeight="1">
      <c r="A9" s="71" t="e">
        <f>Dados!#REF!</f>
        <v>#REF!</v>
      </c>
      <c r="B9" s="69" t="e">
        <f>Dados!#REF!</f>
        <v>#REF!</v>
      </c>
      <c r="C9" s="69">
        <f>Dados!O16</f>
        <v>9.9485342306412586E-6</v>
      </c>
      <c r="D9" s="69" t="e">
        <f>Dados!#REF!</f>
        <v>#REF!</v>
      </c>
      <c r="E9" s="70" t="e">
        <f>Dados!#REF!</f>
        <v>#REF!</v>
      </c>
      <c r="F9" s="69" t="e">
        <f>Dados!#REF!</f>
        <v>#REF!</v>
      </c>
      <c r="G9" s="72" t="e">
        <f>Dados!#REF!</f>
        <v>#REF!</v>
      </c>
      <c r="H9" s="71" t="e">
        <f>Dados!#REF!</f>
        <v>#REF!</v>
      </c>
      <c r="J9"/>
    </row>
    <row r="10" spans="1:10" ht="18.75" customHeight="1">
      <c r="A10" s="71" t="e">
        <f>Dados!#REF!</f>
        <v>#REF!</v>
      </c>
      <c r="B10" s="69" t="e">
        <f>Dados!#REF!</f>
        <v>#REF!</v>
      </c>
      <c r="C10" s="69">
        <f>Dados!O17</f>
        <v>4.508140785234469E-6</v>
      </c>
      <c r="D10" s="69" t="e">
        <f>Dados!#REF!</f>
        <v>#REF!</v>
      </c>
      <c r="E10" s="70" t="e">
        <f>Dados!#REF!</f>
        <v>#REF!</v>
      </c>
      <c r="F10" s="69" t="e">
        <f>Dados!#REF!</f>
        <v>#REF!</v>
      </c>
      <c r="G10" s="72" t="e">
        <f>Dados!#REF!</f>
        <v>#REF!</v>
      </c>
      <c r="H10" s="71" t="e">
        <f>Dados!#REF!</f>
        <v>#REF!</v>
      </c>
      <c r="J10"/>
    </row>
    <row r="11" spans="1:10" ht="18.75" customHeight="1">
      <c r="A11" s="71" t="e">
        <f>Dados!#REF!</f>
        <v>#REF!</v>
      </c>
      <c r="B11" s="69" t="e">
        <f>Dados!#REF!</f>
        <v>#REF!</v>
      </c>
      <c r="C11" s="69">
        <f>Dados!O18</f>
        <v>9.6436507594858317E-7</v>
      </c>
      <c r="D11" s="69" t="e">
        <f>Dados!#REF!</f>
        <v>#REF!</v>
      </c>
      <c r="E11" s="70" t="e">
        <f>Dados!#REF!</f>
        <v>#REF!</v>
      </c>
      <c r="F11" s="69" t="e">
        <f>Dados!#REF!</f>
        <v>#REF!</v>
      </c>
      <c r="G11" s="72" t="e">
        <f>Dados!#REF!</f>
        <v>#REF!</v>
      </c>
      <c r="H11" s="71" t="e">
        <f>Dados!#REF!</f>
        <v>#REF!</v>
      </c>
      <c r="J11"/>
    </row>
    <row r="12" spans="1:10" ht="18.75" customHeight="1">
      <c r="A12" s="71" t="e">
        <f>Dados!#REF!</f>
        <v>#REF!</v>
      </c>
      <c r="B12" s="69" t="e">
        <f>Dados!#REF!</f>
        <v>#REF!</v>
      </c>
      <c r="C12" s="69">
        <f>Dados!O19</f>
        <v>1.1509271623679801E-5</v>
      </c>
      <c r="D12" s="69" t="e">
        <f>Dados!#REF!</f>
        <v>#REF!</v>
      </c>
      <c r="E12" s="70" t="e">
        <f>Dados!#REF!</f>
        <v>#REF!</v>
      </c>
      <c r="F12" s="69" t="e">
        <f>Dados!#REF!</f>
        <v>#REF!</v>
      </c>
      <c r="G12" s="72" t="e">
        <f>Dados!#REF!</f>
        <v>#REF!</v>
      </c>
      <c r="H12" s="71" t="e">
        <f>Dados!#REF!</f>
        <v>#REF!</v>
      </c>
      <c r="J12"/>
    </row>
    <row r="13" spans="1:10" ht="18.75" customHeight="1">
      <c r="A13" s="71" t="e">
        <f>Dados!#REF!</f>
        <v>#REF!</v>
      </c>
      <c r="B13" s="69" t="e">
        <f>Dados!#REF!</f>
        <v>#REF!</v>
      </c>
      <c r="C13" s="69">
        <f>Dados!O20</f>
        <v>2.3210342524884564E-5</v>
      </c>
      <c r="D13" s="69" t="e">
        <f>Dados!#REF!</f>
        <v>#REF!</v>
      </c>
      <c r="E13" s="70" t="e">
        <f>Dados!#REF!</f>
        <v>#REF!</v>
      </c>
      <c r="F13" s="69" t="e">
        <f>Dados!#REF!</f>
        <v>#REF!</v>
      </c>
      <c r="G13" s="72" t="e">
        <f>Dados!#REF!</f>
        <v>#REF!</v>
      </c>
      <c r="H13" s="71" t="e">
        <f>Dados!#REF!</f>
        <v>#REF!</v>
      </c>
      <c r="J13"/>
    </row>
    <row r="14" spans="1:10" ht="18.75" customHeight="1">
      <c r="A14" s="71" t="e">
        <f>Dados!#REF!</f>
        <v>#REF!</v>
      </c>
      <c r="B14" s="69" t="e">
        <f>Dados!#REF!</f>
        <v>#REF!</v>
      </c>
      <c r="C14" s="69" t="e">
        <f>Dados!#REF!</f>
        <v>#REF!</v>
      </c>
      <c r="D14" s="69" t="e">
        <f>Dados!#REF!</f>
        <v>#REF!</v>
      </c>
      <c r="E14" s="70" t="e">
        <f>Dados!#REF!</f>
        <v>#REF!</v>
      </c>
      <c r="F14" s="69" t="e">
        <f>Dados!#REF!</f>
        <v>#REF!</v>
      </c>
      <c r="G14" s="72" t="e">
        <f>Dados!#REF!</f>
        <v>#REF!</v>
      </c>
      <c r="H14" s="71" t="e">
        <f>Dados!#REF!</f>
        <v>#REF!</v>
      </c>
      <c r="J14"/>
    </row>
    <row r="15" spans="1:10" ht="18.75" customHeight="1">
      <c r="A15" s="71" t="e">
        <f>Dados!#REF!</f>
        <v>#REF!</v>
      </c>
      <c r="B15" s="69" t="e">
        <f>Dados!#REF!</f>
        <v>#REF!</v>
      </c>
      <c r="C15" s="69" t="e">
        <f>Dados!#REF!</f>
        <v>#REF!</v>
      </c>
      <c r="D15" s="69" t="e">
        <f>Dados!#REF!</f>
        <v>#REF!</v>
      </c>
      <c r="E15" s="70" t="e">
        <f>Dados!#REF!</f>
        <v>#REF!</v>
      </c>
      <c r="F15" s="69" t="e">
        <f>Dados!#REF!</f>
        <v>#REF!</v>
      </c>
      <c r="G15" s="72" t="e">
        <f>Dados!#REF!</f>
        <v>#REF!</v>
      </c>
      <c r="H15" s="71" t="e">
        <f>Dados!#REF!</f>
        <v>#REF!</v>
      </c>
      <c r="J15"/>
    </row>
    <row r="16" spans="1:10" ht="18.75" customHeight="1">
      <c r="A16" s="71" t="e">
        <f>Dados!#REF!</f>
        <v>#REF!</v>
      </c>
      <c r="B16" s="69" t="e">
        <f>Dados!#REF!</f>
        <v>#REF!</v>
      </c>
      <c r="C16" s="69" t="e">
        <f>Dados!#REF!</f>
        <v>#REF!</v>
      </c>
      <c r="D16" s="69" t="e">
        <f>Dados!#REF!</f>
        <v>#REF!</v>
      </c>
      <c r="E16" s="70" t="e">
        <f>Dados!#REF!</f>
        <v>#REF!</v>
      </c>
      <c r="F16" s="69" t="e">
        <f>Dados!#REF!</f>
        <v>#REF!</v>
      </c>
      <c r="G16" s="72" t="e">
        <f>Dados!#REF!</f>
        <v>#REF!</v>
      </c>
      <c r="H16" s="71" t="e">
        <f>Dados!#REF!</f>
        <v>#REF!</v>
      </c>
      <c r="J16"/>
    </row>
    <row r="17" spans="1:10" ht="18.75" customHeight="1">
      <c r="A17"/>
      <c r="B17"/>
      <c r="C17"/>
      <c r="D17"/>
      <c r="E17"/>
      <c r="F17"/>
      <c r="G17"/>
      <c r="H17"/>
      <c r="J17"/>
    </row>
    <row r="18" spans="1:10" customFormat="1" ht="18.75" customHeight="1"/>
    <row r="19" spans="1:10" customFormat="1" ht="18.75" customHeight="1"/>
    <row r="20" spans="1:10" ht="18.75" customHeight="1">
      <c r="A20"/>
      <c r="B20"/>
      <c r="C20"/>
      <c r="D20"/>
      <c r="E20"/>
      <c r="F20"/>
      <c r="G20"/>
      <c r="H20"/>
      <c r="I20"/>
      <c r="J20"/>
    </row>
    <row r="21" spans="1:10" ht="18.75" customHeight="1">
      <c r="A21"/>
      <c r="B21"/>
      <c r="C21"/>
      <c r="D21"/>
      <c r="E21"/>
      <c r="F21"/>
      <c r="G21"/>
      <c r="H21"/>
      <c r="I21"/>
      <c r="J21"/>
    </row>
    <row r="22" spans="1:10" ht="18.75" customHeight="1">
      <c r="A22"/>
      <c r="B22"/>
      <c r="C22"/>
      <c r="D22"/>
      <c r="E22"/>
      <c r="F22"/>
      <c r="G22"/>
      <c r="H22"/>
      <c r="I22"/>
      <c r="J22"/>
    </row>
    <row r="23" spans="1:10" ht="18.75" customHeight="1">
      <c r="A23"/>
      <c r="B23"/>
      <c r="C23"/>
      <c r="D23"/>
      <c r="E23"/>
      <c r="F23"/>
      <c r="G23"/>
      <c r="H23"/>
      <c r="I23"/>
      <c r="J23"/>
    </row>
    <row r="24" spans="1:10" ht="18.75" customHeight="1">
      <c r="A24"/>
      <c r="B24"/>
      <c r="C24"/>
      <c r="D24"/>
      <c r="E24"/>
      <c r="F24"/>
      <c r="G24"/>
      <c r="H24"/>
      <c r="I24"/>
      <c r="J24"/>
    </row>
    <row r="25" spans="1:10" ht="18.75" customHeight="1">
      <c r="A25"/>
      <c r="B25"/>
      <c r="C25"/>
      <c r="D25"/>
      <c r="E25"/>
      <c r="F25"/>
      <c r="G25"/>
      <c r="H25"/>
      <c r="I25"/>
      <c r="J25"/>
    </row>
    <row r="26" spans="1:10" ht="18.75" customHeight="1">
      <c r="A26"/>
      <c r="B26"/>
      <c r="C26"/>
      <c r="D26"/>
      <c r="E26"/>
      <c r="F26"/>
      <c r="G26"/>
      <c r="H26"/>
      <c r="I26"/>
      <c r="J26"/>
    </row>
    <row r="27" spans="1:10" ht="18.75" customHeight="1">
      <c r="A27"/>
      <c r="B27"/>
      <c r="C27"/>
      <c r="D27"/>
      <c r="E27"/>
      <c r="F27"/>
      <c r="G27"/>
      <c r="H27"/>
      <c r="I27"/>
      <c r="J27"/>
    </row>
    <row r="28" spans="1:10" ht="18.75" customHeight="1">
      <c r="A28"/>
      <c r="B28"/>
      <c r="C28"/>
      <c r="D28"/>
      <c r="E28"/>
      <c r="F28"/>
      <c r="G28"/>
      <c r="H28"/>
      <c r="I28"/>
      <c r="J28"/>
    </row>
    <row r="29" spans="1:10" ht="18.75" customHeight="1">
      <c r="A29"/>
      <c r="B29"/>
      <c r="C29"/>
      <c r="D29"/>
      <c r="E29"/>
      <c r="F29"/>
      <c r="G29"/>
      <c r="H29"/>
      <c r="I29"/>
      <c r="J29"/>
    </row>
    <row r="30" spans="1:10" ht="18.75" customHeight="1">
      <c r="A30"/>
      <c r="B30"/>
      <c r="C30"/>
      <c r="D30"/>
      <c r="E30"/>
      <c r="F30"/>
      <c r="G30"/>
      <c r="H30"/>
      <c r="I30"/>
      <c r="J30"/>
    </row>
    <row r="31" spans="1:10" ht="18.75" customHeight="1">
      <c r="A31"/>
      <c r="B31"/>
      <c r="C31"/>
      <c r="D31"/>
      <c r="E31"/>
      <c r="F31"/>
      <c r="G31"/>
      <c r="H31"/>
      <c r="I31"/>
      <c r="J31"/>
    </row>
    <row r="32" spans="1:10" ht="18.75" customHeight="1">
      <c r="A32"/>
      <c r="B32"/>
      <c r="C32"/>
      <c r="D32"/>
      <c r="E32"/>
      <c r="F32"/>
      <c r="G32"/>
      <c r="H32"/>
      <c r="I32"/>
      <c r="J32"/>
    </row>
    <row r="33" spans="1:11" customFormat="1" ht="18.75" customHeight="1"/>
    <row r="34" spans="1:11" ht="18.75" customHeight="1">
      <c r="A34"/>
      <c r="B34"/>
      <c r="C34"/>
      <c r="D34"/>
      <c r="E34"/>
      <c r="F34"/>
      <c r="G34"/>
      <c r="H34"/>
      <c r="I34"/>
      <c r="J34"/>
    </row>
    <row r="35" spans="1:11" ht="18.75" customHeight="1">
      <c r="A35"/>
      <c r="B35"/>
      <c r="C35"/>
      <c r="D35"/>
      <c r="E35"/>
      <c r="F35"/>
      <c r="G35"/>
      <c r="H35"/>
      <c r="I35"/>
      <c r="J35"/>
      <c r="K35"/>
    </row>
    <row r="36" spans="1:11" customFormat="1" ht="18.75" customHeight="1"/>
    <row r="37" spans="1:11" ht="18.75" customHeight="1">
      <c r="A37"/>
      <c r="B37"/>
      <c r="C37"/>
      <c r="D37"/>
      <c r="E37"/>
      <c r="F37"/>
      <c r="G37"/>
      <c r="H37"/>
      <c r="I37"/>
      <c r="J37"/>
    </row>
    <row r="38" spans="1:11" ht="18.75" customHeight="1">
      <c r="A38"/>
      <c r="B38"/>
      <c r="C38"/>
      <c r="D38"/>
      <c r="E38"/>
      <c r="F38"/>
      <c r="G38"/>
      <c r="H38"/>
      <c r="I38"/>
    </row>
    <row r="39" spans="1:11" ht="18.75" customHeight="1">
      <c r="A39"/>
      <c r="B39"/>
      <c r="C39"/>
      <c r="D39"/>
      <c r="E39"/>
      <c r="F39"/>
      <c r="G39"/>
      <c r="H39"/>
      <c r="I39"/>
    </row>
    <row r="40" spans="1:11" ht="18.75" customHeight="1">
      <c r="A40"/>
      <c r="B40"/>
      <c r="C40"/>
      <c r="D40"/>
      <c r="E40"/>
      <c r="F40"/>
      <c r="G40"/>
      <c r="H40"/>
      <c r="I40"/>
    </row>
    <row r="41" spans="1:11" ht="18.75" customHeight="1">
      <c r="A41"/>
      <c r="B41"/>
      <c r="C41"/>
      <c r="D41"/>
      <c r="E41"/>
      <c r="F41"/>
      <c r="G41"/>
      <c r="H41"/>
      <c r="I41"/>
    </row>
    <row r="42" spans="1:11" ht="18.75" customHeight="1">
      <c r="A42"/>
      <c r="B42"/>
      <c r="C42"/>
      <c r="D42"/>
      <c r="E42"/>
      <c r="F42"/>
      <c r="G42"/>
      <c r="H42"/>
      <c r="I42"/>
    </row>
    <row r="43" spans="1:11" ht="18.75" customHeight="1">
      <c r="A43"/>
      <c r="B43"/>
      <c r="C43"/>
      <c r="D43"/>
      <c r="E43"/>
      <c r="F43"/>
      <c r="G43"/>
      <c r="H43"/>
      <c r="I43"/>
    </row>
    <row r="44" spans="1:11" ht="18.75" customHeight="1">
      <c r="A44"/>
      <c r="B44"/>
      <c r="C44"/>
      <c r="D44"/>
      <c r="E44"/>
      <c r="F44"/>
      <c r="G44"/>
      <c r="H44"/>
      <c r="I44"/>
    </row>
    <row r="45" spans="1:11" ht="18.75" customHeight="1">
      <c r="A45"/>
      <c r="B45"/>
      <c r="C45"/>
      <c r="D45"/>
      <c r="E45"/>
      <c r="F45"/>
      <c r="G45"/>
      <c r="H45"/>
      <c r="I45"/>
    </row>
    <row r="46" spans="1:11" ht="18.75" customHeight="1">
      <c r="A46"/>
      <c r="B46"/>
      <c r="C46"/>
      <c r="D46"/>
      <c r="E46"/>
      <c r="F46"/>
      <c r="G46"/>
      <c r="H46"/>
      <c r="I46"/>
    </row>
    <row r="47" spans="1:11" ht="18.75" customHeight="1">
      <c r="A47"/>
      <c r="B47"/>
      <c r="C47"/>
      <c r="D47"/>
      <c r="E47"/>
      <c r="F47"/>
      <c r="G47"/>
      <c r="H47"/>
      <c r="I47"/>
    </row>
    <row r="48" spans="1:11" ht="18.75" customHeight="1">
      <c r="A48"/>
      <c r="B48"/>
      <c r="C48"/>
      <c r="D48"/>
      <c r="E48"/>
      <c r="F48"/>
      <c r="G48"/>
      <c r="H48"/>
      <c r="I48"/>
    </row>
    <row r="49" spans="1:10" ht="18.75" customHeight="1">
      <c r="A49"/>
      <c r="B49"/>
      <c r="C49"/>
      <c r="D49"/>
      <c r="E49"/>
      <c r="F49"/>
      <c r="G49"/>
      <c r="H49"/>
      <c r="I49"/>
    </row>
    <row r="50" spans="1:10" ht="18.75" customHeight="1">
      <c r="A50"/>
      <c r="B50"/>
      <c r="C50"/>
      <c r="D50"/>
      <c r="E50"/>
      <c r="F50"/>
      <c r="G50"/>
      <c r="H50"/>
      <c r="I50"/>
    </row>
    <row r="51" spans="1:10" ht="18.75" customHeight="1">
      <c r="A51"/>
      <c r="B51"/>
      <c r="C51"/>
      <c r="D51"/>
      <c r="E51"/>
      <c r="F51"/>
      <c r="G51"/>
      <c r="H51"/>
      <c r="I51"/>
    </row>
    <row r="52" spans="1:10" ht="18.75" customHeight="1">
      <c r="A52"/>
      <c r="B52"/>
      <c r="C52"/>
      <c r="D52"/>
      <c r="E52"/>
      <c r="F52"/>
      <c r="G52"/>
      <c r="H52"/>
      <c r="I52"/>
    </row>
    <row r="53" spans="1:10" ht="18.75" customHeight="1">
      <c r="A53"/>
      <c r="B53"/>
      <c r="C53"/>
      <c r="D53"/>
      <c r="E53"/>
      <c r="F53"/>
      <c r="G53"/>
      <c r="H53"/>
      <c r="I53"/>
    </row>
    <row r="54" spans="1:10" ht="18.75" customHeight="1">
      <c r="A54"/>
      <c r="B54"/>
      <c r="C54"/>
      <c r="D54"/>
      <c r="E54"/>
      <c r="F54"/>
      <c r="G54"/>
      <c r="H54"/>
      <c r="I54"/>
    </row>
    <row r="55" spans="1:10" ht="18.75" customHeight="1">
      <c r="A55"/>
      <c r="B55"/>
      <c r="C55"/>
      <c r="D55"/>
      <c r="E55"/>
      <c r="F55"/>
      <c r="G55"/>
      <c r="H55"/>
      <c r="I55"/>
    </row>
    <row r="56" spans="1:10" ht="18.75" customHeight="1">
      <c r="A56"/>
      <c r="B56"/>
      <c r="C56"/>
      <c r="D56"/>
      <c r="E56"/>
      <c r="F56"/>
      <c r="G56"/>
      <c r="H56"/>
      <c r="I56"/>
    </row>
    <row r="57" spans="1:10" ht="18.75" customHeight="1">
      <c r="A57"/>
      <c r="B57"/>
      <c r="C57"/>
      <c r="D57"/>
      <c r="E57"/>
      <c r="F57"/>
      <c r="G57"/>
      <c r="H57"/>
      <c r="I57"/>
      <c r="J57"/>
    </row>
    <row r="58" spans="1:10" ht="18.75" customHeight="1">
      <c r="A58"/>
      <c r="B58"/>
      <c r="C58"/>
      <c r="D58"/>
      <c r="E58"/>
      <c r="F58"/>
      <c r="G58"/>
      <c r="H58"/>
      <c r="I58"/>
      <c r="J58"/>
    </row>
    <row r="59" spans="1:10" ht="18.75" customHeight="1">
      <c r="A59"/>
      <c r="B59"/>
      <c r="C59"/>
      <c r="D59"/>
      <c r="E59"/>
      <c r="F59"/>
      <c r="G59"/>
      <c r="H59"/>
      <c r="I59"/>
      <c r="J59"/>
    </row>
    <row r="60" spans="1:10" ht="18.75" customHeight="1">
      <c r="A60"/>
      <c r="B60"/>
      <c r="C60"/>
      <c r="D60"/>
      <c r="E60"/>
      <c r="F60"/>
      <c r="G60"/>
      <c r="H60"/>
      <c r="I60"/>
      <c r="J60"/>
    </row>
    <row r="61" spans="1:10" ht="18.75" customHeight="1">
      <c r="A61"/>
      <c r="B61"/>
      <c r="C61"/>
      <c r="D61"/>
      <c r="E61"/>
      <c r="F61"/>
      <c r="G61"/>
      <c r="H61"/>
      <c r="I61"/>
      <c r="J61"/>
    </row>
    <row r="62" spans="1:10" ht="18.75" customHeight="1">
      <c r="A62"/>
      <c r="B62"/>
      <c r="C62"/>
      <c r="D62"/>
      <c r="E62"/>
      <c r="F62"/>
      <c r="G62"/>
      <c r="H62"/>
      <c r="I62"/>
      <c r="J62"/>
    </row>
    <row r="63" spans="1:10" ht="18.75" customHeight="1">
      <c r="A63"/>
      <c r="B63"/>
      <c r="C63"/>
      <c r="D63"/>
      <c r="E63"/>
      <c r="F63"/>
      <c r="G63"/>
      <c r="H63"/>
      <c r="I63"/>
      <c r="J63"/>
    </row>
    <row r="64" spans="1:10" ht="18.75" customHeight="1">
      <c r="A64"/>
      <c r="B64"/>
      <c r="C64"/>
      <c r="D64"/>
      <c r="E64"/>
      <c r="F64"/>
      <c r="G64"/>
      <c r="H64"/>
      <c r="I64"/>
      <c r="J64"/>
    </row>
    <row r="65" spans="1:10" ht="18.75" customHeight="1">
      <c r="A65"/>
      <c r="B65"/>
      <c r="C65"/>
      <c r="D65"/>
      <c r="E65"/>
      <c r="F65"/>
      <c r="G65"/>
      <c r="H65"/>
      <c r="I65"/>
      <c r="J65"/>
    </row>
    <row r="66" spans="1:10" ht="18.75" customHeight="1">
      <c r="A66"/>
      <c r="B66"/>
      <c r="C66"/>
      <c r="D66"/>
      <c r="E66"/>
      <c r="F66"/>
      <c r="G66"/>
      <c r="H66"/>
      <c r="I66"/>
      <c r="J66"/>
    </row>
    <row r="67" spans="1:10" ht="18.75" customHeight="1">
      <c r="A67"/>
      <c r="B67"/>
      <c r="C67"/>
      <c r="D67"/>
      <c r="E67"/>
      <c r="F67"/>
      <c r="G67"/>
      <c r="H67"/>
      <c r="I67"/>
      <c r="J67"/>
    </row>
    <row r="68" spans="1:10" ht="18.75" customHeight="1">
      <c r="A68"/>
      <c r="B68"/>
      <c r="C68"/>
      <c r="D68"/>
      <c r="E68"/>
      <c r="F68"/>
      <c r="G68"/>
      <c r="H68"/>
      <c r="I68"/>
      <c r="J68"/>
    </row>
    <row r="69" spans="1:10" ht="18.75" customHeight="1">
      <c r="A69"/>
      <c r="B69"/>
      <c r="C69"/>
      <c r="D69"/>
      <c r="E69"/>
      <c r="F69"/>
      <c r="G69"/>
      <c r="H69"/>
      <c r="I69"/>
      <c r="J69"/>
    </row>
    <row r="70" spans="1:10" ht="18.75" customHeight="1">
      <c r="A70"/>
      <c r="B70"/>
      <c r="C70"/>
      <c r="D70"/>
      <c r="E70"/>
      <c r="F70"/>
      <c r="G70"/>
      <c r="H70"/>
      <c r="I70"/>
      <c r="J70"/>
    </row>
    <row r="71" spans="1:10" customFormat="1" ht="18.75" customHeight="1"/>
    <row r="72" spans="1:10" customFormat="1" ht="18.75" customHeight="1"/>
    <row r="73" spans="1:10" customFormat="1" ht="18.75" customHeight="1"/>
  </sheetData>
  <sheetProtection password="F7E3" sheet="1" objects="1" scenarios="1"/>
  <phoneticPr fontId="0" type="noConversion"/>
  <printOptions horizontalCentered="1" verticalCentered="1"/>
  <pageMargins left="0.23622047244094491" right="0.23622047244094491" top="0.14000000000000001" bottom="0.12" header="0" footer="0"/>
  <pageSetup paperSize="9" orientation="landscape" horizontalDpi="300" verticalDpi="300" copies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5"/>
  <dimension ref="A1:M344"/>
  <sheetViews>
    <sheetView showGridLines="0" tabSelected="1" zoomScale="115" zoomScaleNormal="115" zoomScaleSheetLayoutView="85" workbookViewId="0">
      <selection sqref="A1:G1"/>
    </sheetView>
  </sheetViews>
  <sheetFormatPr defaultColWidth="11.44140625" defaultRowHeight="18.75" customHeight="1"/>
  <cols>
    <col min="1" max="1" width="13.109375" style="75" customWidth="1"/>
    <col min="2" max="2" width="17.6640625" style="75" customWidth="1"/>
    <col min="3" max="3" width="11.88671875" style="75" customWidth="1"/>
    <col min="4" max="4" width="9.88671875" style="75" customWidth="1"/>
    <col min="5" max="5" width="16.109375" style="75" customWidth="1"/>
    <col min="6" max="6" width="11.5546875" style="75" customWidth="1"/>
    <col min="7" max="7" width="14.109375" style="75" customWidth="1"/>
    <col min="8" max="9" width="11.5546875" style="75" customWidth="1"/>
    <col min="10" max="16384" width="11.44140625" style="75"/>
  </cols>
  <sheetData>
    <row r="1" spans="1:12" s="209" customFormat="1" ht="24.75" customHeight="1">
      <c r="A1" s="275" t="s">
        <v>240</v>
      </c>
      <c r="B1" s="275"/>
      <c r="C1" s="275"/>
      <c r="D1" s="275"/>
      <c r="E1" s="275"/>
      <c r="F1" s="275"/>
      <c r="G1" s="275"/>
      <c r="H1" s="207"/>
      <c r="I1" s="208" t="s">
        <v>175</v>
      </c>
    </row>
    <row r="2" spans="1:12" s="209" customFormat="1" ht="17.25" customHeight="1">
      <c r="A2" s="275" t="s">
        <v>239</v>
      </c>
      <c r="B2" s="275"/>
      <c r="C2" s="275"/>
      <c r="D2" s="275"/>
      <c r="E2" s="275"/>
      <c r="F2" s="275"/>
      <c r="G2" s="275"/>
      <c r="H2" s="210"/>
    </row>
    <row r="3" spans="1:12" s="209" customFormat="1" ht="15" customHeight="1">
      <c r="A3" s="276" t="s">
        <v>238</v>
      </c>
      <c r="B3" s="276"/>
      <c r="C3" s="276"/>
      <c r="D3" s="276"/>
      <c r="E3" s="276"/>
      <c r="F3" s="276"/>
      <c r="G3" s="276"/>
      <c r="H3" s="210"/>
    </row>
    <row r="4" spans="1:12" s="209" customFormat="1" ht="39" customHeight="1">
      <c r="A4" s="277" t="s">
        <v>241</v>
      </c>
      <c r="B4" s="277"/>
      <c r="C4" s="277"/>
      <c r="D4" s="277"/>
      <c r="E4" s="277"/>
      <c r="F4" s="277"/>
      <c r="G4" s="277"/>
      <c r="H4" s="211"/>
    </row>
    <row r="5" spans="1:12" s="209" customFormat="1" ht="35.25" customHeight="1" thickBot="1">
      <c r="A5" s="278" t="str">
        <f>(TEXT(Geral!L3,"0000")&amp;"/"&amp;TEXT(Geral!L4,"00"))</f>
        <v>0032/24</v>
      </c>
      <c r="B5" s="278"/>
      <c r="C5" s="278"/>
      <c r="D5" s="278"/>
      <c r="E5" s="278"/>
      <c r="F5" s="278"/>
      <c r="G5" s="278"/>
      <c r="H5" s="211"/>
      <c r="I5" s="209" t="s">
        <v>145</v>
      </c>
    </row>
    <row r="6" spans="1:12" s="209" customFormat="1" ht="22.5" customHeight="1" thickTop="1">
      <c r="A6" s="286"/>
      <c r="B6" s="286"/>
      <c r="C6" s="286"/>
      <c r="D6" s="286"/>
      <c r="E6" s="286"/>
      <c r="F6" s="286"/>
      <c r="G6" s="286"/>
      <c r="H6" s="212"/>
      <c r="I6" s="213" t="str">
        <f>IF(Dados!O2="","","2ª Via")</f>
        <v/>
      </c>
    </row>
    <row r="7" spans="1:12" s="209" customFormat="1" ht="22.5" hidden="1" customHeight="1">
      <c r="A7" s="287" t="str">
        <f>IF(Geral!L6="","","Este certificado cancela e substitui o certifificado de calibração "&amp;TEXT(Geral!L6,"0000")&amp;"/"&amp;TEXT(Geral!L7,"00"))</f>
        <v/>
      </c>
      <c r="B7" s="287"/>
      <c r="C7" s="287"/>
      <c r="D7" s="287"/>
      <c r="E7" s="287"/>
      <c r="F7" s="287"/>
      <c r="G7" s="287"/>
      <c r="H7" s="212"/>
      <c r="I7" s="213"/>
      <c r="L7" s="255" t="str">
        <f>IF(Geral!L6="","Ocultar","Não ocultar")</f>
        <v>Ocultar</v>
      </c>
    </row>
    <row r="8" spans="1:12" s="215" customFormat="1" ht="17.100000000000001" hidden="1" customHeight="1">
      <c r="A8" s="288"/>
      <c r="B8" s="288"/>
      <c r="C8" s="288"/>
      <c r="D8" s="288"/>
      <c r="E8" s="288"/>
      <c r="F8" s="288"/>
      <c r="G8" s="288"/>
      <c r="L8" s="255" t="str">
        <f>L7</f>
        <v>Ocultar</v>
      </c>
    </row>
    <row r="9" spans="1:12" s="215" customFormat="1" ht="17.100000000000001" customHeight="1">
      <c r="A9" s="253" t="s">
        <v>237</v>
      </c>
      <c r="C9" s="216"/>
      <c r="D9" s="280" t="s">
        <v>365</v>
      </c>
      <c r="E9" s="280"/>
      <c r="F9" s="280"/>
      <c r="G9" s="280"/>
    </row>
    <row r="10" spans="1:12" s="215" customFormat="1" ht="17.100000000000001" customHeight="1">
      <c r="A10" s="214"/>
      <c r="B10" s="214"/>
      <c r="C10" s="217"/>
      <c r="D10" s="280"/>
      <c r="E10" s="280"/>
      <c r="F10" s="280"/>
      <c r="G10" s="280"/>
    </row>
    <row r="11" spans="1:12" s="215" customFormat="1" ht="17.100000000000001" customHeight="1">
      <c r="A11" s="214"/>
      <c r="B11" s="214"/>
      <c r="C11" s="217"/>
      <c r="D11" s="280"/>
      <c r="E11" s="280"/>
      <c r="F11" s="280"/>
      <c r="G11" s="280"/>
    </row>
    <row r="12" spans="1:12" s="215" customFormat="1" ht="17.100000000000001" customHeight="1">
      <c r="A12" s="214"/>
      <c r="B12" s="214"/>
      <c r="C12" s="214"/>
      <c r="D12" s="280"/>
      <c r="E12" s="280"/>
      <c r="F12" s="280"/>
      <c r="G12" s="280"/>
    </row>
    <row r="13" spans="1:12" s="215" customFormat="1" ht="17.100000000000001" customHeight="1">
      <c r="A13" s="232"/>
      <c r="B13" s="232"/>
      <c r="C13" s="232"/>
      <c r="D13" s="214"/>
      <c r="E13" s="214"/>
      <c r="F13" s="214"/>
      <c r="G13" s="214"/>
    </row>
    <row r="14" spans="1:12" s="215" customFormat="1" ht="17.100000000000001" hidden="1" customHeight="1">
      <c r="A14" s="253" t="s">
        <v>236</v>
      </c>
      <c r="B14" s="232"/>
      <c r="C14" s="232"/>
      <c r="D14" s="280" t="str">
        <f>Geral!B4&amp;CHAR(10)&amp;Geral!B10&amp;" "&amp;Geral!B11&amp;", "&amp;Geral!B12&amp;CHAR(10)&amp;Geral!B15&amp;IF(Geral!B17="",""," - "&amp;Geral!B17)&amp;IF(Geral!B18="Brasil",""," - "&amp;Geral!B18)</f>
        <v>QUALYMEAS COMÉRCIO E SERVIÇOS DE METROLOGIA LTDA
Rua São Marcos, 231
Porto Alegre - RS</v>
      </c>
      <c r="E14" s="280"/>
      <c r="F14" s="280"/>
      <c r="G14" s="280"/>
      <c r="L14" s="255" t="str">
        <f>IF(Geral!$B$5=Geral!$D$5,"Ocultar","Não Ocultar")</f>
        <v>Ocultar</v>
      </c>
    </row>
    <row r="15" spans="1:12" s="215" customFormat="1" ht="17.100000000000001" hidden="1" customHeight="1">
      <c r="A15" s="218"/>
      <c r="B15" s="214"/>
      <c r="C15" s="219"/>
      <c r="D15" s="280"/>
      <c r="E15" s="280"/>
      <c r="F15" s="280"/>
      <c r="G15" s="280"/>
      <c r="H15" s="214"/>
      <c r="L15" s="255" t="str">
        <f>IF(Geral!$B$5=Geral!$D$5,"Ocultar","Não Ocultar")</f>
        <v>Ocultar</v>
      </c>
    </row>
    <row r="16" spans="1:12" s="215" customFormat="1" ht="17.100000000000001" hidden="1" customHeight="1">
      <c r="A16" s="218"/>
      <c r="B16" s="214"/>
      <c r="C16" s="214"/>
      <c r="D16" s="280"/>
      <c r="E16" s="280"/>
      <c r="F16" s="280"/>
      <c r="G16" s="280"/>
      <c r="H16" s="214"/>
      <c r="L16" s="255" t="str">
        <f>IF(Geral!$B$5=Geral!$D$5,"Ocultar","Não Ocultar")</f>
        <v>Ocultar</v>
      </c>
    </row>
    <row r="17" spans="1:12" s="215" customFormat="1" ht="17.100000000000001" hidden="1" customHeight="1">
      <c r="A17" s="218"/>
      <c r="B17" s="214"/>
      <c r="C17" s="214"/>
      <c r="D17" s="280"/>
      <c r="E17" s="280"/>
      <c r="F17" s="280"/>
      <c r="G17" s="280"/>
      <c r="H17" s="214"/>
      <c r="L17" s="255" t="str">
        <f>IF(Geral!$B$5=Geral!$D$5,"Ocultar","Não Ocultar")</f>
        <v>Ocultar</v>
      </c>
    </row>
    <row r="18" spans="1:12" s="215" customFormat="1" ht="17.100000000000001" customHeight="1">
      <c r="A18" s="214"/>
      <c r="B18" s="214"/>
      <c r="C18" s="214"/>
      <c r="D18" s="214"/>
      <c r="E18" s="219"/>
      <c r="F18" s="214"/>
      <c r="G18" s="214"/>
      <c r="H18" s="214"/>
    </row>
    <row r="19" spans="1:12" s="215" customFormat="1" ht="17.100000000000001" customHeight="1">
      <c r="A19" s="214"/>
      <c r="B19" s="214"/>
      <c r="C19" s="214"/>
      <c r="D19" s="214"/>
      <c r="E19" s="219"/>
      <c r="F19" s="214"/>
      <c r="G19" s="214"/>
      <c r="H19" s="214"/>
    </row>
    <row r="20" spans="1:12" s="215" customFormat="1" ht="17.100000000000001" customHeight="1">
      <c r="A20" s="253" t="s">
        <v>247</v>
      </c>
      <c r="B20" s="214"/>
      <c r="C20" s="214"/>
      <c r="D20" s="280" t="str">
        <f>UPPER("Medições Lineares em Peças Diversas e Componentes")</f>
        <v>MEDIÇÕES LINEARES EM PEÇAS DIVERSAS E COMPONENTES</v>
      </c>
      <c r="E20" s="280"/>
      <c r="F20" s="280"/>
      <c r="G20" s="280"/>
      <c r="H20" s="214"/>
    </row>
    <row r="21" spans="1:12" s="215" customFormat="1" ht="17.100000000000001" customHeight="1">
      <c r="A21" s="214"/>
      <c r="B21" s="214"/>
      <c r="C21" s="214"/>
      <c r="D21" s="280"/>
      <c r="E21" s="280"/>
      <c r="F21" s="280"/>
      <c r="G21" s="280"/>
      <c r="H21" s="214"/>
    </row>
    <row r="22" spans="1:12" s="215" customFormat="1" ht="17.100000000000001" customHeight="1">
      <c r="A22" s="214"/>
      <c r="B22" s="214"/>
      <c r="C22" s="214"/>
      <c r="D22" s="214"/>
      <c r="E22" s="219"/>
      <c r="F22" s="214"/>
      <c r="G22" s="214"/>
      <c r="H22" s="214"/>
    </row>
    <row r="23" spans="1:12" s="215" customFormat="1" ht="17.100000000000001" customHeight="1">
      <c r="A23" s="253" t="s">
        <v>235</v>
      </c>
      <c r="B23" s="214"/>
      <c r="C23" s="214"/>
      <c r="D23" s="280" t="s">
        <v>361</v>
      </c>
      <c r="E23" s="280"/>
      <c r="F23" s="280"/>
      <c r="G23" s="280"/>
      <c r="H23" s="214"/>
    </row>
    <row r="24" spans="1:12" s="215" customFormat="1" ht="17.100000000000001" customHeight="1">
      <c r="A24" s="214"/>
      <c r="B24" s="214"/>
      <c r="C24" s="214"/>
      <c r="D24" s="280"/>
      <c r="E24" s="280"/>
      <c r="F24" s="280"/>
      <c r="G24" s="280"/>
      <c r="H24" s="214"/>
    </row>
    <row r="25" spans="1:12" s="215" customFormat="1" ht="17.100000000000001" customHeight="1">
      <c r="A25" s="214"/>
      <c r="B25" s="214"/>
      <c r="C25" s="214"/>
      <c r="D25" s="214"/>
      <c r="E25" s="219"/>
      <c r="F25" s="214"/>
      <c r="G25" s="214"/>
      <c r="H25" s="214"/>
    </row>
    <row r="26" spans="1:12" s="215" customFormat="1" ht="17.100000000000001" customHeight="1">
      <c r="A26" s="252" t="s">
        <v>234</v>
      </c>
      <c r="B26" s="214"/>
      <c r="C26" s="214"/>
      <c r="D26" s="254" t="str">
        <f>Geral!F14</f>
        <v>Não consta</v>
      </c>
      <c r="E26" s="219"/>
      <c r="F26" s="214"/>
      <c r="G26" s="214"/>
      <c r="H26" s="214"/>
    </row>
    <row r="27" spans="1:12" s="215" customFormat="1" ht="17.100000000000001" customHeight="1">
      <c r="A27" s="214"/>
      <c r="B27" s="214"/>
      <c r="C27" s="214"/>
      <c r="D27" s="254"/>
      <c r="E27" s="219"/>
      <c r="F27" s="214"/>
      <c r="G27" s="214"/>
      <c r="H27" s="214"/>
    </row>
    <row r="28" spans="1:12" s="215" customFormat="1" ht="17.100000000000001" customHeight="1">
      <c r="A28" s="214"/>
      <c r="B28" s="214"/>
      <c r="C28" s="214"/>
      <c r="D28" s="254"/>
      <c r="E28" s="219"/>
      <c r="F28" s="214"/>
      <c r="G28" s="214"/>
      <c r="H28" s="214"/>
    </row>
    <row r="29" spans="1:12" s="215" customFormat="1" ht="17.100000000000001" customHeight="1">
      <c r="A29" s="252" t="s">
        <v>233</v>
      </c>
      <c r="B29" s="214"/>
      <c r="C29" s="214"/>
      <c r="D29" s="254" t="s">
        <v>366</v>
      </c>
      <c r="E29" s="219"/>
      <c r="F29" s="214"/>
      <c r="G29" s="214"/>
      <c r="H29" s="214"/>
    </row>
    <row r="30" spans="1:12" s="215" customFormat="1" ht="17.100000000000001" hidden="1" customHeight="1">
      <c r="A30" s="214"/>
      <c r="B30" s="214"/>
      <c r="C30" s="214"/>
      <c r="D30" s="254"/>
      <c r="E30" s="219"/>
      <c r="F30" s="214"/>
      <c r="G30" s="214"/>
      <c r="H30" s="214"/>
      <c r="L30" s="255" t="str">
        <f>IF(Geral!F8="","Ocultar","Não Ocultar")</f>
        <v>Ocultar</v>
      </c>
    </row>
    <row r="31" spans="1:12" s="215" customFormat="1" ht="17.100000000000001" hidden="1" customHeight="1">
      <c r="A31" s="214"/>
      <c r="B31" s="214"/>
      <c r="C31" s="214"/>
      <c r="D31" s="254"/>
      <c r="E31" s="219"/>
      <c r="F31" s="214"/>
      <c r="G31" s="214"/>
      <c r="H31" s="214"/>
      <c r="L31" s="255" t="str">
        <f>IF(Geral!F8="","Ocultar","Não Ocultar")</f>
        <v>Ocultar</v>
      </c>
    </row>
    <row r="32" spans="1:12" s="215" customFormat="1" ht="17.100000000000001" hidden="1" customHeight="1">
      <c r="A32" s="252" t="s">
        <v>222</v>
      </c>
      <c r="B32" s="214"/>
      <c r="C32" s="214"/>
      <c r="D32" s="254">
        <f>Geral!F8</f>
        <v>0</v>
      </c>
      <c r="E32" s="219"/>
      <c r="F32" s="214"/>
      <c r="G32" s="214"/>
      <c r="H32" s="214"/>
      <c r="L32" s="255" t="str">
        <f>IF(Geral!F8="","Ocultar","Não Ocultar")</f>
        <v>Ocultar</v>
      </c>
    </row>
    <row r="33" spans="1:12" s="215" customFormat="1" ht="17.100000000000001" customHeight="1">
      <c r="A33" s="214"/>
      <c r="B33" s="214"/>
      <c r="C33" s="214"/>
      <c r="D33" s="254"/>
      <c r="E33" s="219"/>
      <c r="F33" s="214"/>
      <c r="G33" s="214"/>
      <c r="H33" s="214"/>
    </row>
    <row r="34" spans="1:12" s="215" customFormat="1" ht="17.100000000000001" customHeight="1">
      <c r="A34" s="214"/>
      <c r="B34" s="214"/>
      <c r="C34" s="214"/>
      <c r="D34" s="254"/>
      <c r="E34" s="219"/>
      <c r="F34" s="214"/>
      <c r="G34" s="214"/>
      <c r="H34" s="214"/>
    </row>
    <row r="35" spans="1:12" s="215" customFormat="1" ht="17.100000000000001" customHeight="1">
      <c r="A35" s="252" t="s">
        <v>248</v>
      </c>
      <c r="B35" s="214"/>
      <c r="C35" s="214"/>
      <c r="D35" s="252" t="str">
        <f>TEXT(Geral!L11,"dd")&amp;" de "&amp;TEXT(Geral!L11,"mmmm")&amp;" de "&amp;TEXT(Geral!L11,"AAAA")</f>
        <v>11 de janeiro de 2024</v>
      </c>
      <c r="E35" s="219"/>
      <c r="F35" s="214"/>
      <c r="G35" s="214"/>
      <c r="H35" s="214"/>
    </row>
    <row r="36" spans="1:12" s="215" customFormat="1" ht="17.100000000000001" customHeight="1">
      <c r="A36" s="214"/>
      <c r="B36" s="214"/>
      <c r="C36" s="214"/>
      <c r="D36" s="252"/>
      <c r="E36" s="219"/>
      <c r="F36" s="214"/>
      <c r="G36" s="214"/>
      <c r="H36" s="214"/>
    </row>
    <row r="37" spans="1:12" s="215" customFormat="1" ht="17.100000000000001" customHeight="1">
      <c r="A37" s="214"/>
      <c r="B37" s="214"/>
      <c r="C37" s="214"/>
      <c r="D37" s="252"/>
      <c r="E37" s="219"/>
      <c r="F37" s="214"/>
      <c r="G37" s="214"/>
      <c r="H37" s="214"/>
    </row>
    <row r="38" spans="1:12" s="215" customFormat="1" ht="17.100000000000001" customHeight="1">
      <c r="A38" s="252" t="s">
        <v>232</v>
      </c>
      <c r="B38" s="214"/>
      <c r="C38" s="214"/>
      <c r="D38" s="252" t="str">
        <f>TEXT(Geral!L28,"dd")&amp;" de "&amp;TEXT(Geral!L28,"mmmm")&amp;" de "&amp;TEXT(Geral!L28,"AAAA")</f>
        <v>12 de janeiro de 2024</v>
      </c>
      <c r="E38" s="219"/>
      <c r="F38" s="214"/>
      <c r="G38" s="214"/>
      <c r="H38" s="214"/>
    </row>
    <row r="39" spans="1:12" s="215" customFormat="1" ht="17.100000000000001" customHeight="1">
      <c r="A39" s="214"/>
      <c r="B39" s="214"/>
      <c r="C39" s="214"/>
      <c r="D39" s="214"/>
      <c r="E39" s="219"/>
      <c r="F39" s="214"/>
      <c r="G39" s="214"/>
      <c r="H39" s="214"/>
    </row>
    <row r="40" spans="1:12" s="215" customFormat="1" ht="17.100000000000001" customHeight="1">
      <c r="A40" s="214"/>
      <c r="B40" s="214"/>
      <c r="C40" s="214"/>
      <c r="D40" s="214"/>
      <c r="E40" s="219"/>
      <c r="F40" s="214"/>
      <c r="G40" s="214"/>
      <c r="H40" s="214"/>
    </row>
    <row r="41" spans="1:12" s="215" customFormat="1" ht="17.100000000000001" customHeight="1">
      <c r="A41" s="214"/>
      <c r="B41" s="214"/>
      <c r="C41" s="214"/>
      <c r="D41" s="214"/>
      <c r="E41" s="219"/>
      <c r="F41" s="214"/>
      <c r="G41" s="214"/>
      <c r="H41" s="214"/>
      <c r="L41" s="255" t="str">
        <f>IF(Geral!$B$5=Geral!$D$5,"Não Ocultar","Ocultar")</f>
        <v>Não Ocultar</v>
      </c>
    </row>
    <row r="42" spans="1:12" s="215" customFormat="1" ht="17.100000000000001" customHeight="1">
      <c r="A42" s="214"/>
      <c r="B42" s="214"/>
      <c r="C42" s="214"/>
      <c r="D42" s="214"/>
      <c r="E42" s="219"/>
      <c r="F42" s="214"/>
      <c r="G42" s="214"/>
      <c r="H42" s="214"/>
      <c r="L42" s="255" t="str">
        <f>IF(Geral!$B$5=Geral!$D$5,"Não Ocultar","Ocultar")</f>
        <v>Não Ocultar</v>
      </c>
    </row>
    <row r="43" spans="1:12" s="215" customFormat="1" ht="17.100000000000001" customHeight="1">
      <c r="A43" s="214"/>
      <c r="B43" s="214"/>
      <c r="C43" s="214"/>
      <c r="D43" s="214"/>
      <c r="E43" s="219"/>
      <c r="F43" s="214"/>
      <c r="G43" s="214"/>
      <c r="H43" s="214"/>
      <c r="L43" s="255" t="str">
        <f>IF(Geral!$B$5=Geral!$D$5,"Não Ocultar","Ocultar")</f>
        <v>Não Ocultar</v>
      </c>
    </row>
    <row r="44" spans="1:12" s="215" customFormat="1" ht="17.100000000000001" customHeight="1">
      <c r="A44" s="214"/>
      <c r="B44" s="214"/>
      <c r="C44" s="214"/>
      <c r="D44" s="214"/>
      <c r="E44" s="219"/>
      <c r="F44" s="214"/>
      <c r="G44" s="214"/>
      <c r="H44" s="214"/>
      <c r="L44" s="255" t="str">
        <f>IF(Geral!$B$5=Geral!$D$5,"Não Ocultar","Ocultar")</f>
        <v>Não Ocultar</v>
      </c>
    </row>
    <row r="45" spans="1:12" s="215" customFormat="1" ht="17.100000000000001" customHeight="1">
      <c r="A45" s="211" t="str">
        <f>Geral!L27&amp;":"</f>
        <v>Signatário Autorizado:</v>
      </c>
      <c r="B45" s="214"/>
      <c r="C45" s="214"/>
      <c r="D45" s="251" t="str">
        <f>Geral!L26</f>
        <v>Diogo de Carvalho Padilha</v>
      </c>
      <c r="E45" s="219"/>
      <c r="F45" s="214"/>
      <c r="G45" s="214"/>
      <c r="H45" s="214"/>
    </row>
    <row r="46" spans="1:12" s="215" customFormat="1" ht="17.100000000000001" customHeight="1">
      <c r="A46" s="211" t="s">
        <v>249</v>
      </c>
      <c r="B46" s="214"/>
      <c r="C46" s="214"/>
      <c r="D46" s="251" t="str">
        <f>Geral!L23</f>
        <v>Dionatan de Oliveira Fernandes</v>
      </c>
      <c r="F46" s="221"/>
      <c r="G46" s="221"/>
      <c r="H46" s="214"/>
    </row>
    <row r="47" spans="1:12" s="215" customFormat="1" ht="17.100000000000001" customHeight="1">
      <c r="B47" s="214"/>
      <c r="C47" s="218"/>
      <c r="F47" s="221"/>
      <c r="G47" s="221"/>
      <c r="H47" s="214"/>
    </row>
    <row r="48" spans="1:12" s="215" customFormat="1" ht="17.100000000000001" customHeight="1">
      <c r="B48" s="214"/>
      <c r="C48" s="218"/>
      <c r="F48" s="221"/>
      <c r="G48" s="221"/>
      <c r="H48" s="214"/>
    </row>
    <row r="49" spans="1:13" s="215" customFormat="1" ht="17.100000000000001" customHeight="1">
      <c r="B49" s="214"/>
      <c r="C49" s="218"/>
      <c r="F49" s="221"/>
      <c r="G49" s="221"/>
      <c r="H49" s="214"/>
    </row>
    <row r="50" spans="1:13" s="215" customFormat="1" ht="17.100000000000001" customHeight="1">
      <c r="B50" s="214"/>
      <c r="C50" s="218"/>
      <c r="F50" s="221"/>
      <c r="G50" s="221"/>
      <c r="H50" s="214"/>
    </row>
    <row r="51" spans="1:13" s="215" customFormat="1" ht="17.100000000000001" customHeight="1">
      <c r="B51" s="214"/>
      <c r="C51" s="218"/>
      <c r="F51" s="221"/>
      <c r="G51" s="221"/>
      <c r="H51" s="214"/>
    </row>
    <row r="52" spans="1:13" s="215" customFormat="1" ht="17.100000000000001" customHeight="1">
      <c r="A52" s="245" t="s">
        <v>231</v>
      </c>
      <c r="B52" s="233"/>
      <c r="C52" s="233"/>
      <c r="D52" s="214"/>
      <c r="E52" s="221"/>
      <c r="F52" s="221"/>
      <c r="G52" s="221"/>
      <c r="H52" s="214"/>
    </row>
    <row r="53" spans="1:13" s="215" customFormat="1" ht="17.100000000000001" customHeight="1">
      <c r="B53" s="214"/>
      <c r="C53" s="218"/>
      <c r="D53" s="214"/>
      <c r="E53" s="221"/>
      <c r="F53" s="221"/>
      <c r="G53" s="221"/>
    </row>
    <row r="54" spans="1:13" s="215" customFormat="1" ht="17.100000000000001" customHeight="1">
      <c r="A54" s="247" t="s">
        <v>227</v>
      </c>
      <c r="B54" s="247" t="s">
        <v>228</v>
      </c>
      <c r="C54" s="248"/>
      <c r="D54" s="247"/>
      <c r="E54" s="247" t="s">
        <v>229</v>
      </c>
      <c r="F54" s="247" t="s">
        <v>230</v>
      </c>
      <c r="G54" s="247" t="s">
        <v>250</v>
      </c>
    </row>
    <row r="55" spans="1:13" s="215" customFormat="1" ht="17.100000000000001" customHeight="1">
      <c r="A55" s="249" t="str">
        <f>VLOOKUP(Dados!D11,Padroes!O4:AS100,1,FALSE)</f>
        <v>025309</v>
      </c>
      <c r="B55" s="279" t="str">
        <f>VLOOKUP(Dados!D11,Padroes!O4:AS100,2,FALSE)</f>
        <v>Máquina de Medir por Coordenadas</v>
      </c>
      <c r="C55" s="279"/>
      <c r="D55" s="279"/>
      <c r="E55" s="249" t="str">
        <f>IF(VLOOKUP(Dados!D11,Padroes!O4:AS100,3,FALSE)="",TEXT(VLOOKUP(Dados!D11,Padroes!O4:AS100,4,FALSE),"0000")&amp;"/"&amp;TEXT(VLOOKUP(Dados!D11,Padroes!O4:AS100,5,FALSE),"00"),VLOOKUP(Dados!D11,Padroes!O4:AS100,3,FALSE))</f>
        <v>240103158969</v>
      </c>
      <c r="F55" s="249" t="str">
        <f>VLOOKUP(Dados!D11,Padroes!O4:AS100,6,FALSE)</f>
        <v>ZEISS</v>
      </c>
      <c r="G55" s="249" t="str">
        <f>TEXT(VLOOKUP(A55,Padroes!$O$4:$AS$100,9,FALSE),"mmm/AAAA")</f>
        <v>jan/2025</v>
      </c>
      <c r="H55" s="214"/>
    </row>
    <row r="56" spans="1:13" s="215" customFormat="1" ht="17.100000000000001" hidden="1" customHeight="1">
      <c r="A56" s="250" t="e">
        <f>VLOOKUP(Dados!D12,Padroes!O4:AS100,1,FALSE)</f>
        <v>#N/A</v>
      </c>
      <c r="B56" s="279" t="e">
        <f>VLOOKUP(Dados!D12,Padroes!O4:AS100,2,FALSE)</f>
        <v>#N/A</v>
      </c>
      <c r="C56" s="279"/>
      <c r="D56" s="279"/>
      <c r="E56" s="250" t="e">
        <f>IF(VLOOKUP(Dados!D12,Padroes!O4:AS100,3,FALSE)="",TEXT(VLOOKUP(Dados!D12,Padroes!O4:AS100,4,FALSE),"0000")&amp;"/"&amp;TEXT(VLOOKUP(Dados!D12,Padroes!O4:AS100,5,FALSE),"00"),VLOOKUP(Dados!D12,Padroes!O4:AS100,3,FALSE))</f>
        <v>#N/A</v>
      </c>
      <c r="F56" s="250" t="e">
        <f>VLOOKUP(Dados!D12,Padroes!O4:AS100,6,FALSE)</f>
        <v>#N/A</v>
      </c>
      <c r="G56" s="250" t="e">
        <f>TEXT(VLOOKUP(A56,Padroes!$O$4:$AS$100,9,FALSE),"mmm/AAAA")</f>
        <v>#N/A</v>
      </c>
      <c r="L56" s="255" t="str">
        <f>IF(Dados!D12="","Ocultar","Não Ocultar")</f>
        <v>Ocultar</v>
      </c>
    </row>
    <row r="57" spans="1:13" s="215" customFormat="1" ht="17.100000000000001" customHeight="1">
      <c r="B57" s="218"/>
      <c r="D57" s="214"/>
      <c r="F57" s="221"/>
      <c r="G57" s="221"/>
    </row>
    <row r="58" spans="1:13" s="215" customFormat="1" ht="17.100000000000001" customHeight="1">
      <c r="A58" s="246" t="s">
        <v>242</v>
      </c>
      <c r="B58" s="217"/>
      <c r="C58" s="217"/>
      <c r="D58" s="217"/>
      <c r="E58" s="217"/>
      <c r="F58" s="217"/>
      <c r="G58" s="217"/>
      <c r="H58" s="214"/>
      <c r="I58" s="217"/>
      <c r="J58" s="217"/>
      <c r="K58" s="222"/>
      <c r="L58" s="222"/>
      <c r="M58" s="222"/>
    </row>
    <row r="59" spans="1:13" s="215" customFormat="1" ht="17.100000000000001" customHeight="1">
      <c r="A59" s="209" t="str">
        <f>"A medição foi realizada de acordo com o procedimento interno: "&amp; Geral!J13</f>
        <v>A medição foi realizada de acordo com o procedimento interno: CMI-LMD-PC-277</v>
      </c>
      <c r="B59" s="234"/>
      <c r="C59" s="234"/>
      <c r="D59" s="234"/>
      <c r="E59" s="234"/>
      <c r="F59" s="234"/>
      <c r="G59" s="234"/>
      <c r="H59" s="214"/>
      <c r="I59" s="214" t="s">
        <v>177</v>
      </c>
      <c r="J59" s="217"/>
      <c r="K59" s="222"/>
      <c r="L59" s="222"/>
      <c r="M59" s="222"/>
    </row>
    <row r="60" spans="1:13" s="215" customFormat="1" ht="17.100000000000001" customHeight="1">
      <c r="A60" s="235" t="s">
        <v>221</v>
      </c>
      <c r="B60" s="234"/>
      <c r="C60" s="234"/>
      <c r="D60" s="234"/>
      <c r="E60" s="234"/>
      <c r="F60" s="234"/>
      <c r="G60" s="234"/>
      <c r="H60" s="217"/>
      <c r="I60" s="214" t="s">
        <v>176</v>
      </c>
      <c r="J60" s="217"/>
      <c r="K60" s="222"/>
      <c r="L60" s="222"/>
      <c r="M60" s="222"/>
    </row>
    <row r="61" spans="1:13" s="215" customFormat="1" ht="17.100000000000001" customHeight="1">
      <c r="A61" s="236" t="s">
        <v>358</v>
      </c>
      <c r="B61" s="234"/>
      <c r="C61" s="234"/>
      <c r="D61" s="234"/>
      <c r="E61" s="234"/>
      <c r="F61" s="234"/>
      <c r="G61" s="234"/>
      <c r="H61" s="217"/>
      <c r="I61" s="217" t="s">
        <v>191</v>
      </c>
      <c r="J61" s="217"/>
      <c r="K61" s="222"/>
      <c r="L61" s="222"/>
      <c r="M61" s="222"/>
    </row>
    <row r="62" spans="1:13" s="215" customFormat="1" ht="17.100000000000001" customHeight="1">
      <c r="A62" s="284" t="s">
        <v>359</v>
      </c>
      <c r="B62" s="284"/>
      <c r="C62" s="284"/>
      <c r="D62" s="284"/>
      <c r="E62" s="284"/>
      <c r="F62" s="284"/>
      <c r="G62" s="284"/>
      <c r="H62" s="217"/>
      <c r="I62" s="217"/>
      <c r="J62" s="217"/>
      <c r="K62" s="222"/>
      <c r="L62" s="222"/>
      <c r="M62" s="222"/>
    </row>
    <row r="63" spans="1:13" s="215" customFormat="1" ht="17.100000000000001" customHeight="1">
      <c r="A63" s="284"/>
      <c r="B63" s="284"/>
      <c r="C63" s="284"/>
      <c r="D63" s="284"/>
      <c r="E63" s="284"/>
      <c r="F63" s="284"/>
      <c r="G63" s="284"/>
      <c r="H63" s="217"/>
      <c r="I63" s="217"/>
      <c r="J63" s="217"/>
      <c r="K63" s="222"/>
      <c r="L63" s="222"/>
      <c r="M63" s="222"/>
    </row>
    <row r="64" spans="1:13" s="215" customFormat="1" ht="17.100000000000001" customHeight="1">
      <c r="A64" s="285" t="s">
        <v>360</v>
      </c>
      <c r="B64" s="285"/>
      <c r="C64" s="285"/>
      <c r="D64" s="285"/>
      <c r="E64" s="285"/>
      <c r="F64" s="285"/>
      <c r="G64" s="285"/>
      <c r="H64" s="217"/>
      <c r="I64" s="217" t="s">
        <v>192</v>
      </c>
      <c r="J64" s="217"/>
      <c r="K64" s="222"/>
      <c r="L64" s="222"/>
      <c r="M64" s="222"/>
    </row>
    <row r="65" spans="1:13" s="215" customFormat="1" ht="17.100000000000001" customHeight="1">
      <c r="A65" s="285"/>
      <c r="B65" s="285"/>
      <c r="C65" s="285"/>
      <c r="D65" s="285"/>
      <c r="E65" s="285"/>
      <c r="F65" s="285"/>
      <c r="G65" s="285"/>
      <c r="H65" s="217"/>
      <c r="I65" s="217"/>
      <c r="J65" s="217"/>
      <c r="K65" s="222"/>
      <c r="L65" s="222"/>
      <c r="M65" s="222"/>
    </row>
    <row r="66" spans="1:13" s="215" customFormat="1" ht="17.100000000000001" hidden="1" customHeight="1">
      <c r="A66" s="223"/>
      <c r="B66" s="283"/>
      <c r="C66" s="283"/>
      <c r="D66" s="283"/>
      <c r="E66" s="283"/>
      <c r="F66" s="283"/>
      <c r="G66" s="223"/>
      <c r="H66" s="217"/>
      <c r="I66" s="224" t="str">
        <f>IF(Dados!L9="","","X")</f>
        <v/>
      </c>
      <c r="J66" s="217"/>
      <c r="K66" s="222"/>
      <c r="L66" s="255" t="str">
        <f>IF(Dados!L9="","Ocultar","Não Ocultar")</f>
        <v>Ocultar</v>
      </c>
      <c r="M66" s="222"/>
    </row>
    <row r="67" spans="1:13" s="215" customFormat="1" ht="17.100000000000001" hidden="1" customHeight="1">
      <c r="A67" s="223"/>
      <c r="B67" s="283"/>
      <c r="C67" s="283"/>
      <c r="D67" s="283"/>
      <c r="E67" s="283"/>
      <c r="F67" s="283"/>
      <c r="G67" s="223"/>
      <c r="H67" s="217"/>
      <c r="I67" s="217"/>
      <c r="J67" s="217"/>
      <c r="K67" s="222"/>
      <c r="L67" s="255" t="str">
        <f>IF(Dados!L9="","Ocultar","Não Ocultar")</f>
        <v>Ocultar</v>
      </c>
      <c r="M67" s="222"/>
    </row>
    <row r="68" spans="1:13" s="215" customFormat="1" ht="17.100000000000001" hidden="1" customHeight="1">
      <c r="A68" s="223"/>
      <c r="B68" s="283"/>
      <c r="C68" s="283"/>
      <c r="D68" s="283"/>
      <c r="E68" s="283"/>
      <c r="F68" s="283"/>
      <c r="G68" s="223"/>
      <c r="H68" s="217"/>
      <c r="I68" s="217"/>
      <c r="J68" s="217"/>
      <c r="K68" s="222"/>
      <c r="L68" s="255" t="str">
        <f>IF(Dados!L9="","Ocultar","Não Ocultar")</f>
        <v>Ocultar</v>
      </c>
      <c r="M68" s="222"/>
    </row>
    <row r="69" spans="1:13" s="215" customFormat="1" ht="17.100000000000001" hidden="1" customHeight="1">
      <c r="A69" s="223"/>
      <c r="B69" s="283"/>
      <c r="C69" s="283"/>
      <c r="D69" s="283"/>
      <c r="E69" s="283"/>
      <c r="F69" s="283"/>
      <c r="G69" s="223"/>
      <c r="H69" s="217"/>
      <c r="I69" s="217"/>
      <c r="J69" s="217"/>
      <c r="K69" s="222"/>
      <c r="L69" s="255" t="str">
        <f>IF(Dados!L9="","Ocultar","Não Ocultar")</f>
        <v>Ocultar</v>
      </c>
      <c r="M69" s="222"/>
    </row>
    <row r="70" spans="1:13" s="215" customFormat="1" ht="17.100000000000001" hidden="1" customHeight="1">
      <c r="A70" s="223"/>
      <c r="B70" s="283"/>
      <c r="C70" s="283"/>
      <c r="D70" s="283"/>
      <c r="E70" s="283"/>
      <c r="F70" s="283"/>
      <c r="G70" s="223"/>
      <c r="H70" s="217"/>
      <c r="I70" s="217"/>
      <c r="J70" s="217"/>
      <c r="K70" s="222"/>
      <c r="L70" s="255" t="str">
        <f>IF(Dados!L9="","Ocultar","Não Ocultar")</f>
        <v>Ocultar</v>
      </c>
      <c r="M70" s="222"/>
    </row>
    <row r="71" spans="1:13" s="215" customFormat="1" ht="17.100000000000001" hidden="1" customHeight="1">
      <c r="A71" s="223"/>
      <c r="B71" s="283"/>
      <c r="C71" s="283"/>
      <c r="D71" s="283"/>
      <c r="E71" s="283"/>
      <c r="F71" s="283"/>
      <c r="G71" s="223"/>
      <c r="H71" s="217"/>
      <c r="I71" s="217"/>
      <c r="J71" s="217"/>
      <c r="K71" s="222"/>
      <c r="L71" s="255" t="str">
        <f>IF(Dados!L9="","Ocultar","Não Ocultar")</f>
        <v>Ocultar</v>
      </c>
      <c r="M71" s="222"/>
    </row>
    <row r="72" spans="1:13" s="215" customFormat="1" ht="17.100000000000001" hidden="1" customHeight="1">
      <c r="A72" s="223"/>
      <c r="B72" s="283"/>
      <c r="C72" s="283"/>
      <c r="D72" s="283"/>
      <c r="E72" s="283"/>
      <c r="F72" s="283"/>
      <c r="G72" s="223"/>
      <c r="H72" s="217"/>
      <c r="I72" s="217"/>
      <c r="J72" s="217"/>
      <c r="K72" s="222"/>
      <c r="L72" s="255" t="str">
        <f>IF(Dados!L9="","Ocultar","Não Ocultar")</f>
        <v>Ocultar</v>
      </c>
      <c r="M72" s="222"/>
    </row>
    <row r="73" spans="1:13" s="215" customFormat="1" ht="17.100000000000001" hidden="1" customHeight="1">
      <c r="A73" s="223"/>
      <c r="B73" s="283"/>
      <c r="C73" s="283"/>
      <c r="D73" s="283"/>
      <c r="E73" s="283"/>
      <c r="F73" s="283"/>
      <c r="G73" s="223"/>
      <c r="H73" s="217"/>
      <c r="I73" s="217"/>
      <c r="J73" s="217"/>
      <c r="K73" s="222"/>
      <c r="L73" s="255" t="str">
        <f>IF(Dados!L9="","Ocultar","Não Ocultar")</f>
        <v>Ocultar</v>
      </c>
      <c r="M73" s="222"/>
    </row>
    <row r="74" spans="1:13" s="215" customFormat="1" ht="17.100000000000001" hidden="1" customHeight="1">
      <c r="A74" s="223"/>
      <c r="B74" s="283"/>
      <c r="C74" s="283"/>
      <c r="D74" s="283"/>
      <c r="E74" s="283"/>
      <c r="F74" s="283"/>
      <c r="G74" s="223"/>
      <c r="H74" s="217"/>
      <c r="I74" s="217"/>
      <c r="J74" s="217"/>
      <c r="K74" s="222"/>
      <c r="L74" s="255" t="str">
        <f>IF(Dados!L9="","Ocultar","Não Ocultar")</f>
        <v>Ocultar</v>
      </c>
      <c r="M74" s="222"/>
    </row>
    <row r="75" spans="1:13" s="215" customFormat="1" ht="17.100000000000001" hidden="1" customHeight="1">
      <c r="A75" s="223"/>
      <c r="B75" s="283"/>
      <c r="C75" s="283"/>
      <c r="D75" s="283"/>
      <c r="E75" s="283"/>
      <c r="F75" s="283"/>
      <c r="G75" s="223"/>
      <c r="H75" s="217"/>
      <c r="I75" s="217"/>
      <c r="J75" s="217"/>
      <c r="K75" s="222"/>
      <c r="L75" s="255" t="str">
        <f>IF(Dados!L9="","Ocultar","Não Ocultar")</f>
        <v>Ocultar</v>
      </c>
      <c r="M75" s="222"/>
    </row>
    <row r="76" spans="1:13" s="215" customFormat="1" ht="17.100000000000001" hidden="1" customHeight="1">
      <c r="A76" s="223"/>
      <c r="B76" s="283"/>
      <c r="C76" s="283"/>
      <c r="D76" s="283"/>
      <c r="E76" s="283"/>
      <c r="F76" s="283"/>
      <c r="G76" s="223"/>
      <c r="H76" s="217"/>
      <c r="I76" s="217"/>
      <c r="J76" s="217"/>
      <c r="K76" s="222"/>
      <c r="L76" s="255" t="str">
        <f>IF(Dados!L9="","Ocultar","Não Ocultar")</f>
        <v>Ocultar</v>
      </c>
      <c r="M76" s="222"/>
    </row>
    <row r="77" spans="1:13" s="215" customFormat="1" ht="17.100000000000001" hidden="1" customHeight="1">
      <c r="A77" s="223"/>
      <c r="B77" s="283"/>
      <c r="C77" s="283"/>
      <c r="D77" s="283"/>
      <c r="E77" s="283"/>
      <c r="F77" s="283"/>
      <c r="G77" s="223"/>
      <c r="H77" s="217"/>
      <c r="I77" s="217"/>
      <c r="J77" s="217"/>
      <c r="K77" s="222"/>
      <c r="L77" s="255" t="str">
        <f>IF(Dados!L9="","Ocultar","Não Ocultar")</f>
        <v>Ocultar</v>
      </c>
      <c r="M77" s="222"/>
    </row>
    <row r="78" spans="1:13" s="215" customFormat="1" ht="17.100000000000001" hidden="1" customHeight="1">
      <c r="A78" s="223"/>
      <c r="B78" s="283"/>
      <c r="C78" s="283"/>
      <c r="D78" s="283"/>
      <c r="E78" s="283"/>
      <c r="F78" s="283"/>
      <c r="G78" s="223"/>
      <c r="H78" s="217"/>
      <c r="I78" s="217"/>
      <c r="J78" s="217"/>
      <c r="K78" s="222"/>
      <c r="L78" s="255" t="str">
        <f>IF(Dados!L9="","Ocultar","Não Ocultar")</f>
        <v>Ocultar</v>
      </c>
      <c r="M78" s="222"/>
    </row>
    <row r="79" spans="1:13" s="215" customFormat="1" ht="17.100000000000001" hidden="1" customHeight="1">
      <c r="A79" s="223"/>
      <c r="B79" s="283"/>
      <c r="C79" s="283"/>
      <c r="D79" s="283"/>
      <c r="E79" s="283"/>
      <c r="F79" s="283"/>
      <c r="G79" s="223"/>
      <c r="H79" s="217"/>
      <c r="I79" s="217"/>
      <c r="J79" s="217"/>
      <c r="K79" s="222"/>
      <c r="L79" s="255" t="str">
        <f>IF(Dados!L9="","Ocultar","Não Ocultar")</f>
        <v>Ocultar</v>
      </c>
      <c r="M79" s="222"/>
    </row>
    <row r="80" spans="1:13" s="215" customFormat="1" ht="17.100000000000001" hidden="1" customHeight="1">
      <c r="A80" s="223"/>
      <c r="B80" s="283"/>
      <c r="C80" s="283"/>
      <c r="D80" s="283"/>
      <c r="E80" s="283"/>
      <c r="F80" s="283"/>
      <c r="G80" s="223"/>
      <c r="H80" s="217"/>
      <c r="I80" s="217"/>
      <c r="J80" s="217"/>
      <c r="K80" s="222"/>
      <c r="L80" s="255" t="str">
        <f>IF(Dados!L9="","Ocultar","Não Ocultar")</f>
        <v>Ocultar</v>
      </c>
      <c r="M80" s="222"/>
    </row>
    <row r="81" spans="1:13" s="215" customFormat="1" ht="17.100000000000001" hidden="1" customHeight="1">
      <c r="A81" s="223"/>
      <c r="B81" s="283"/>
      <c r="C81" s="283"/>
      <c r="D81" s="283"/>
      <c r="E81" s="283"/>
      <c r="F81" s="283"/>
      <c r="G81" s="223"/>
      <c r="H81" s="217"/>
      <c r="I81" s="217"/>
      <c r="J81" s="217"/>
      <c r="K81" s="222"/>
      <c r="L81" s="255" t="str">
        <f>IF(Dados!L9="","Ocultar","Não Ocultar")</f>
        <v>Ocultar</v>
      </c>
      <c r="M81" s="222"/>
    </row>
    <row r="82" spans="1:13" s="215" customFormat="1" ht="17.100000000000001" hidden="1" customHeight="1">
      <c r="A82" s="223"/>
      <c r="B82" s="283"/>
      <c r="C82" s="283"/>
      <c r="D82" s="283"/>
      <c r="E82" s="283"/>
      <c r="F82" s="283"/>
      <c r="G82" s="223"/>
      <c r="H82" s="217"/>
      <c r="I82" s="217"/>
      <c r="J82" s="217"/>
      <c r="K82" s="222"/>
      <c r="L82" s="255" t="str">
        <f>IF(Dados!L9="","Ocultar","Não Ocultar")</f>
        <v>Ocultar</v>
      </c>
      <c r="M82" s="222"/>
    </row>
    <row r="83" spans="1:13" s="215" customFormat="1" ht="17.100000000000001" hidden="1" customHeight="1">
      <c r="A83" s="223"/>
      <c r="B83" s="283"/>
      <c r="C83" s="283"/>
      <c r="D83" s="283"/>
      <c r="E83" s="283"/>
      <c r="F83" s="283"/>
      <c r="G83" s="223"/>
      <c r="H83" s="217"/>
      <c r="I83" s="217"/>
      <c r="J83" s="217"/>
      <c r="K83" s="222"/>
      <c r="L83" s="255" t="str">
        <f>IF(Dados!L9="","Ocultar","Não Ocultar")</f>
        <v>Ocultar</v>
      </c>
      <c r="M83" s="222"/>
    </row>
    <row r="84" spans="1:13" s="215" customFormat="1" ht="17.100000000000001" hidden="1" customHeight="1">
      <c r="A84" s="222"/>
      <c r="B84" s="217"/>
      <c r="C84" s="217"/>
      <c r="D84" s="217"/>
      <c r="E84" s="217"/>
      <c r="F84" s="217"/>
      <c r="G84" s="217"/>
      <c r="H84" s="217"/>
      <c r="I84" s="217"/>
      <c r="J84" s="217"/>
      <c r="K84" s="222"/>
      <c r="L84" s="255" t="str">
        <f>IF(Dados!L9="","Ocultar","Não Ocultar")</f>
        <v>Ocultar</v>
      </c>
      <c r="M84" s="222"/>
    </row>
    <row r="85" spans="1:13" s="215" customFormat="1" ht="17.100000000000001" customHeight="1">
      <c r="A85" s="222"/>
      <c r="B85" s="217"/>
      <c r="C85" s="217"/>
      <c r="D85" s="217"/>
      <c r="E85" s="217"/>
      <c r="F85" s="217"/>
      <c r="G85" s="217"/>
      <c r="H85" s="217"/>
      <c r="I85" s="217"/>
      <c r="J85" s="217"/>
      <c r="K85" s="222"/>
      <c r="L85" s="255"/>
      <c r="M85" s="222"/>
    </row>
    <row r="86" spans="1:13" s="215" customFormat="1" ht="17.100000000000001" customHeight="1">
      <c r="A86" s="245" t="s">
        <v>226</v>
      </c>
      <c r="B86" s="217"/>
      <c r="C86" s="217"/>
      <c r="D86" s="217"/>
      <c r="E86" s="217"/>
      <c r="F86" s="217"/>
      <c r="G86" s="217"/>
      <c r="H86" s="217"/>
      <c r="I86" s="217"/>
      <c r="J86" s="217"/>
      <c r="K86" s="222"/>
      <c r="L86" s="222"/>
      <c r="M86" s="222"/>
    </row>
    <row r="87" spans="1:13" s="215" customFormat="1" ht="17.100000000000001" customHeight="1">
      <c r="A87" s="245"/>
      <c r="B87" s="217"/>
      <c r="C87" s="217"/>
      <c r="D87" s="217"/>
      <c r="E87" s="217"/>
      <c r="F87" s="217"/>
      <c r="G87" s="217"/>
      <c r="H87" s="217"/>
      <c r="I87" s="217"/>
      <c r="J87" s="217"/>
      <c r="K87" s="222"/>
      <c r="L87" s="222"/>
      <c r="M87" s="222"/>
    </row>
    <row r="88" spans="1:13" s="215" customFormat="1" ht="17.100000000000001" customHeight="1" thickBot="1">
      <c r="A88" s="263" t="s">
        <v>342</v>
      </c>
      <c r="B88" s="225"/>
      <c r="C88" s="225"/>
      <c r="D88" s="225"/>
      <c r="E88" s="225"/>
      <c r="F88" s="225"/>
      <c r="G88" s="225"/>
    </row>
    <row r="89" spans="1:13" s="215" customFormat="1" ht="17.100000000000001" customHeight="1">
      <c r="A89" s="292" t="s">
        <v>173</v>
      </c>
      <c r="B89" s="292"/>
      <c r="C89" s="292" t="s">
        <v>147</v>
      </c>
      <c r="D89" s="292"/>
      <c r="E89" s="237" t="s">
        <v>137</v>
      </c>
      <c r="F89" s="237" t="s">
        <v>122</v>
      </c>
      <c r="G89" s="238" t="s">
        <v>223</v>
      </c>
    </row>
    <row r="90" spans="1:13" s="215" customFormat="1" ht="17.100000000000001" customHeight="1">
      <c r="A90" s="293"/>
      <c r="B90" s="293"/>
      <c r="C90" s="293" t="s">
        <v>49</v>
      </c>
      <c r="D90" s="293"/>
      <c r="E90" s="239"/>
      <c r="F90" s="239"/>
      <c r="G90" s="239"/>
    </row>
    <row r="91" spans="1:13" s="215" customFormat="1" ht="17.100000000000001" customHeight="1">
      <c r="A91" s="289" t="str">
        <f>Dados!A16</f>
        <v>7,5 [mm]</v>
      </c>
      <c r="B91" s="289"/>
      <c r="C91" s="290">
        <f>Dados!L16</f>
        <v>7.5080093666666663</v>
      </c>
      <c r="D91" s="290"/>
      <c r="E91" s="258">
        <f>Dados!Y16</f>
        <v>7.0822166590329397E-4</v>
      </c>
      <c r="F91" s="259">
        <f>ROUND(Dados!X16,2)</f>
        <v>2</v>
      </c>
      <c r="G91" s="257" t="str">
        <f>IF(F91=2,"infinito",ROUND(Dados!AB16,0))</f>
        <v>infinito</v>
      </c>
      <c r="H91" s="215" t="str">
        <f>IF(Dados!B16="","","X")</f>
        <v>X</v>
      </c>
    </row>
    <row r="92" spans="1:13" s="215" customFormat="1" ht="17.100000000000001" customHeight="1">
      <c r="A92" s="282" t="str">
        <f>Dados!A17</f>
        <v>17,5 [mm]</v>
      </c>
      <c r="B92" s="282"/>
      <c r="C92" s="281">
        <f>Dados!L17</f>
        <v>17.514894366666667</v>
      </c>
      <c r="D92" s="281"/>
      <c r="E92" s="227">
        <f>Dados!Y17</f>
        <v>7.3319363311259982E-4</v>
      </c>
      <c r="F92" s="228">
        <f>ROUND(Dados!X17,2)</f>
        <v>2</v>
      </c>
      <c r="G92" s="226" t="str">
        <f>IF(F92=2,"infinito",ROUND(Dados!AB17,0))</f>
        <v>infinito</v>
      </c>
      <c r="H92" s="217" t="str">
        <f>IF(Dados!B17="","","X")</f>
        <v>X</v>
      </c>
      <c r="I92" s="227"/>
    </row>
    <row r="93" spans="1:13" s="215" customFormat="1" ht="17.100000000000001" customHeight="1">
      <c r="A93" s="282" t="str">
        <f>Dados!A18</f>
        <v>22,5 [mm]</v>
      </c>
      <c r="B93" s="282"/>
      <c r="C93" s="281">
        <f>Dados!L18</f>
        <v>22.506554599999998</v>
      </c>
      <c r="D93" s="281"/>
      <c r="E93" s="227">
        <f>Dados!Y18</f>
        <v>7.4776372998998624E-4</v>
      </c>
      <c r="F93" s="228">
        <f>ROUND(Dados!X18,2)</f>
        <v>2</v>
      </c>
      <c r="G93" s="226" t="str">
        <f>IF(F93=2,"infinito",ROUND(Dados!AB18,0))</f>
        <v>infinito</v>
      </c>
      <c r="H93" s="217" t="str">
        <f>IF(Dados!B18="","","X")</f>
        <v>X</v>
      </c>
      <c r="I93" s="227"/>
    </row>
    <row r="94" spans="1:13" s="215" customFormat="1" ht="17.100000000000001" customHeight="1">
      <c r="A94" s="282" t="str">
        <f>Dados!A19</f>
        <v>32,5 [mm]</v>
      </c>
      <c r="B94" s="282"/>
      <c r="C94" s="281">
        <f>Dados!L19</f>
        <v>32.514234139999999</v>
      </c>
      <c r="D94" s="281"/>
      <c r="E94" s="227">
        <f>Dados!Y19</f>
        <v>7.8092806165795149E-4</v>
      </c>
      <c r="F94" s="228">
        <f>ROUND(Dados!X19,2)</f>
        <v>2</v>
      </c>
      <c r="G94" s="226" t="str">
        <f>IF(F94=2,"infinito",ROUND(Dados!AB19,0))</f>
        <v>infinito</v>
      </c>
      <c r="H94" s="217" t="str">
        <f>IF(Dados!B19="","","X")</f>
        <v>X</v>
      </c>
      <c r="I94" s="227"/>
    </row>
    <row r="95" spans="1:13" s="215" customFormat="1" ht="17.100000000000001" customHeight="1">
      <c r="A95" s="282" t="str">
        <f>Dados!A20</f>
        <v>37,5 [mm]</v>
      </c>
      <c r="B95" s="282"/>
      <c r="C95" s="281">
        <f>Dados!L20</f>
        <v>37.50596144</v>
      </c>
      <c r="D95" s="281"/>
      <c r="E95" s="227">
        <f>Dados!Y20</f>
        <v>7.9949225784586636E-4</v>
      </c>
      <c r="F95" s="228">
        <f>ROUND(Dados!X20,2)</f>
        <v>2</v>
      </c>
      <c r="G95" s="226" t="str">
        <f>IF(F95=2,"infinito",ROUND(Dados!AB20,0))</f>
        <v>infinito</v>
      </c>
      <c r="H95" s="217" t="str">
        <f>IF(Dados!B20="","","X")</f>
        <v>X</v>
      </c>
      <c r="I95" s="227"/>
    </row>
    <row r="96" spans="1:13" s="215" customFormat="1" ht="17.100000000000001" customHeight="1">
      <c r="A96" s="282" t="str">
        <f>Dados!A21</f>
        <v>47,5 [mm]</v>
      </c>
      <c r="B96" s="282"/>
      <c r="C96" s="281">
        <f>Dados!L21</f>
        <v>47.519899980000005</v>
      </c>
      <c r="D96" s="281"/>
      <c r="E96" s="227">
        <f>Dados!Y21</f>
        <v>8.3902957092080947E-4</v>
      </c>
      <c r="F96" s="228">
        <f>ROUND(Dados!X21,2)</f>
        <v>2</v>
      </c>
      <c r="G96" s="226" t="str">
        <f>IF(F96=2,"infinito",ROUND(Dados!AB21,0))</f>
        <v>infinito</v>
      </c>
      <c r="H96" s="217" t="str">
        <f>IF(Dados!B21="","","X")</f>
        <v>X</v>
      </c>
      <c r="I96" s="227"/>
    </row>
    <row r="97" spans="1:9" s="215" customFormat="1" ht="17.100000000000001" customHeight="1">
      <c r="A97" s="282" t="str">
        <f>Dados!A22</f>
        <v>52,5 [mm]</v>
      </c>
      <c r="B97" s="282"/>
      <c r="C97" s="281">
        <f>Dados!L22</f>
        <v>52.50231848</v>
      </c>
      <c r="D97" s="281"/>
      <c r="E97" s="227">
        <f>Dados!Y22</f>
        <v>8.6547599036374456E-4</v>
      </c>
      <c r="F97" s="228">
        <f>ROUND(Dados!X22,2)</f>
        <v>2</v>
      </c>
      <c r="G97" s="226" t="str">
        <f>IF(F97=2,"infinito",ROUND(Dados!AB22,0))</f>
        <v>infinito</v>
      </c>
      <c r="H97" s="217" t="str">
        <f>IF(Dados!B22="","","X")</f>
        <v>X</v>
      </c>
      <c r="I97" s="227"/>
    </row>
    <row r="98" spans="1:9" s="215" customFormat="1" ht="17.100000000000001" customHeight="1">
      <c r="A98" s="282" t="str">
        <f>Dados!A23</f>
        <v>62,5 [mm]</v>
      </c>
      <c r="B98" s="282"/>
      <c r="C98" s="281">
        <f>Dados!L23</f>
        <v>62.526458460000001</v>
      </c>
      <c r="D98" s="281"/>
      <c r="E98" s="227">
        <f>Dados!Y23</f>
        <v>9.0547149151823467E-4</v>
      </c>
      <c r="F98" s="228">
        <f>ROUND(Dados!X23,2)</f>
        <v>2</v>
      </c>
      <c r="G98" s="226" t="str">
        <f>IF(F98=2,"infinito",ROUND(Dados!AB23,0))</f>
        <v>infinito</v>
      </c>
      <c r="H98" s="217" t="str">
        <f>IF(Dados!B23="","","X")</f>
        <v>X</v>
      </c>
      <c r="I98" s="227"/>
    </row>
    <row r="99" spans="1:9" s="215" customFormat="1" ht="17.100000000000001" customHeight="1">
      <c r="A99" s="282" t="str">
        <f>Dados!A24</f>
        <v>67,5 [mm]</v>
      </c>
      <c r="B99" s="282"/>
      <c r="C99" s="281">
        <f>Dados!L24</f>
        <v>67.498218139999992</v>
      </c>
      <c r="D99" s="281"/>
      <c r="E99" s="227">
        <f>Dados!Y24</f>
        <v>9.3041367709180726E-4</v>
      </c>
      <c r="F99" s="228">
        <f>ROUND(Dados!X24,2)</f>
        <v>2</v>
      </c>
      <c r="G99" s="226" t="str">
        <f>IF(F99=2,"infinito",ROUND(Dados!AB24,0))</f>
        <v>infinito</v>
      </c>
      <c r="H99" s="217" t="str">
        <f>IF(Dados!B24="","","X")</f>
        <v>X</v>
      </c>
      <c r="I99" s="227"/>
    </row>
    <row r="100" spans="1:9" s="215" customFormat="1" ht="17.100000000000001" customHeight="1">
      <c r="A100" s="282" t="str">
        <f>Dados!A25</f>
        <v>77,5 [mm]</v>
      </c>
      <c r="B100" s="282"/>
      <c r="C100" s="281">
        <f>Dados!L25</f>
        <v>77.526483140000011</v>
      </c>
      <c r="D100" s="281"/>
      <c r="E100" s="227">
        <f>Dados!Y25</f>
        <v>9.7863090135168499E-4</v>
      </c>
      <c r="F100" s="228">
        <f>ROUND(Dados!X25,2)</f>
        <v>2</v>
      </c>
      <c r="G100" s="226" t="str">
        <f>IF(F100=2,"infinito",ROUND(Dados!AB25,0))</f>
        <v>infinito</v>
      </c>
      <c r="H100" s="217" t="str">
        <f>IF(Dados!B25="","","X")</f>
        <v>X</v>
      </c>
    </row>
    <row r="101" spans="1:9" s="215" customFormat="1" ht="17.100000000000001" customHeight="1">
      <c r="A101" s="282" t="str">
        <f>Dados!A26</f>
        <v>82,5 [mm]</v>
      </c>
      <c r="B101" s="282"/>
      <c r="C101" s="281">
        <f>Dados!L26</f>
        <v>82.497005619999996</v>
      </c>
      <c r="D101" s="281"/>
      <c r="E101" s="227">
        <f>Dados!Y26</f>
        <v>1.0039682797273422E-3</v>
      </c>
      <c r="F101" s="228">
        <f>ROUND(Dados!X26,2)</f>
        <v>2</v>
      </c>
      <c r="G101" s="226" t="str">
        <f>IF(F101=2,"infinito",ROUND(Dados!AB26,0))</f>
        <v>infinito</v>
      </c>
      <c r="H101" s="217"/>
    </row>
    <row r="102" spans="1:9" s="215" customFormat="1" ht="17.100000000000001" customHeight="1">
      <c r="A102" s="282" t="str">
        <f>Dados!A27</f>
        <v>92,5 [mm]</v>
      </c>
      <c r="B102" s="282"/>
      <c r="C102" s="281">
        <f>Dados!L27</f>
        <v>92.523879180000009</v>
      </c>
      <c r="D102" s="281"/>
      <c r="E102" s="227">
        <f>Dados!Y27</f>
        <v>1.0561527828471049E-3</v>
      </c>
      <c r="F102" s="228">
        <f>ROUND(Dados!X27,2)</f>
        <v>2</v>
      </c>
      <c r="G102" s="226" t="str">
        <f>IF(F102=2,"infinito",ROUND(Dados!AB27,0))</f>
        <v>infinito</v>
      </c>
      <c r="H102" s="217"/>
    </row>
    <row r="103" spans="1:9" s="215" customFormat="1" ht="17.100000000000001" customHeight="1">
      <c r="A103" s="294" t="str">
        <f>Dados!A28</f>
        <v>100 [mm]</v>
      </c>
      <c r="B103" s="294"/>
      <c r="C103" s="295">
        <f>Dados!L28</f>
        <v>100.01119494000002</v>
      </c>
      <c r="D103" s="295"/>
      <c r="E103" s="261">
        <f>Dados!Y28</f>
        <v>1.096656399104189E-3</v>
      </c>
      <c r="F103" s="262">
        <f>ROUND(Dados!X28,2)</f>
        <v>2</v>
      </c>
      <c r="G103" s="260" t="str">
        <f>IF(F103=2,"infinito",ROUND(Dados!AB28,0))</f>
        <v>infinito</v>
      </c>
      <c r="H103" s="217"/>
    </row>
    <row r="104" spans="1:9" s="215" customFormat="1" ht="17.100000000000001" customHeight="1">
      <c r="A104" s="226"/>
      <c r="B104" s="226"/>
      <c r="C104" s="227"/>
      <c r="D104" s="227"/>
      <c r="E104" s="227"/>
      <c r="F104" s="228"/>
      <c r="G104" s="226"/>
      <c r="H104" s="217"/>
    </row>
    <row r="105" spans="1:9" s="215" customFormat="1" ht="17.100000000000001" customHeight="1">
      <c r="A105" s="226"/>
      <c r="B105" s="226"/>
      <c r="C105" s="227"/>
      <c r="D105" s="227"/>
      <c r="E105" s="227"/>
      <c r="F105" s="228"/>
      <c r="G105" s="226"/>
      <c r="H105" s="217"/>
    </row>
    <row r="106" spans="1:9" s="215" customFormat="1" ht="17.100000000000001" customHeight="1">
      <c r="A106" s="226"/>
      <c r="B106" s="226"/>
      <c r="C106" s="227"/>
      <c r="D106" s="227"/>
      <c r="E106" s="227"/>
      <c r="F106" s="228"/>
      <c r="G106" s="226"/>
      <c r="H106" s="217"/>
    </row>
    <row r="107" spans="1:9" s="215" customFormat="1" ht="17.100000000000001" customHeight="1">
      <c r="A107" s="226"/>
      <c r="B107" s="226"/>
      <c r="C107" s="227"/>
      <c r="D107" s="227"/>
      <c r="E107" s="227"/>
      <c r="F107" s="228"/>
      <c r="G107" s="226"/>
      <c r="H107" s="217"/>
    </row>
    <row r="108" spans="1:9" s="215" customFormat="1" ht="17.100000000000001" customHeight="1" thickBot="1">
      <c r="A108" s="296" t="s">
        <v>343</v>
      </c>
      <c r="B108" s="296"/>
      <c r="C108" s="281"/>
      <c r="D108" s="281"/>
      <c r="E108" s="227"/>
      <c r="F108" s="228"/>
      <c r="G108" s="226"/>
      <c r="H108" s="217"/>
    </row>
    <row r="109" spans="1:9" s="215" customFormat="1" ht="17.100000000000001" customHeight="1">
      <c r="A109" s="292" t="s">
        <v>173</v>
      </c>
      <c r="B109" s="292"/>
      <c r="C109" s="292" t="s">
        <v>147</v>
      </c>
      <c r="D109" s="292"/>
      <c r="E109" s="237" t="s">
        <v>137</v>
      </c>
      <c r="F109" s="237" t="s">
        <v>122</v>
      </c>
      <c r="G109" s="238" t="s">
        <v>223</v>
      </c>
      <c r="H109" s="217"/>
    </row>
    <row r="110" spans="1:9" s="215" customFormat="1" ht="17.100000000000001" customHeight="1">
      <c r="A110" s="293"/>
      <c r="B110" s="293"/>
      <c r="C110" s="293" t="s">
        <v>49</v>
      </c>
      <c r="D110" s="293"/>
      <c r="E110" s="239"/>
      <c r="F110" s="239"/>
      <c r="G110" s="239"/>
      <c r="H110" s="217"/>
    </row>
    <row r="111" spans="1:9" s="215" customFormat="1" ht="17.100000000000001" customHeight="1">
      <c r="A111" s="289" t="str">
        <f>Dados!A31</f>
        <v>7,5 [mm]</v>
      </c>
      <c r="B111" s="289"/>
      <c r="C111" s="290">
        <f>Dados!L31</f>
        <v>7.5050395400000003</v>
      </c>
      <c r="D111" s="290"/>
      <c r="E111" s="258">
        <f>Dados!Y31</f>
        <v>7.0837679401516561E-4</v>
      </c>
      <c r="F111" s="259">
        <f>ROUND(Dados!X31,2)</f>
        <v>2</v>
      </c>
      <c r="G111" s="257" t="str">
        <f>IF(F111=2,"infinito",ROUND(Dados!AB31,0))</f>
        <v>infinito</v>
      </c>
      <c r="H111" s="217"/>
    </row>
    <row r="112" spans="1:9" s="215" customFormat="1" ht="17.100000000000001" customHeight="1">
      <c r="A112" s="282" t="str">
        <f>Dados!A32</f>
        <v>17,5 [mm]</v>
      </c>
      <c r="B112" s="282"/>
      <c r="C112" s="281">
        <f>Dados!L32</f>
        <v>17.512871260000004</v>
      </c>
      <c r="D112" s="281"/>
      <c r="E112" s="227">
        <f>Dados!Y32</f>
        <v>7.3373516647192707E-4</v>
      </c>
      <c r="F112" s="228">
        <f>ROUND(Dados!X32,2)</f>
        <v>2</v>
      </c>
      <c r="G112" s="226" t="str">
        <f>IF(F112=2,"infinito",ROUND(Dados!AB32,0))</f>
        <v>infinito</v>
      </c>
      <c r="H112" s="217"/>
    </row>
    <row r="113" spans="1:8" s="215" customFormat="1" ht="17.100000000000001" customHeight="1">
      <c r="A113" s="282" t="str">
        <f>Dados!A33</f>
        <v>22,5 [mm]</v>
      </c>
      <c r="B113" s="282"/>
      <c r="C113" s="281">
        <f>Dados!L33</f>
        <v>22.504023580000002</v>
      </c>
      <c r="D113" s="281"/>
      <c r="E113" s="227">
        <f>Dados!Y33</f>
        <v>7.4833282175023729E-4</v>
      </c>
      <c r="F113" s="228">
        <f>ROUND(Dados!X33,2)</f>
        <v>2</v>
      </c>
      <c r="G113" s="226" t="str">
        <f>IF(F113=2,"infinito",ROUND(Dados!AB33,0))</f>
        <v>infinito</v>
      </c>
      <c r="H113" s="217"/>
    </row>
    <row r="114" spans="1:8" s="215" customFormat="1" ht="17.100000000000001" customHeight="1">
      <c r="A114" s="282" t="str">
        <f>Dados!A34</f>
        <v>32,5 [mm]</v>
      </c>
      <c r="B114" s="282"/>
      <c r="C114" s="281">
        <f>Dados!L34</f>
        <v>32.512261940000002</v>
      </c>
      <c r="D114" s="281"/>
      <c r="E114" s="227">
        <f>Dados!Y34</f>
        <v>7.8145101975321692E-4</v>
      </c>
      <c r="F114" s="228">
        <f>ROUND(Dados!X34,2)</f>
        <v>2</v>
      </c>
      <c r="G114" s="226" t="str">
        <f>IF(F114=2,"infinito",ROUND(Dados!AB34,0))</f>
        <v>infinito</v>
      </c>
      <c r="H114" s="217"/>
    </row>
    <row r="115" spans="1:8" s="215" customFormat="1" ht="17.100000000000001" customHeight="1">
      <c r="A115" s="282" t="str">
        <f>Dados!A35</f>
        <v>37,5 [mm]</v>
      </c>
      <c r="B115" s="282"/>
      <c r="C115" s="281">
        <f>Dados!L35</f>
        <v>37.504087820000002</v>
      </c>
      <c r="D115" s="281"/>
      <c r="E115" s="227">
        <f>Dados!Y35</f>
        <v>8.0004258534759943E-4</v>
      </c>
      <c r="F115" s="228">
        <f>ROUND(Dados!X35,2)</f>
        <v>2</v>
      </c>
      <c r="G115" s="226" t="str">
        <f>IF(F115=2,"infinito",ROUND(Dados!AB35,0))</f>
        <v>infinito</v>
      </c>
      <c r="H115" s="217"/>
    </row>
    <row r="116" spans="1:8" s="215" customFormat="1" ht="17.100000000000001" customHeight="1">
      <c r="A116" s="282" t="str">
        <f>Dados!A36</f>
        <v>47,5 [mm]</v>
      </c>
      <c r="B116" s="282"/>
      <c r="C116" s="281">
        <f>Dados!L36</f>
        <v>47.517956060000003</v>
      </c>
      <c r="D116" s="281"/>
      <c r="E116" s="227">
        <f>Dados!Y36</f>
        <v>8.3942987379252579E-4</v>
      </c>
      <c r="F116" s="228">
        <f>ROUND(Dados!X36,2)</f>
        <v>2</v>
      </c>
      <c r="G116" s="226" t="str">
        <f>IF(F116=2,"infinito",ROUND(Dados!AB36,0))</f>
        <v>infinito</v>
      </c>
      <c r="H116" s="217"/>
    </row>
    <row r="117" spans="1:8" s="215" customFormat="1" ht="17.100000000000001" customHeight="1">
      <c r="A117" s="282" t="str">
        <f>Dados!A37</f>
        <v>52,5 [mm]</v>
      </c>
      <c r="B117" s="282"/>
      <c r="C117" s="281">
        <f>Dados!L37</f>
        <v>52.499633379999999</v>
      </c>
      <c r="D117" s="281"/>
      <c r="E117" s="227">
        <f>Dados!Y37</f>
        <v>8.6002637662634975E-4</v>
      </c>
      <c r="F117" s="228">
        <f>ROUND(Dados!X37,2)</f>
        <v>2</v>
      </c>
      <c r="G117" s="226" t="str">
        <f>IF(F117=2,"infinito",ROUND(Dados!AB37,0))</f>
        <v>infinito</v>
      </c>
      <c r="H117" s="217"/>
    </row>
    <row r="118" spans="1:8" s="215" customFormat="1" ht="17.100000000000001" customHeight="1">
      <c r="A118" s="282" t="str">
        <f>Dados!A38</f>
        <v>62,5 [mm]</v>
      </c>
      <c r="B118" s="282"/>
      <c r="C118" s="281">
        <f>Dados!L38</f>
        <v>62.524477266666658</v>
      </c>
      <c r="D118" s="281"/>
      <c r="E118" s="227">
        <f>Dados!Y38</f>
        <v>9.0507722975618457E-4</v>
      </c>
      <c r="F118" s="228">
        <f>ROUND(Dados!X38,2)</f>
        <v>2</v>
      </c>
      <c r="G118" s="226" t="str">
        <f>IF(F118=2,"infinito",ROUND(Dados!AB38,0))</f>
        <v>infinito</v>
      </c>
      <c r="H118" s="217"/>
    </row>
    <row r="119" spans="1:8" s="215" customFormat="1" ht="17.100000000000001" customHeight="1">
      <c r="A119" s="282" t="str">
        <f>Dados!A39</f>
        <v>67,5 [mm]</v>
      </c>
      <c r="B119" s="282"/>
      <c r="C119" s="281">
        <f>Dados!L39</f>
        <v>67.496649399999995</v>
      </c>
      <c r="D119" s="281"/>
      <c r="E119" s="227">
        <f>Dados!Y39</f>
        <v>9.2867390747064927E-4</v>
      </c>
      <c r="F119" s="228">
        <f>ROUND(Dados!X39,2)</f>
        <v>2</v>
      </c>
      <c r="G119" s="226" t="str">
        <f>IF(F119=2,"infinito",ROUND(Dados!AB39,0))</f>
        <v>infinito</v>
      </c>
      <c r="H119" s="217"/>
    </row>
    <row r="120" spans="1:8" s="215" customFormat="1" ht="17.100000000000001" customHeight="1">
      <c r="A120" s="282" t="str">
        <f>Dados!A40</f>
        <v>77,5 [mm]</v>
      </c>
      <c r="B120" s="282"/>
      <c r="C120" s="281">
        <f>Dados!L40</f>
        <v>77.524803300000002</v>
      </c>
      <c r="D120" s="281"/>
      <c r="E120" s="227">
        <f>Dados!Y40</f>
        <v>9.779820931311346E-4</v>
      </c>
      <c r="F120" s="228">
        <f>ROUND(Dados!X40,2)</f>
        <v>2</v>
      </c>
      <c r="G120" s="226" t="str">
        <f>IF(F120=2,"infinito",ROUND(Dados!AB40,0))</f>
        <v>infinito</v>
      </c>
      <c r="H120" s="217"/>
    </row>
    <row r="121" spans="1:8" s="215" customFormat="1" ht="17.100000000000001" customHeight="1">
      <c r="A121" s="282" t="str">
        <f>Dados!A41</f>
        <v>82,5 [mm]</v>
      </c>
      <c r="B121" s="282"/>
      <c r="C121" s="281">
        <f>Dados!L41</f>
        <v>82.495462700000004</v>
      </c>
      <c r="D121" s="281"/>
      <c r="E121" s="227">
        <f>Dados!Y41</f>
        <v>1.0030521894960676E-3</v>
      </c>
      <c r="F121" s="228">
        <f>ROUND(Dados!X41,2)</f>
        <v>2</v>
      </c>
      <c r="G121" s="226" t="str">
        <f>IF(F121=2,"infinito",ROUND(Dados!AB41,0))</f>
        <v>infinito</v>
      </c>
      <c r="H121" s="217"/>
    </row>
    <row r="122" spans="1:8" s="215" customFormat="1" ht="17.100000000000001" customHeight="1">
      <c r="A122" s="282" t="str">
        <f>Dados!A42</f>
        <v>92,5 [mm]</v>
      </c>
      <c r="B122" s="282"/>
      <c r="C122" s="281">
        <f>Dados!L42</f>
        <v>92.522383120000001</v>
      </c>
      <c r="D122" s="281"/>
      <c r="E122" s="227">
        <f>Dados!Y42</f>
        <v>1.0559854874880696E-3</v>
      </c>
      <c r="F122" s="228">
        <f>ROUND(Dados!X42,2)</f>
        <v>2</v>
      </c>
      <c r="G122" s="226" t="str">
        <f>IF(F122=2,"infinito",ROUND(Dados!AB42,0))</f>
        <v>infinito</v>
      </c>
      <c r="H122" s="217"/>
    </row>
    <row r="123" spans="1:8" s="215" customFormat="1" ht="17.100000000000001" customHeight="1">
      <c r="A123" s="294" t="str">
        <f>Dados!A43</f>
        <v>100 [mm]</v>
      </c>
      <c r="B123" s="294"/>
      <c r="C123" s="295">
        <f>Dados!L43</f>
        <v>100.00950336000001</v>
      </c>
      <c r="D123" s="295"/>
      <c r="E123" s="261">
        <f>Dados!Y43</f>
        <v>1.0964925077523498E-3</v>
      </c>
      <c r="F123" s="262">
        <f>ROUND(Dados!X43,2)</f>
        <v>2</v>
      </c>
      <c r="G123" s="260" t="str">
        <f>IF(F123=2,"infinito",ROUND(Dados!AB43,0))</f>
        <v>infinito</v>
      </c>
      <c r="H123" s="217"/>
    </row>
    <row r="124" spans="1:8" s="215" customFormat="1" ht="17.100000000000001" customHeight="1">
      <c r="A124" s="282" t="str">
        <f>Dados!A44</f>
        <v/>
      </c>
      <c r="B124" s="282"/>
      <c r="C124" s="281"/>
      <c r="D124" s="281"/>
      <c r="E124" s="227"/>
      <c r="F124" s="228"/>
      <c r="G124" s="226"/>
      <c r="H124" s="217"/>
    </row>
    <row r="125" spans="1:8" s="215" customFormat="1" ht="17.100000000000001" customHeight="1">
      <c r="A125" s="226"/>
      <c r="B125" s="226"/>
      <c r="C125" s="227"/>
      <c r="D125" s="227"/>
      <c r="E125" s="227"/>
      <c r="F125" s="228"/>
      <c r="G125" s="226"/>
      <c r="H125" s="217"/>
    </row>
    <row r="126" spans="1:8" s="215" customFormat="1" ht="17.100000000000001" customHeight="1" thickBot="1">
      <c r="A126" s="296" t="s">
        <v>357</v>
      </c>
      <c r="B126" s="296"/>
      <c r="C126" s="281"/>
      <c r="D126" s="281"/>
      <c r="E126" s="227"/>
      <c r="F126" s="228"/>
      <c r="G126" s="226"/>
      <c r="H126" s="217"/>
    </row>
    <row r="127" spans="1:8" s="215" customFormat="1" ht="17.100000000000001" customHeight="1">
      <c r="A127" s="292" t="s">
        <v>173</v>
      </c>
      <c r="B127" s="292"/>
      <c r="C127" s="292" t="s">
        <v>147</v>
      </c>
      <c r="D127" s="292"/>
      <c r="E127" s="237" t="s">
        <v>137</v>
      </c>
      <c r="F127" s="237" t="s">
        <v>122</v>
      </c>
      <c r="G127" s="238" t="s">
        <v>223</v>
      </c>
      <c r="H127" s="217"/>
    </row>
    <row r="128" spans="1:8" s="215" customFormat="1" ht="17.100000000000001" customHeight="1">
      <c r="A128" s="293"/>
      <c r="B128" s="293"/>
      <c r="C128" s="293" t="s">
        <v>49</v>
      </c>
      <c r="D128" s="293"/>
      <c r="E128" s="239"/>
      <c r="F128" s="239"/>
      <c r="G128" s="239"/>
      <c r="H128" s="217"/>
    </row>
    <row r="129" spans="1:12" s="215" customFormat="1" ht="17.100000000000001" customHeight="1">
      <c r="A129" s="289" t="s">
        <v>344</v>
      </c>
      <c r="B129" s="289"/>
      <c r="C129" s="290">
        <f t="shared" ref="C129:C141" si="0">AVERAGE(C91,C111)</f>
        <v>7.5065244533333333</v>
      </c>
      <c r="D129" s="290"/>
      <c r="E129" s="258">
        <f t="shared" ref="E129:E141" si="1">AVERAGE(E91,E111)</f>
        <v>7.0829922995922973E-4</v>
      </c>
      <c r="F129" s="259">
        <f t="shared" ref="F129:F141" si="2">AVERAGE(F111,F91)</f>
        <v>2</v>
      </c>
      <c r="G129" s="257" t="str">
        <f>IF(F129=2,"infinito",ROUND(Dados!AB31,0))</f>
        <v>infinito</v>
      </c>
      <c r="H129" s="217"/>
    </row>
    <row r="130" spans="1:12" s="215" customFormat="1" ht="17.100000000000001" customHeight="1">
      <c r="A130" s="282" t="s">
        <v>345</v>
      </c>
      <c r="B130" s="282"/>
      <c r="C130" s="281">
        <f t="shared" si="0"/>
        <v>17.513882813333336</v>
      </c>
      <c r="D130" s="281"/>
      <c r="E130" s="227">
        <f t="shared" si="1"/>
        <v>7.3346439979226339E-4</v>
      </c>
      <c r="F130" s="228">
        <f t="shared" si="2"/>
        <v>2</v>
      </c>
      <c r="G130" s="226" t="str">
        <f>IF(F130=2,"infinito",ROUND(Dados!AB32,0))</f>
        <v>infinito</v>
      </c>
      <c r="H130" s="217"/>
    </row>
    <row r="131" spans="1:12" s="215" customFormat="1" ht="17.100000000000001" customHeight="1">
      <c r="A131" s="282" t="s">
        <v>346</v>
      </c>
      <c r="B131" s="282"/>
      <c r="C131" s="281">
        <f t="shared" si="0"/>
        <v>22.505289089999998</v>
      </c>
      <c r="D131" s="281"/>
      <c r="E131" s="227">
        <f t="shared" si="1"/>
        <v>7.4804827587011177E-4</v>
      </c>
      <c r="F131" s="228">
        <f t="shared" si="2"/>
        <v>2</v>
      </c>
      <c r="G131" s="226" t="str">
        <f>IF(F131=2,"infinito",ROUND(Dados!AB33,0))</f>
        <v>infinito</v>
      </c>
      <c r="H131" s="217"/>
    </row>
    <row r="132" spans="1:12" s="215" customFormat="1" ht="17.100000000000001" customHeight="1">
      <c r="A132" s="282" t="s">
        <v>347</v>
      </c>
      <c r="B132" s="282"/>
      <c r="C132" s="281">
        <f t="shared" si="0"/>
        <v>32.513248040000001</v>
      </c>
      <c r="D132" s="281"/>
      <c r="E132" s="227">
        <f t="shared" si="1"/>
        <v>7.8118954070558421E-4</v>
      </c>
      <c r="F132" s="228">
        <f t="shared" si="2"/>
        <v>2</v>
      </c>
      <c r="G132" s="226" t="str">
        <f>IF(F132=2,"infinito",ROUND(Dados!AB34,0))</f>
        <v>infinito</v>
      </c>
      <c r="H132" s="217"/>
    </row>
    <row r="133" spans="1:12" s="215" customFormat="1" ht="17.100000000000001" customHeight="1">
      <c r="A133" s="282" t="s">
        <v>348</v>
      </c>
      <c r="B133" s="282"/>
      <c r="C133" s="281">
        <f t="shared" si="0"/>
        <v>37.505024630000001</v>
      </c>
      <c r="D133" s="281"/>
      <c r="E133" s="227">
        <f t="shared" si="1"/>
        <v>7.9976742159673284E-4</v>
      </c>
      <c r="F133" s="228">
        <f t="shared" si="2"/>
        <v>2</v>
      </c>
      <c r="G133" s="226" t="str">
        <f>IF(F133=2,"infinito",ROUND(Dados!AB35,0))</f>
        <v>infinito</v>
      </c>
      <c r="H133" s="217"/>
    </row>
    <row r="134" spans="1:12" s="215" customFormat="1" ht="17.100000000000001" customHeight="1">
      <c r="A134" s="282" t="s">
        <v>349</v>
      </c>
      <c r="B134" s="282"/>
      <c r="C134" s="281">
        <f t="shared" si="0"/>
        <v>47.518928020000004</v>
      </c>
      <c r="D134" s="281"/>
      <c r="E134" s="227">
        <f t="shared" si="1"/>
        <v>8.3922972235666768E-4</v>
      </c>
      <c r="F134" s="228">
        <f t="shared" si="2"/>
        <v>2</v>
      </c>
      <c r="G134" s="226" t="str">
        <f>IF(F134=2,"infinito",ROUND(Dados!AB36,0))</f>
        <v>infinito</v>
      </c>
      <c r="H134" s="217"/>
    </row>
    <row r="135" spans="1:12" s="215" customFormat="1" ht="17.100000000000001" customHeight="1">
      <c r="A135" s="282" t="s">
        <v>350</v>
      </c>
      <c r="B135" s="282"/>
      <c r="C135" s="281">
        <f t="shared" si="0"/>
        <v>52.500975929999996</v>
      </c>
      <c r="D135" s="281"/>
      <c r="E135" s="227">
        <f t="shared" si="1"/>
        <v>8.6275118349504721E-4</v>
      </c>
      <c r="F135" s="228">
        <f t="shared" si="2"/>
        <v>2</v>
      </c>
      <c r="G135" s="226" t="str">
        <f>IF(F135=2,"infinito",ROUND(Dados!AB37,0))</f>
        <v>infinito</v>
      </c>
      <c r="H135" s="217"/>
    </row>
    <row r="136" spans="1:12" s="215" customFormat="1" ht="17.100000000000001" customHeight="1">
      <c r="A136" s="282" t="s">
        <v>351</v>
      </c>
      <c r="B136" s="282"/>
      <c r="C136" s="281">
        <f t="shared" si="0"/>
        <v>62.525467863333333</v>
      </c>
      <c r="D136" s="281"/>
      <c r="E136" s="227">
        <f t="shared" si="1"/>
        <v>9.0527436063720962E-4</v>
      </c>
      <c r="F136" s="228">
        <f t="shared" si="2"/>
        <v>2</v>
      </c>
      <c r="G136" s="226" t="str">
        <f>IF(F136=2,"infinito",ROUND(Dados!AB38,0))</f>
        <v>infinito</v>
      </c>
      <c r="H136" s="217"/>
    </row>
    <row r="137" spans="1:12" s="215" customFormat="1" ht="17.100000000000001" customHeight="1">
      <c r="A137" s="282" t="s">
        <v>352</v>
      </c>
      <c r="B137" s="282"/>
      <c r="C137" s="281">
        <f t="shared" si="0"/>
        <v>67.497433769999986</v>
      </c>
      <c r="D137" s="281"/>
      <c r="E137" s="227">
        <f t="shared" si="1"/>
        <v>9.2954379228122827E-4</v>
      </c>
      <c r="F137" s="228">
        <f t="shared" si="2"/>
        <v>2</v>
      </c>
      <c r="G137" s="226" t="str">
        <f>IF(F137=2,"infinito",ROUND(Dados!AB39,0))</f>
        <v>infinito</v>
      </c>
      <c r="H137" s="217"/>
    </row>
    <row r="138" spans="1:12" s="215" customFormat="1" ht="17.100000000000001" customHeight="1">
      <c r="A138" s="282" t="s">
        <v>353</v>
      </c>
      <c r="B138" s="282"/>
      <c r="C138" s="281">
        <f t="shared" si="0"/>
        <v>77.525643220000006</v>
      </c>
      <c r="D138" s="281"/>
      <c r="E138" s="227">
        <f t="shared" si="1"/>
        <v>9.7830649724140991E-4</v>
      </c>
      <c r="F138" s="228">
        <f t="shared" si="2"/>
        <v>2</v>
      </c>
      <c r="G138" s="226" t="str">
        <f>IF(F138=2,"infinito",ROUND(Dados!AB40,0))</f>
        <v>infinito</v>
      </c>
      <c r="H138" s="217"/>
    </row>
    <row r="139" spans="1:12" s="215" customFormat="1" ht="17.100000000000001" customHeight="1">
      <c r="A139" s="282" t="s">
        <v>354</v>
      </c>
      <c r="B139" s="282"/>
      <c r="C139" s="281">
        <f t="shared" si="0"/>
        <v>82.49623416</v>
      </c>
      <c r="D139" s="281"/>
      <c r="E139" s="227">
        <f t="shared" si="1"/>
        <v>1.0035102346117051E-3</v>
      </c>
      <c r="F139" s="228">
        <f t="shared" si="2"/>
        <v>2</v>
      </c>
      <c r="G139" s="226" t="str">
        <f>IF(F139=2,"infinito",ROUND(Dados!AB41,0))</f>
        <v>infinito</v>
      </c>
      <c r="H139" s="217"/>
    </row>
    <row r="140" spans="1:12" s="215" customFormat="1" ht="17.100000000000001" customHeight="1">
      <c r="A140" s="282" t="s">
        <v>355</v>
      </c>
      <c r="B140" s="282"/>
      <c r="C140" s="281">
        <f t="shared" si="0"/>
        <v>92.523131150000012</v>
      </c>
      <c r="D140" s="281"/>
      <c r="E140" s="227">
        <f t="shared" si="1"/>
        <v>1.0560691351675874E-3</v>
      </c>
      <c r="F140" s="228">
        <f t="shared" si="2"/>
        <v>2</v>
      </c>
      <c r="G140" s="226" t="str">
        <f>IF(F140=2,"infinito",ROUND(Dados!AB42,0))</f>
        <v>infinito</v>
      </c>
      <c r="H140" s="217"/>
    </row>
    <row r="141" spans="1:12" s="215" customFormat="1" ht="17.100000000000001" customHeight="1" thickBot="1">
      <c r="A141" s="294" t="s">
        <v>356</v>
      </c>
      <c r="B141" s="294"/>
      <c r="C141" s="281">
        <f t="shared" si="0"/>
        <v>100.01034915000002</v>
      </c>
      <c r="D141" s="281"/>
      <c r="E141" s="227">
        <f t="shared" si="1"/>
        <v>1.0965744534282694E-3</v>
      </c>
      <c r="F141" s="228">
        <f t="shared" si="2"/>
        <v>2</v>
      </c>
      <c r="G141" s="226" t="str">
        <f>IF(F141=2,"infinito",ROUND(Dados!AB43,0))</f>
        <v>infinito</v>
      </c>
      <c r="H141" s="217"/>
    </row>
    <row r="142" spans="1:12" s="215" customFormat="1" ht="17.100000000000001" customHeight="1">
      <c r="A142" s="292"/>
      <c r="B142" s="292"/>
      <c r="C142" s="292"/>
      <c r="D142" s="292"/>
      <c r="E142" s="237"/>
      <c r="F142" s="237"/>
      <c r="G142" s="238"/>
      <c r="H142" s="217"/>
    </row>
    <row r="143" spans="1:12" s="215" customFormat="1" ht="17.100000000000001" customHeight="1">
      <c r="A143" s="282"/>
      <c r="B143" s="282"/>
      <c r="C143" s="240"/>
      <c r="D143" s="240"/>
      <c r="E143" s="240"/>
      <c r="F143" s="240"/>
      <c r="G143" s="240"/>
      <c r="L143" s="256"/>
    </row>
    <row r="144" spans="1:12" s="215" customFormat="1" ht="17.100000000000001" customHeight="1">
      <c r="A144" s="244" t="s">
        <v>32</v>
      </c>
      <c r="B144" s="220"/>
      <c r="C144" s="220"/>
      <c r="D144" s="214"/>
      <c r="E144" s="230"/>
      <c r="F144" s="220"/>
      <c r="G144" s="214"/>
    </row>
    <row r="145" spans="1:12" s="215" customFormat="1" ht="17.100000000000001" hidden="1" customHeight="1">
      <c r="A145" s="229"/>
      <c r="B145" s="220"/>
      <c r="C145" s="220"/>
      <c r="D145" s="214"/>
      <c r="E145" s="231"/>
      <c r="F145" s="220"/>
      <c r="G145" s="214"/>
      <c r="L145" s="255" t="str">
        <f>IF(A145="","Ocultar","Não Ocultar")</f>
        <v>Ocultar</v>
      </c>
    </row>
    <row r="146" spans="1:12" s="215" customFormat="1" ht="17.100000000000001" customHeight="1">
      <c r="A146" s="243" t="s">
        <v>243</v>
      </c>
    </row>
    <row r="147" spans="1:12" s="215" customFormat="1" ht="17.100000000000001" customHeight="1">
      <c r="A147" s="242" t="str">
        <f>"- Temperatura: "&amp;Geral!L8</f>
        <v>- Temperatura: (20,0 ± 0,5) ºC</v>
      </c>
    </row>
    <row r="148" spans="1:12" s="215" customFormat="1" ht="17.100000000000001" customHeight="1">
      <c r="A148" s="242" t="str">
        <f>"- Umidade Relativa do Ar: "&amp;Geral!L9</f>
        <v>- Umidade Relativa do Ar: (50 ± 10) %ur</v>
      </c>
    </row>
    <row r="149" spans="1:12" s="215" customFormat="1" ht="17.100000000000001" customHeight="1">
      <c r="A149" s="291" t="s">
        <v>225</v>
      </c>
      <c r="B149" s="291"/>
      <c r="C149" s="291"/>
      <c r="D149" s="291"/>
      <c r="E149" s="291"/>
      <c r="F149" s="291"/>
      <c r="G149" s="291"/>
      <c r="H149" s="241"/>
      <c r="I149" s="241"/>
      <c r="J149" s="241"/>
    </row>
    <row r="150" spans="1:12" s="215" customFormat="1" ht="17.100000000000001" customHeight="1">
      <c r="A150" s="291"/>
      <c r="B150" s="291"/>
      <c r="C150" s="291"/>
      <c r="D150" s="291"/>
      <c r="E150" s="291"/>
      <c r="F150" s="291"/>
      <c r="G150" s="291"/>
      <c r="H150" s="241"/>
      <c r="I150" s="241"/>
      <c r="J150" s="241"/>
    </row>
    <row r="151" spans="1:12" s="215" customFormat="1" ht="17.100000000000001" customHeight="1">
      <c r="A151" s="291"/>
      <c r="B151" s="291"/>
      <c r="C151" s="291"/>
      <c r="D151" s="291"/>
      <c r="E151" s="291"/>
      <c r="F151" s="291"/>
      <c r="G151" s="291"/>
      <c r="H151" s="241"/>
      <c r="I151" s="241"/>
      <c r="J151" s="241"/>
    </row>
    <row r="152" spans="1:12" s="215" customFormat="1" ht="11.1" customHeight="1">
      <c r="A152" s="291"/>
      <c r="B152" s="291"/>
      <c r="C152" s="291"/>
      <c r="D152" s="291"/>
      <c r="E152" s="291"/>
      <c r="F152" s="291"/>
      <c r="G152" s="291"/>
      <c r="H152" s="241"/>
      <c r="I152" s="241"/>
      <c r="J152" s="241"/>
    </row>
    <row r="153" spans="1:12" s="215" customFormat="1" ht="17.100000000000001" customHeight="1">
      <c r="A153" s="291" t="s">
        <v>244</v>
      </c>
      <c r="B153" s="291"/>
      <c r="C153" s="291"/>
      <c r="D153" s="291"/>
      <c r="E153" s="291"/>
      <c r="F153" s="291"/>
      <c r="G153" s="291"/>
      <c r="H153" s="241"/>
      <c r="I153" s="241"/>
      <c r="J153" s="241"/>
    </row>
    <row r="154" spans="1:12" s="215" customFormat="1" ht="12.9" customHeight="1">
      <c r="A154" s="291"/>
      <c r="B154" s="291"/>
      <c r="C154" s="291"/>
      <c r="D154" s="291"/>
      <c r="E154" s="291"/>
      <c r="F154" s="291"/>
      <c r="G154" s="291"/>
      <c r="H154" s="241"/>
      <c r="I154" s="241"/>
      <c r="J154" s="241"/>
    </row>
    <row r="155" spans="1:12" s="215" customFormat="1" ht="17.100000000000001" customHeight="1">
      <c r="A155" s="291" t="s">
        <v>224</v>
      </c>
      <c r="B155" s="291"/>
      <c r="C155" s="291"/>
      <c r="D155" s="291"/>
      <c r="E155" s="291"/>
      <c r="F155" s="291"/>
      <c r="G155" s="291"/>
    </row>
    <row r="156" spans="1:12" s="215" customFormat="1" ht="15.9" customHeight="1">
      <c r="A156" s="291"/>
      <c r="B156" s="291"/>
      <c r="C156" s="291"/>
      <c r="D156" s="291"/>
      <c r="E156" s="291"/>
      <c r="F156" s="291"/>
      <c r="G156" s="291"/>
    </row>
    <row r="157" spans="1:12" s="215" customFormat="1" ht="17.100000000000001" customHeight="1">
      <c r="A157" s="291" t="s">
        <v>245</v>
      </c>
      <c r="B157" s="291"/>
      <c r="C157" s="291"/>
      <c r="D157" s="291"/>
      <c r="E157" s="291"/>
      <c r="F157" s="291"/>
      <c r="G157" s="291"/>
    </row>
    <row r="158" spans="1:12" s="215" customFormat="1" ht="17.100000000000001" customHeight="1">
      <c r="A158" s="291"/>
      <c r="B158" s="291"/>
      <c r="C158" s="291"/>
      <c r="D158" s="291"/>
      <c r="E158" s="291"/>
      <c r="F158" s="291"/>
      <c r="G158" s="291"/>
    </row>
    <row r="159" spans="1:12" s="24" customFormat="1" ht="14.25" customHeight="1">
      <c r="A159" s="291"/>
      <c r="B159" s="291"/>
      <c r="C159" s="291"/>
      <c r="D159" s="291"/>
      <c r="E159" s="291"/>
      <c r="F159" s="291"/>
      <c r="G159" s="291"/>
    </row>
    <row r="160" spans="1:12" s="24" customFormat="1" ht="17.100000000000001" customHeight="1">
      <c r="A160" s="291" t="s">
        <v>246</v>
      </c>
      <c r="B160" s="291"/>
      <c r="C160" s="291"/>
      <c r="D160" s="291"/>
      <c r="E160" s="291"/>
      <c r="F160" s="291"/>
      <c r="G160" s="291"/>
    </row>
    <row r="161" spans="1:10" s="24" customFormat="1" ht="17.100000000000001" customHeight="1">
      <c r="A161" s="291"/>
      <c r="B161" s="291"/>
      <c r="C161" s="291"/>
      <c r="D161" s="291"/>
      <c r="E161" s="291"/>
      <c r="F161" s="291"/>
      <c r="G161" s="291"/>
    </row>
    <row r="162" spans="1:10" s="24" customFormat="1" ht="17.100000000000001" customHeight="1"/>
    <row r="163" spans="1:10" s="24" customFormat="1" ht="17.100000000000001" customHeight="1"/>
    <row r="164" spans="1:10" s="24" customFormat="1" ht="17.100000000000001" customHeight="1"/>
    <row r="165" spans="1:10" s="24" customFormat="1" ht="17.100000000000001" customHeight="1"/>
    <row r="166" spans="1:10" s="24" customFormat="1" ht="17.100000000000001" customHeight="1"/>
    <row r="167" spans="1:10" s="24" customFormat="1" ht="17.100000000000001" customHeight="1"/>
    <row r="168" spans="1:10" s="24" customFormat="1" ht="17.100000000000001" customHeight="1"/>
    <row r="169" spans="1:10" s="24" customFormat="1" ht="17.100000000000001" customHeight="1"/>
    <row r="170" spans="1:10" s="24" customFormat="1" ht="17.100000000000001" customHeight="1"/>
    <row r="171" spans="1:10" s="24" customFormat="1" ht="17.100000000000001" customHeight="1"/>
    <row r="172" spans="1:10" ht="18" customHeight="1">
      <c r="A172"/>
      <c r="B172"/>
      <c r="C172"/>
      <c r="D172"/>
      <c r="E172"/>
      <c r="F172"/>
      <c r="G172"/>
      <c r="H172" s="115"/>
      <c r="I172" s="115"/>
      <c r="J172" s="115"/>
    </row>
    <row r="173" spans="1:10" ht="18" customHeight="1">
      <c r="A173"/>
      <c r="B173"/>
      <c r="C173"/>
      <c r="D173"/>
      <c r="E173"/>
      <c r="F173"/>
      <c r="G173"/>
      <c r="H173" s="115"/>
      <c r="I173" s="115"/>
      <c r="J173" s="115"/>
    </row>
    <row r="174" spans="1:10" ht="18" customHeight="1">
      <c r="A174"/>
      <c r="B174"/>
      <c r="C174"/>
      <c r="D174"/>
      <c r="E174"/>
      <c r="F174"/>
      <c r="G174"/>
      <c r="H174" s="115"/>
      <c r="I174" s="115"/>
      <c r="J174" s="115"/>
    </row>
    <row r="175" spans="1:10" ht="18" customHeight="1">
      <c r="A175"/>
      <c r="B175"/>
      <c r="C175"/>
      <c r="D175"/>
      <c r="E175"/>
      <c r="F175"/>
      <c r="G175"/>
      <c r="H175" s="115"/>
      <c r="I175" s="115"/>
      <c r="J175" s="115"/>
    </row>
    <row r="176" spans="1:10" ht="18" customHeight="1">
      <c r="A176"/>
      <c r="B176"/>
      <c r="C176"/>
      <c r="D176"/>
      <c r="E176"/>
      <c r="F176"/>
      <c r="G176"/>
      <c r="H176" s="115"/>
      <c r="I176" s="115"/>
      <c r="J176" s="115"/>
    </row>
    <row r="177" spans="1:10" ht="10.5" customHeight="1">
      <c r="A177"/>
      <c r="B177"/>
      <c r="C177"/>
      <c r="D177"/>
      <c r="E177"/>
      <c r="F177"/>
      <c r="G177"/>
      <c r="H177" s="115"/>
      <c r="I177" s="115"/>
      <c r="J177" s="115"/>
    </row>
    <row r="178" spans="1:10" ht="18" customHeight="1">
      <c r="A178"/>
      <c r="B178"/>
      <c r="C178"/>
      <c r="D178"/>
      <c r="E178"/>
      <c r="F178"/>
      <c r="G178"/>
      <c r="H178" s="115"/>
      <c r="I178" s="115"/>
      <c r="J178" s="115"/>
    </row>
    <row r="179" spans="1:10" ht="18" customHeight="1">
      <c r="A179"/>
      <c r="B179"/>
      <c r="C179"/>
      <c r="D179"/>
      <c r="E179"/>
      <c r="F179"/>
      <c r="G179"/>
      <c r="H179" s="115"/>
      <c r="I179" s="115"/>
      <c r="J179" s="115"/>
    </row>
    <row r="180" spans="1:10" ht="18" customHeight="1">
      <c r="A180"/>
      <c r="B180"/>
      <c r="C180"/>
      <c r="D180"/>
      <c r="E180"/>
      <c r="F180"/>
      <c r="G180"/>
      <c r="H180" s="115"/>
      <c r="I180" s="115"/>
      <c r="J180" s="115"/>
    </row>
    <row r="181" spans="1:10" ht="18" customHeight="1">
      <c r="A181"/>
      <c r="B181"/>
      <c r="C181"/>
      <c r="D181"/>
      <c r="E181"/>
      <c r="F181"/>
      <c r="G181"/>
      <c r="H181" s="115"/>
      <c r="I181" s="115"/>
      <c r="J181" s="115"/>
    </row>
    <row r="182" spans="1:10" ht="18" customHeight="1">
      <c r="A182"/>
      <c r="B182"/>
      <c r="C182"/>
      <c r="D182"/>
      <c r="E182"/>
      <c r="F182"/>
      <c r="G182"/>
      <c r="H182" s="115"/>
      <c r="I182" s="115"/>
      <c r="J182" s="115"/>
    </row>
    <row r="183" spans="1:10" ht="18" customHeight="1">
      <c r="A183"/>
      <c r="B183"/>
      <c r="C183"/>
      <c r="D183"/>
      <c r="E183"/>
      <c r="F183"/>
      <c r="G183"/>
      <c r="H183" s="115"/>
      <c r="I183" s="115"/>
      <c r="J183" s="115"/>
    </row>
    <row r="184" spans="1:10" ht="18" customHeight="1">
      <c r="A184"/>
      <c r="B184"/>
      <c r="C184"/>
      <c r="D184"/>
      <c r="E184"/>
      <c r="F184"/>
      <c r="G184"/>
      <c r="H184" s="115"/>
      <c r="I184" s="115"/>
      <c r="J184" s="115"/>
    </row>
    <row r="185" spans="1:10" s="115" customFormat="1" ht="15" customHeight="1">
      <c r="A185"/>
      <c r="B185"/>
      <c r="C185"/>
      <c r="D185"/>
      <c r="E185"/>
      <c r="F185"/>
      <c r="G185"/>
    </row>
    <row r="186" spans="1:10" s="115" customFormat="1" ht="15" customHeight="1">
      <c r="A186"/>
      <c r="B186"/>
      <c r="C186"/>
      <c r="D186"/>
      <c r="E186"/>
      <c r="F186"/>
      <c r="G186"/>
    </row>
    <row r="187" spans="1:10" ht="16.5" customHeight="1">
      <c r="A187"/>
      <c r="B187"/>
      <c r="C187"/>
      <c r="D187"/>
      <c r="E187"/>
      <c r="F187"/>
      <c r="G187"/>
    </row>
    <row r="188" spans="1:10" ht="28.5" customHeight="1">
      <c r="A188"/>
      <c r="B188"/>
      <c r="C188"/>
      <c r="D188"/>
      <c r="E188"/>
      <c r="F188"/>
      <c r="G188"/>
    </row>
    <row r="189" spans="1:10" ht="15" customHeight="1">
      <c r="A189"/>
      <c r="B189"/>
      <c r="C189"/>
      <c r="D189"/>
      <c r="E189"/>
      <c r="F189"/>
      <c r="G189"/>
    </row>
    <row r="190" spans="1:10" ht="18.75" customHeight="1">
      <c r="A190"/>
      <c r="B190"/>
      <c r="C190"/>
      <c r="D190"/>
      <c r="E190"/>
      <c r="F190"/>
      <c r="G190"/>
    </row>
    <row r="191" spans="1:10" ht="18" customHeight="1">
      <c r="A191"/>
      <c r="B191"/>
      <c r="C191"/>
      <c r="D191"/>
      <c r="E191"/>
      <c r="F191"/>
      <c r="G191"/>
    </row>
    <row r="192" spans="1:10" ht="12" customHeight="1">
      <c r="A192"/>
      <c r="B192"/>
      <c r="C192"/>
      <c r="D192"/>
      <c r="E192"/>
      <c r="F192"/>
      <c r="G192"/>
    </row>
    <row r="193" spans="1:10" ht="15.9" customHeight="1">
      <c r="A193"/>
      <c r="B193"/>
      <c r="C193"/>
      <c r="D193"/>
      <c r="E193"/>
      <c r="F193"/>
      <c r="G193"/>
      <c r="H193" s="125"/>
      <c r="I193" s="115"/>
      <c r="J193" s="115"/>
    </row>
    <row r="194" spans="1:10" ht="15.9" customHeight="1">
      <c r="A194"/>
      <c r="B194"/>
      <c r="C194"/>
      <c r="D194"/>
      <c r="E194"/>
      <c r="F194"/>
      <c r="G194"/>
      <c r="H194" s="115"/>
      <c r="I194" s="115"/>
      <c r="J194" s="115"/>
    </row>
    <row r="195" spans="1:10" ht="15.9" customHeight="1">
      <c r="A195"/>
      <c r="B195"/>
      <c r="C195"/>
      <c r="D195"/>
      <c r="E195"/>
      <c r="F195"/>
      <c r="G195"/>
      <c r="H195" s="126"/>
      <c r="I195" s="125"/>
      <c r="J195" s="115"/>
    </row>
    <row r="196" spans="1:10" ht="15.9" customHeight="1">
      <c r="A196"/>
      <c r="B196"/>
      <c r="C196"/>
      <c r="D196"/>
      <c r="E196"/>
      <c r="F196"/>
      <c r="G196"/>
      <c r="H196" s="115"/>
      <c r="I196" s="115"/>
      <c r="J196" s="115"/>
    </row>
    <row r="197" spans="1:10" ht="9.9" customHeight="1">
      <c r="A197"/>
      <c r="B197"/>
      <c r="C197"/>
      <c r="D197"/>
      <c r="E197"/>
      <c r="F197"/>
      <c r="G197"/>
      <c r="H197" s="115"/>
      <c r="I197" s="115"/>
      <c r="J197" s="115"/>
    </row>
    <row r="198" spans="1:10" ht="18.75" customHeight="1">
      <c r="A198"/>
      <c r="B198"/>
      <c r="C198"/>
      <c r="D198"/>
      <c r="E198"/>
      <c r="F198"/>
      <c r="G198"/>
      <c r="H198" s="115"/>
      <c r="I198" s="115"/>
      <c r="J198" s="115"/>
    </row>
    <row r="199" spans="1:10" ht="18.75" customHeight="1">
      <c r="A199"/>
      <c r="B199"/>
      <c r="C199"/>
      <c r="D199"/>
      <c r="E199"/>
      <c r="F199"/>
      <c r="G199"/>
      <c r="H199" s="115"/>
      <c r="I199" s="115"/>
      <c r="J199" s="115"/>
    </row>
    <row r="200" spans="1:10" ht="18.75" customHeight="1">
      <c r="A200"/>
      <c r="B200"/>
      <c r="C200"/>
      <c r="D200"/>
      <c r="E200"/>
      <c r="F200"/>
      <c r="G200"/>
      <c r="H200" s="115"/>
      <c r="I200" s="115"/>
      <c r="J200" s="115"/>
    </row>
    <row r="201" spans="1:10" ht="18.75" customHeight="1">
      <c r="A201"/>
      <c r="B201"/>
      <c r="C201"/>
      <c r="D201"/>
      <c r="E201"/>
      <c r="F201"/>
      <c r="G201"/>
      <c r="H201" s="115"/>
      <c r="I201" s="115"/>
      <c r="J201" s="115"/>
    </row>
    <row r="202" spans="1:10" ht="21" customHeight="1">
      <c r="A202"/>
      <c r="B202"/>
      <c r="C202"/>
      <c r="D202"/>
      <c r="E202"/>
      <c r="F202"/>
      <c r="G202"/>
      <c r="H202" s="115"/>
      <c r="I202" s="115"/>
      <c r="J202" s="115"/>
    </row>
    <row r="203" spans="1:10" ht="18.75" customHeight="1">
      <c r="A203"/>
      <c r="B203"/>
      <c r="C203"/>
      <c r="D203"/>
      <c r="E203"/>
      <c r="F203"/>
      <c r="G203"/>
      <c r="H203" s="115"/>
      <c r="I203" s="115"/>
      <c r="J203" s="115"/>
    </row>
    <row r="204" spans="1:10" ht="15" customHeight="1">
      <c r="A204"/>
      <c r="B204"/>
      <c r="C204"/>
      <c r="D204"/>
      <c r="E204"/>
      <c r="F204"/>
      <c r="G204"/>
      <c r="H204" s="115"/>
      <c r="I204" s="115"/>
      <c r="J204" s="115"/>
    </row>
    <row r="205" spans="1:10" ht="18.75" customHeight="1">
      <c r="A205"/>
      <c r="B205"/>
      <c r="C205"/>
      <c r="D205"/>
      <c r="E205"/>
      <c r="F205"/>
      <c r="G205"/>
      <c r="H205" s="115"/>
      <c r="I205" s="115"/>
      <c r="J205" s="115"/>
    </row>
    <row r="206" spans="1:10" ht="18" customHeight="1">
      <c r="A206"/>
      <c r="B206"/>
      <c r="C206"/>
      <c r="D206"/>
      <c r="E206"/>
      <c r="F206"/>
      <c r="G206"/>
      <c r="H206" s="115"/>
      <c r="I206" s="115"/>
      <c r="J206" s="115"/>
    </row>
    <row r="207" spans="1:10" ht="18" customHeight="1">
      <c r="A207"/>
      <c r="B207"/>
      <c r="C207"/>
      <c r="D207"/>
      <c r="E207"/>
      <c r="F207"/>
      <c r="G207"/>
      <c r="H207" s="115"/>
      <c r="I207" s="115"/>
      <c r="J207" s="115"/>
    </row>
    <row r="208" spans="1:10" ht="18" customHeight="1">
      <c r="A208"/>
      <c r="B208"/>
      <c r="C208"/>
      <c r="D208"/>
      <c r="E208"/>
      <c r="F208"/>
      <c r="G208"/>
      <c r="H208" s="115"/>
      <c r="I208" s="115"/>
      <c r="J208" s="115"/>
    </row>
    <row r="209" spans="1:10" ht="18" customHeight="1">
      <c r="A209"/>
      <c r="B209"/>
      <c r="C209"/>
      <c r="D209"/>
      <c r="E209"/>
      <c r="F209"/>
      <c r="G209"/>
    </row>
    <row r="210" spans="1:10" ht="18" customHeight="1">
      <c r="A210"/>
      <c r="B210"/>
      <c r="C210"/>
      <c r="D210"/>
      <c r="E210"/>
      <c r="F210"/>
      <c r="G210"/>
    </row>
    <row r="211" spans="1:10" ht="18" customHeight="1">
      <c r="A211"/>
      <c r="B211"/>
      <c r="C211"/>
      <c r="D211"/>
      <c r="E211"/>
      <c r="F211"/>
      <c r="G211"/>
    </row>
    <row r="212" spans="1:10" ht="18" customHeight="1">
      <c r="A212"/>
      <c r="B212"/>
      <c r="C212"/>
      <c r="D212"/>
      <c r="E212"/>
      <c r="F212"/>
      <c r="G212"/>
    </row>
    <row r="213" spans="1:10" ht="18" customHeight="1">
      <c r="A213"/>
      <c r="B213"/>
      <c r="C213"/>
      <c r="D213"/>
      <c r="E213"/>
      <c r="F213"/>
      <c r="G213"/>
    </row>
    <row r="214" spans="1:10" ht="18" customHeight="1">
      <c r="A214"/>
      <c r="B214"/>
      <c r="C214"/>
      <c r="D214"/>
      <c r="E214"/>
      <c r="F214"/>
      <c r="G214"/>
    </row>
    <row r="215" spans="1:10" ht="18" customHeight="1">
      <c r="A215"/>
      <c r="B215"/>
      <c r="C215"/>
      <c r="D215"/>
      <c r="E215"/>
      <c r="F215"/>
      <c r="G215"/>
      <c r="H215" s="115"/>
      <c r="I215" s="115"/>
      <c r="J215" s="115"/>
    </row>
    <row r="216" spans="1:10" ht="9.75" customHeight="1">
      <c r="A216"/>
      <c r="B216"/>
      <c r="C216"/>
      <c r="D216"/>
      <c r="E216"/>
      <c r="F216"/>
      <c r="G216"/>
      <c r="H216" s="115"/>
      <c r="I216" s="115"/>
      <c r="J216" s="115"/>
    </row>
    <row r="217" spans="1:10" ht="18" customHeight="1">
      <c r="A217"/>
      <c r="B217"/>
      <c r="C217"/>
      <c r="D217"/>
      <c r="E217"/>
      <c r="F217"/>
      <c r="G217"/>
      <c r="H217" s="115"/>
      <c r="I217" s="115"/>
      <c r="J217" s="115"/>
    </row>
    <row r="218" spans="1:10" ht="18" customHeight="1">
      <c r="A218"/>
      <c r="B218"/>
      <c r="C218"/>
      <c r="D218"/>
      <c r="E218"/>
      <c r="F218"/>
      <c r="G218"/>
      <c r="H218" s="115"/>
      <c r="I218" s="115"/>
      <c r="J218" s="115"/>
    </row>
    <row r="219" spans="1:10" ht="18" customHeight="1">
      <c r="A219"/>
      <c r="B219"/>
      <c r="C219"/>
      <c r="D219"/>
      <c r="E219"/>
      <c r="F219"/>
      <c r="G219"/>
      <c r="H219" s="115"/>
      <c r="I219" s="115"/>
      <c r="J219" s="115"/>
    </row>
    <row r="220" spans="1:10" ht="18" customHeight="1">
      <c r="A220"/>
      <c r="B220"/>
      <c r="C220"/>
      <c r="D220"/>
      <c r="E220"/>
      <c r="F220"/>
      <c r="G220"/>
      <c r="H220" s="115"/>
      <c r="I220" s="115"/>
      <c r="J220" s="115"/>
    </row>
    <row r="221" spans="1:10" ht="18" customHeight="1">
      <c r="A221"/>
      <c r="B221"/>
      <c r="C221"/>
      <c r="D221"/>
      <c r="E221"/>
      <c r="F221"/>
      <c r="G221"/>
      <c r="H221" s="115"/>
      <c r="I221" s="115"/>
      <c r="J221" s="115"/>
    </row>
    <row r="222" spans="1:10" ht="18" customHeight="1">
      <c r="A222"/>
      <c r="B222"/>
      <c r="C222"/>
      <c r="D222"/>
      <c r="E222"/>
      <c r="F222"/>
      <c r="G222"/>
      <c r="H222" s="115"/>
      <c r="I222" s="115"/>
      <c r="J222" s="115"/>
    </row>
    <row r="223" spans="1:10" ht="10.5" customHeight="1">
      <c r="A223"/>
      <c r="B223"/>
      <c r="C223"/>
      <c r="D223"/>
      <c r="E223"/>
      <c r="F223"/>
      <c r="G223"/>
      <c r="H223" s="115"/>
      <c r="I223" s="115"/>
      <c r="J223" s="115"/>
    </row>
    <row r="224" spans="1:10" ht="18" customHeight="1">
      <c r="A224"/>
      <c r="B224"/>
      <c r="C224"/>
      <c r="D224"/>
      <c r="E224"/>
      <c r="F224"/>
      <c r="G224"/>
      <c r="H224" s="115"/>
      <c r="I224" s="115"/>
      <c r="J224" s="115"/>
    </row>
    <row r="225" spans="1:10" ht="18" customHeight="1">
      <c r="A225"/>
      <c r="B225"/>
      <c r="C225"/>
      <c r="D225"/>
      <c r="E225"/>
      <c r="F225"/>
      <c r="G225"/>
      <c r="H225" s="115"/>
      <c r="I225" s="115"/>
      <c r="J225" s="115"/>
    </row>
    <row r="226" spans="1:10" ht="18" customHeight="1">
      <c r="A226"/>
      <c r="B226"/>
      <c r="C226"/>
      <c r="D226"/>
      <c r="E226"/>
      <c r="F226"/>
      <c r="G226"/>
      <c r="H226" s="115"/>
      <c r="I226" s="115"/>
      <c r="J226" s="115"/>
    </row>
    <row r="227" spans="1:10" ht="18" customHeight="1">
      <c r="A227"/>
      <c r="B227"/>
      <c r="C227"/>
      <c r="D227"/>
      <c r="E227"/>
      <c r="F227"/>
      <c r="G227"/>
      <c r="H227" s="115"/>
      <c r="I227" s="115"/>
      <c r="J227" s="115"/>
    </row>
    <row r="228" spans="1:10" ht="18" customHeight="1">
      <c r="A228"/>
      <c r="B228"/>
      <c r="C228"/>
      <c r="D228"/>
      <c r="E228"/>
      <c r="F228"/>
      <c r="G228"/>
      <c r="H228" s="115"/>
      <c r="I228" s="115"/>
      <c r="J228" s="115"/>
    </row>
    <row r="229" spans="1:10" ht="18" customHeight="1">
      <c r="A229"/>
      <c r="B229"/>
      <c r="C229"/>
      <c r="D229"/>
      <c r="E229"/>
      <c r="F229"/>
      <c r="G229"/>
      <c r="H229" s="115"/>
      <c r="I229" s="115"/>
      <c r="J229" s="115"/>
    </row>
    <row r="230" spans="1:10" ht="18" customHeight="1">
      <c r="A230"/>
      <c r="B230"/>
      <c r="C230"/>
      <c r="D230"/>
      <c r="E230"/>
      <c r="F230"/>
      <c r="G230"/>
      <c r="H230" s="115"/>
      <c r="I230" s="115"/>
      <c r="J230" s="115"/>
    </row>
    <row r="231" spans="1:10" s="115" customFormat="1" ht="15" customHeight="1">
      <c r="A231"/>
      <c r="B231"/>
      <c r="C231"/>
      <c r="D231"/>
      <c r="E231"/>
      <c r="F231"/>
      <c r="G231"/>
    </row>
    <row r="232" spans="1:10" s="115" customFormat="1" ht="15" customHeight="1">
      <c r="A232"/>
      <c r="B232"/>
      <c r="C232"/>
      <c r="D232"/>
      <c r="E232"/>
      <c r="F232"/>
      <c r="G232"/>
    </row>
    <row r="233" spans="1:10" ht="16.5" customHeight="1">
      <c r="A233"/>
      <c r="B233"/>
      <c r="C233"/>
      <c r="D233"/>
      <c r="E233"/>
      <c r="F233"/>
      <c r="G233"/>
    </row>
    <row r="234" spans="1:10" ht="28.5" customHeight="1">
      <c r="A234"/>
      <c r="B234"/>
      <c r="C234"/>
      <c r="D234"/>
      <c r="E234"/>
      <c r="F234"/>
      <c r="G234"/>
    </row>
    <row r="235" spans="1:10" ht="15" customHeight="1">
      <c r="A235"/>
      <c r="B235"/>
      <c r="C235"/>
      <c r="D235"/>
      <c r="E235"/>
      <c r="F235"/>
      <c r="G235"/>
    </row>
    <row r="236" spans="1:10" customFormat="1" ht="18.75" customHeight="1"/>
    <row r="237" spans="1:10" ht="18" customHeight="1">
      <c r="A237"/>
      <c r="B237"/>
      <c r="C237"/>
      <c r="D237"/>
      <c r="E237"/>
      <c r="F237"/>
      <c r="G237"/>
    </row>
    <row r="238" spans="1:10" ht="12" customHeight="1">
      <c r="A238"/>
      <c r="B238"/>
      <c r="C238"/>
      <c r="D238"/>
      <c r="E238"/>
      <c r="F238"/>
      <c r="G238"/>
    </row>
    <row r="239" spans="1:10" customFormat="1" ht="18.75" customHeight="1"/>
    <row r="240" spans="1:10" customFormat="1" ht="18.75" customHeight="1"/>
    <row r="241" spans="1:10" customFormat="1" ht="18.75" customHeight="1"/>
    <row r="242" spans="1:10" customFormat="1" ht="18.75" customHeight="1"/>
    <row r="243" spans="1:10" customFormat="1" ht="18.75" customHeight="1"/>
    <row r="244" spans="1:10" ht="18.75" customHeight="1">
      <c r="A244"/>
      <c r="B244"/>
      <c r="C244"/>
      <c r="D244"/>
      <c r="E244"/>
      <c r="F244"/>
      <c r="G244"/>
      <c r="H244" s="115"/>
      <c r="I244" s="115"/>
      <c r="J244" s="115"/>
    </row>
    <row r="245" spans="1:10" ht="18.75" customHeight="1">
      <c r="A245"/>
      <c r="B245"/>
      <c r="C245"/>
      <c r="D245"/>
      <c r="E245"/>
      <c r="F245"/>
      <c r="G245"/>
      <c r="H245" s="115"/>
      <c r="I245" s="115"/>
      <c r="J245" s="115"/>
    </row>
    <row r="246" spans="1:10" ht="21" customHeight="1">
      <c r="A246"/>
      <c r="B246"/>
      <c r="C246"/>
      <c r="D246"/>
      <c r="E246"/>
      <c r="F246"/>
      <c r="G246"/>
      <c r="H246" s="115"/>
      <c r="I246" s="115"/>
      <c r="J246" s="115"/>
    </row>
    <row r="247" spans="1:10" ht="18.75" customHeight="1">
      <c r="A247"/>
      <c r="B247"/>
      <c r="C247"/>
      <c r="D247"/>
      <c r="E247"/>
      <c r="F247"/>
      <c r="G247"/>
      <c r="H247" s="115"/>
      <c r="I247" s="115"/>
      <c r="J247" s="115"/>
    </row>
    <row r="248" spans="1:10" ht="15" customHeight="1">
      <c r="A248"/>
      <c r="B248"/>
      <c r="C248"/>
      <c r="D248"/>
      <c r="E248"/>
      <c r="F248"/>
      <c r="G248"/>
      <c r="H248" s="115"/>
      <c r="I248" s="115"/>
      <c r="J248" s="115"/>
    </row>
    <row r="249" spans="1:10" ht="18.75" customHeight="1">
      <c r="A249"/>
      <c r="B249"/>
      <c r="C249"/>
      <c r="D249"/>
      <c r="E249"/>
      <c r="F249"/>
      <c r="G249"/>
      <c r="H249" s="115"/>
      <c r="I249" s="115"/>
      <c r="J249" s="115"/>
    </row>
    <row r="250" spans="1:10" ht="18" customHeight="1">
      <c r="A250"/>
      <c r="B250"/>
      <c r="C250"/>
      <c r="D250"/>
      <c r="E250"/>
      <c r="F250"/>
      <c r="G250"/>
      <c r="H250" s="115"/>
      <c r="I250" s="115"/>
      <c r="J250" s="115"/>
    </row>
    <row r="251" spans="1:10" ht="18" customHeight="1">
      <c r="A251"/>
      <c r="B251"/>
      <c r="C251"/>
      <c r="D251"/>
      <c r="E251"/>
      <c r="F251"/>
      <c r="G251"/>
      <c r="H251" s="115"/>
      <c r="I251" s="115"/>
      <c r="J251" s="115"/>
    </row>
    <row r="252" spans="1:10" ht="18" customHeight="1">
      <c r="A252"/>
      <c r="B252"/>
      <c r="C252"/>
      <c r="D252"/>
      <c r="E252"/>
      <c r="F252"/>
      <c r="G252"/>
      <c r="H252" s="115"/>
      <c r="I252" s="115"/>
      <c r="J252" s="115"/>
    </row>
    <row r="253" spans="1:10" ht="18" customHeight="1">
      <c r="A253"/>
      <c r="B253"/>
      <c r="C253"/>
      <c r="D253"/>
      <c r="E253"/>
      <c r="F253"/>
      <c r="G253"/>
    </row>
    <row r="254" spans="1:10" ht="18" customHeight="1">
      <c r="A254"/>
      <c r="B254"/>
      <c r="C254"/>
      <c r="D254"/>
      <c r="E254"/>
      <c r="F254"/>
      <c r="G254"/>
    </row>
    <row r="255" spans="1:10" ht="18" customHeight="1">
      <c r="A255"/>
      <c r="B255"/>
      <c r="C255"/>
      <c r="D255"/>
      <c r="E255"/>
      <c r="F255"/>
      <c r="G255"/>
    </row>
    <row r="256" spans="1:10" ht="18" customHeight="1">
      <c r="A256"/>
      <c r="B256"/>
      <c r="C256"/>
      <c r="D256"/>
      <c r="E256"/>
      <c r="F256"/>
      <c r="G256"/>
    </row>
    <row r="257" spans="1:10" ht="18" customHeight="1">
      <c r="A257"/>
      <c r="B257"/>
      <c r="C257"/>
      <c r="D257"/>
      <c r="E257"/>
      <c r="F257"/>
      <c r="G257"/>
    </row>
    <row r="258" spans="1:10" ht="18" customHeight="1">
      <c r="A258"/>
      <c r="B258"/>
      <c r="C258"/>
      <c r="D258"/>
      <c r="E258"/>
      <c r="F258"/>
      <c r="G258"/>
    </row>
    <row r="259" spans="1:10" ht="18" customHeight="1">
      <c r="A259"/>
      <c r="B259"/>
      <c r="C259"/>
      <c r="D259"/>
      <c r="E259"/>
      <c r="F259"/>
      <c r="G259"/>
      <c r="H259" s="115"/>
      <c r="I259" s="115"/>
      <c r="J259" s="115"/>
    </row>
    <row r="260" spans="1:10" ht="9.75" customHeight="1">
      <c r="A260"/>
      <c r="B260"/>
      <c r="C260"/>
      <c r="D260"/>
      <c r="E260"/>
      <c r="F260"/>
      <c r="G260"/>
      <c r="H260" s="115"/>
      <c r="I260" s="115"/>
      <c r="J260" s="115"/>
    </row>
    <row r="261" spans="1:10" ht="18" customHeight="1">
      <c r="A261"/>
      <c r="B261"/>
      <c r="C261"/>
      <c r="D261"/>
      <c r="E261"/>
      <c r="F261"/>
      <c r="G261"/>
      <c r="H261" s="115"/>
      <c r="I261" s="115"/>
      <c r="J261" s="115"/>
    </row>
    <row r="262" spans="1:10" ht="18" customHeight="1">
      <c r="A262"/>
      <c r="B262"/>
      <c r="C262"/>
      <c r="D262"/>
      <c r="E262"/>
      <c r="F262"/>
      <c r="G262"/>
      <c r="H262" s="115"/>
      <c r="I262" s="115"/>
      <c r="J262" s="115"/>
    </row>
    <row r="263" spans="1:10" ht="18" customHeight="1">
      <c r="A263"/>
      <c r="B263"/>
      <c r="C263"/>
      <c r="D263"/>
      <c r="E263"/>
      <c r="F263"/>
      <c r="G263"/>
      <c r="H263" s="115"/>
      <c r="I263" s="115"/>
      <c r="J263" s="115"/>
    </row>
    <row r="264" spans="1:10" ht="18" customHeight="1">
      <c r="A264"/>
      <c r="B264"/>
      <c r="C264"/>
      <c r="D264"/>
      <c r="E264"/>
      <c r="F264"/>
      <c r="G264"/>
      <c r="H264" s="115"/>
      <c r="I264" s="115"/>
      <c r="J264" s="115"/>
    </row>
    <row r="265" spans="1:10" ht="18" customHeight="1">
      <c r="A265"/>
      <c r="B265"/>
      <c r="C265"/>
      <c r="D265"/>
      <c r="E265"/>
      <c r="F265"/>
      <c r="G265"/>
      <c r="H265" s="115"/>
      <c r="I265" s="115"/>
      <c r="J265" s="115"/>
    </row>
    <row r="266" spans="1:10" ht="18" customHeight="1">
      <c r="A266"/>
      <c r="B266"/>
      <c r="C266"/>
      <c r="D266"/>
      <c r="E266"/>
      <c r="F266"/>
      <c r="G266"/>
      <c r="H266" s="115"/>
      <c r="I266" s="115"/>
      <c r="J266" s="115"/>
    </row>
    <row r="267" spans="1:10" ht="10.5" customHeight="1">
      <c r="A267"/>
      <c r="B267"/>
      <c r="C267"/>
      <c r="D267"/>
      <c r="E267"/>
      <c r="F267"/>
      <c r="G267"/>
      <c r="H267" s="115"/>
      <c r="I267" s="115"/>
      <c r="J267" s="115"/>
    </row>
    <row r="268" spans="1:10" ht="18" customHeight="1">
      <c r="A268"/>
      <c r="B268"/>
      <c r="C268"/>
      <c r="D268"/>
      <c r="E268"/>
      <c r="F268"/>
      <c r="G268"/>
      <c r="H268" s="115"/>
      <c r="I268" s="115"/>
      <c r="J268" s="115"/>
    </row>
    <row r="269" spans="1:10" ht="18" customHeight="1">
      <c r="A269"/>
      <c r="B269"/>
      <c r="C269"/>
      <c r="D269"/>
      <c r="E269"/>
      <c r="F269"/>
      <c r="G269"/>
      <c r="H269" s="115"/>
      <c r="I269" s="115"/>
      <c r="J269" s="115"/>
    </row>
    <row r="270" spans="1:10" ht="18" customHeight="1">
      <c r="A270"/>
      <c r="B270"/>
      <c r="C270"/>
      <c r="D270"/>
      <c r="E270"/>
      <c r="F270"/>
      <c r="G270"/>
      <c r="H270" s="115"/>
      <c r="I270" s="115"/>
      <c r="J270" s="115"/>
    </row>
    <row r="271" spans="1:10" ht="18" customHeight="1">
      <c r="A271"/>
      <c r="B271"/>
      <c r="C271"/>
      <c r="D271"/>
      <c r="E271"/>
      <c r="F271"/>
      <c r="G271"/>
      <c r="H271" s="115"/>
      <c r="I271" s="115"/>
      <c r="J271" s="115"/>
    </row>
    <row r="272" spans="1:10" ht="18" customHeight="1">
      <c r="A272"/>
      <c r="B272"/>
      <c r="C272"/>
      <c r="D272"/>
      <c r="E272"/>
      <c r="F272"/>
      <c r="G272"/>
      <c r="H272" s="115"/>
      <c r="I272" s="115"/>
      <c r="J272" s="115"/>
    </row>
    <row r="273" spans="1:10" ht="18" customHeight="1">
      <c r="A273"/>
      <c r="B273"/>
      <c r="C273"/>
      <c r="D273"/>
      <c r="E273"/>
      <c r="F273"/>
      <c r="G273"/>
      <c r="H273" s="115"/>
      <c r="I273" s="115"/>
      <c r="J273" s="115"/>
    </row>
    <row r="274" spans="1:10" ht="18" customHeight="1">
      <c r="A274"/>
      <c r="B274"/>
      <c r="C274"/>
      <c r="D274"/>
      <c r="E274"/>
      <c r="F274"/>
      <c r="G274"/>
      <c r="H274" s="115"/>
      <c r="I274" s="115"/>
      <c r="J274" s="115"/>
    </row>
    <row r="275" spans="1:10" s="115" customFormat="1" ht="15" customHeight="1">
      <c r="A275"/>
      <c r="B275"/>
      <c r="C275"/>
      <c r="D275"/>
      <c r="E275"/>
      <c r="F275"/>
      <c r="G275"/>
    </row>
    <row r="276" spans="1:10" s="115" customFormat="1" ht="15" customHeight="1">
      <c r="A276"/>
      <c r="B276"/>
      <c r="C276"/>
      <c r="D276"/>
      <c r="E276"/>
      <c r="F276"/>
      <c r="G276"/>
    </row>
    <row r="277" spans="1:10" ht="16.5" customHeight="1">
      <c r="A277"/>
      <c r="B277"/>
      <c r="C277"/>
      <c r="D277"/>
      <c r="E277"/>
      <c r="F277"/>
      <c r="G277"/>
    </row>
    <row r="278" spans="1:10" ht="28.5" customHeight="1">
      <c r="A278"/>
      <c r="B278"/>
      <c r="C278"/>
      <c r="D278"/>
      <c r="E278"/>
      <c r="F278"/>
      <c r="G278"/>
    </row>
    <row r="279" spans="1:10" ht="15" customHeight="1">
      <c r="A279"/>
      <c r="B279"/>
      <c r="C279"/>
      <c r="D279"/>
      <c r="E279"/>
      <c r="F279"/>
      <c r="G279"/>
    </row>
    <row r="280" spans="1:10" ht="18.75" customHeight="1">
      <c r="A280"/>
      <c r="B280"/>
      <c r="C280"/>
      <c r="D280"/>
      <c r="E280"/>
      <c r="F280"/>
      <c r="G280"/>
    </row>
    <row r="281" spans="1:10" customFormat="1" ht="12" customHeight="1"/>
    <row r="282" spans="1:10" ht="18" customHeight="1">
      <c r="A282"/>
      <c r="B282"/>
      <c r="C282"/>
      <c r="D282"/>
      <c r="E282"/>
      <c r="F282"/>
      <c r="G282"/>
    </row>
    <row r="283" spans="1:10" ht="12" customHeight="1">
      <c r="A283"/>
      <c r="B283"/>
      <c r="C283"/>
      <c r="D283"/>
      <c r="E283"/>
      <c r="F283"/>
      <c r="G283"/>
    </row>
    <row r="284" spans="1:10" customFormat="1" ht="18.75" customHeight="1"/>
    <row r="285" spans="1:10" customFormat="1" ht="18.75" customHeight="1"/>
    <row r="286" spans="1:10" customFormat="1" ht="18.75" customHeight="1"/>
    <row r="287" spans="1:10" customFormat="1" ht="18.75" customHeight="1"/>
    <row r="288" spans="1:10" ht="18.75" customHeight="1">
      <c r="A288"/>
      <c r="B288"/>
      <c r="C288"/>
      <c r="D288"/>
      <c r="E288"/>
      <c r="F288"/>
      <c r="G288"/>
      <c r="H288" s="115"/>
      <c r="I288" s="115"/>
      <c r="J288" s="115"/>
    </row>
    <row r="289" spans="1:10" ht="18.75" customHeight="1">
      <c r="A289"/>
      <c r="B289"/>
      <c r="C289"/>
      <c r="D289"/>
      <c r="E289"/>
      <c r="F289"/>
      <c r="G289"/>
      <c r="H289" s="115"/>
      <c r="I289" s="115"/>
      <c r="J289" s="115"/>
    </row>
    <row r="290" spans="1:10" ht="21" customHeight="1">
      <c r="A290"/>
      <c r="B290"/>
      <c r="C290"/>
      <c r="D290"/>
      <c r="E290"/>
      <c r="F290"/>
      <c r="G290"/>
      <c r="H290" s="115"/>
      <c r="I290" s="115"/>
      <c r="J290" s="115"/>
    </row>
    <row r="291" spans="1:10" ht="18.75" customHeight="1">
      <c r="A291"/>
      <c r="B291"/>
      <c r="C291"/>
      <c r="D291"/>
      <c r="E291"/>
      <c r="F291"/>
      <c r="G291"/>
      <c r="H291" s="115"/>
      <c r="I291" s="115"/>
      <c r="J291" s="115"/>
    </row>
    <row r="292" spans="1:10" ht="15" customHeight="1">
      <c r="A292"/>
      <c r="B292"/>
      <c r="C292"/>
      <c r="D292"/>
      <c r="E292"/>
      <c r="F292"/>
      <c r="G292"/>
      <c r="H292" s="115"/>
      <c r="I292" s="115"/>
      <c r="J292" s="115"/>
    </row>
    <row r="293" spans="1:10" ht="18.75" customHeight="1">
      <c r="A293"/>
      <c r="B293"/>
      <c r="C293"/>
      <c r="D293"/>
      <c r="E293"/>
      <c r="F293"/>
      <c r="G293"/>
      <c r="H293" s="115"/>
      <c r="I293" s="115"/>
      <c r="J293" s="115"/>
    </row>
    <row r="294" spans="1:10" ht="18" customHeight="1">
      <c r="A294"/>
      <c r="B294"/>
      <c r="C294"/>
      <c r="D294"/>
      <c r="E294"/>
      <c r="F294"/>
      <c r="G294"/>
      <c r="H294" s="115"/>
      <c r="I294" s="115"/>
      <c r="J294" s="115"/>
    </row>
    <row r="295" spans="1:10" ht="18" customHeight="1">
      <c r="A295"/>
      <c r="B295"/>
      <c r="C295"/>
      <c r="D295"/>
      <c r="E295"/>
      <c r="F295"/>
      <c r="G295"/>
      <c r="H295" s="115"/>
      <c r="I295" s="115"/>
      <c r="J295" s="115"/>
    </row>
    <row r="296" spans="1:10" ht="18" customHeight="1">
      <c r="A296"/>
      <c r="B296"/>
      <c r="C296"/>
      <c r="D296"/>
      <c r="E296"/>
      <c r="F296"/>
      <c r="G296"/>
      <c r="H296" s="115"/>
      <c r="I296" s="115"/>
      <c r="J296" s="115"/>
    </row>
    <row r="297" spans="1:10" ht="18" customHeight="1">
      <c r="A297"/>
      <c r="B297"/>
      <c r="C297"/>
      <c r="D297"/>
      <c r="E297"/>
      <c r="F297"/>
      <c r="G297"/>
    </row>
    <row r="298" spans="1:10" ht="18" customHeight="1">
      <c r="A298"/>
      <c r="B298"/>
      <c r="C298"/>
      <c r="D298"/>
      <c r="E298"/>
      <c r="F298"/>
      <c r="G298"/>
    </row>
    <row r="299" spans="1:10" ht="18" customHeight="1">
      <c r="A299"/>
      <c r="B299"/>
      <c r="C299"/>
      <c r="D299"/>
      <c r="E299"/>
      <c r="F299"/>
      <c r="G299"/>
    </row>
    <row r="300" spans="1:10" ht="18" customHeight="1">
      <c r="A300"/>
      <c r="B300"/>
      <c r="C300"/>
      <c r="D300"/>
      <c r="E300"/>
      <c r="F300"/>
      <c r="G300"/>
    </row>
    <row r="301" spans="1:10" ht="18" customHeight="1">
      <c r="A301"/>
      <c r="B301"/>
      <c r="C301"/>
      <c r="D301"/>
      <c r="E301"/>
      <c r="F301"/>
      <c r="G301"/>
    </row>
    <row r="302" spans="1:10" ht="18" customHeight="1">
      <c r="A302"/>
      <c r="B302"/>
      <c r="C302"/>
      <c r="D302"/>
      <c r="E302"/>
      <c r="F302"/>
      <c r="G302"/>
    </row>
    <row r="303" spans="1:10" ht="18" customHeight="1">
      <c r="A303"/>
      <c r="B303"/>
      <c r="C303"/>
      <c r="D303"/>
      <c r="E303"/>
      <c r="F303"/>
      <c r="G303"/>
      <c r="H303" s="115"/>
      <c r="I303" s="115"/>
      <c r="J303" s="115"/>
    </row>
    <row r="304" spans="1:10" ht="9.75" customHeight="1">
      <c r="A304"/>
      <c r="B304"/>
      <c r="C304"/>
      <c r="D304"/>
      <c r="E304"/>
      <c r="F304"/>
      <c r="G304"/>
      <c r="H304" s="115"/>
      <c r="I304" s="115"/>
      <c r="J304" s="115"/>
    </row>
    <row r="305" spans="1:10" ht="18" customHeight="1">
      <c r="A305"/>
      <c r="B305"/>
      <c r="C305"/>
      <c r="D305"/>
      <c r="E305"/>
      <c r="F305"/>
      <c r="G305"/>
      <c r="H305" s="115"/>
      <c r="I305" s="115"/>
      <c r="J305" s="115"/>
    </row>
    <row r="306" spans="1:10" ht="18" customHeight="1">
      <c r="A306"/>
      <c r="B306"/>
      <c r="C306"/>
      <c r="D306"/>
      <c r="E306"/>
      <c r="F306"/>
      <c r="G306"/>
      <c r="H306" s="115"/>
      <c r="I306" s="115"/>
      <c r="J306" s="115"/>
    </row>
    <row r="307" spans="1:10" ht="18" customHeight="1">
      <c r="A307"/>
      <c r="B307"/>
      <c r="C307"/>
      <c r="D307"/>
      <c r="E307"/>
      <c r="F307"/>
      <c r="G307"/>
      <c r="H307" s="115"/>
      <c r="I307" s="115"/>
      <c r="J307" s="115"/>
    </row>
    <row r="308" spans="1:10" ht="18" customHeight="1">
      <c r="A308"/>
      <c r="B308"/>
      <c r="C308"/>
      <c r="D308"/>
      <c r="E308"/>
      <c r="F308"/>
      <c r="G308"/>
      <c r="H308" s="115"/>
      <c r="I308" s="115"/>
      <c r="J308" s="115"/>
    </row>
    <row r="309" spans="1:10" ht="18" customHeight="1">
      <c r="A309"/>
      <c r="B309"/>
      <c r="C309"/>
      <c r="D309"/>
      <c r="E309"/>
      <c r="F309"/>
      <c r="G309"/>
      <c r="H309" s="115"/>
      <c r="I309" s="115"/>
      <c r="J309" s="115"/>
    </row>
    <row r="310" spans="1:10" ht="18" customHeight="1">
      <c r="A310"/>
      <c r="B310"/>
      <c r="C310"/>
      <c r="D310"/>
      <c r="E310"/>
      <c r="F310"/>
      <c r="G310"/>
      <c r="H310" s="115"/>
      <c r="I310" s="115"/>
      <c r="J310" s="115"/>
    </row>
    <row r="311" spans="1:10" ht="10.5" customHeight="1">
      <c r="A311"/>
      <c r="B311"/>
      <c r="C311"/>
      <c r="D311"/>
      <c r="E311"/>
      <c r="F311"/>
      <c r="G311"/>
      <c r="H311" s="115"/>
      <c r="I311" s="115"/>
      <c r="J311" s="115"/>
    </row>
    <row r="312" spans="1:10" ht="18" customHeight="1">
      <c r="A312"/>
      <c r="B312"/>
      <c r="C312"/>
      <c r="D312"/>
      <c r="E312"/>
      <c r="F312"/>
      <c r="G312"/>
      <c r="H312" s="115"/>
      <c r="I312" s="115"/>
      <c r="J312" s="115"/>
    </row>
    <row r="313" spans="1:10" ht="18" customHeight="1">
      <c r="A313"/>
      <c r="B313"/>
      <c r="C313"/>
      <c r="D313"/>
      <c r="E313"/>
      <c r="F313"/>
      <c r="G313"/>
      <c r="H313" s="115"/>
      <c r="I313" s="115"/>
      <c r="J313" s="115"/>
    </row>
    <row r="314" spans="1:10" ht="18" customHeight="1">
      <c r="A314"/>
      <c r="B314"/>
      <c r="C314"/>
      <c r="D314"/>
      <c r="E314"/>
      <c r="F314"/>
      <c r="G314"/>
      <c r="H314" s="115"/>
      <c r="I314" s="115"/>
      <c r="J314" s="115"/>
    </row>
    <row r="315" spans="1:10" ht="18" customHeight="1">
      <c r="A315"/>
      <c r="B315"/>
      <c r="C315"/>
      <c r="D315"/>
      <c r="E315"/>
      <c r="F315"/>
      <c r="G315"/>
      <c r="H315" s="115"/>
      <c r="I315" s="115"/>
      <c r="J315" s="115"/>
    </row>
    <row r="316" spans="1:10" ht="18" customHeight="1">
      <c r="A316"/>
      <c r="B316"/>
      <c r="C316"/>
      <c r="D316"/>
      <c r="E316"/>
      <c r="F316"/>
      <c r="G316"/>
      <c r="H316" s="115"/>
      <c r="I316" s="115"/>
      <c r="J316" s="115"/>
    </row>
    <row r="317" spans="1:10" ht="18" customHeight="1">
      <c r="A317"/>
      <c r="B317"/>
      <c r="C317"/>
      <c r="D317"/>
      <c r="E317"/>
      <c r="F317"/>
      <c r="G317"/>
      <c r="H317" s="115"/>
      <c r="I317" s="115"/>
      <c r="J317" s="115"/>
    </row>
    <row r="318" spans="1:10" ht="18" customHeight="1">
      <c r="A318"/>
      <c r="B318"/>
      <c r="C318"/>
      <c r="D318"/>
      <c r="E318"/>
      <c r="F318"/>
      <c r="G318"/>
      <c r="H318" s="115"/>
      <c r="I318" s="115"/>
      <c r="J318" s="115"/>
    </row>
    <row r="319" spans="1:10" s="115" customFormat="1" ht="15" customHeight="1">
      <c r="A319"/>
      <c r="B319"/>
      <c r="C319"/>
      <c r="D319"/>
      <c r="E319"/>
      <c r="F319"/>
      <c r="G319"/>
    </row>
    <row r="320" spans="1:10" s="115" customFormat="1" ht="15" customHeight="1">
      <c r="A320"/>
      <c r="B320"/>
      <c r="C320"/>
      <c r="D320"/>
      <c r="E320"/>
      <c r="F320"/>
      <c r="G320"/>
    </row>
    <row r="321" spans="1:7" ht="16.5" customHeight="1">
      <c r="A321"/>
      <c r="B321"/>
      <c r="C321"/>
      <c r="D321"/>
      <c r="E321"/>
      <c r="F321"/>
      <c r="G321"/>
    </row>
    <row r="322" spans="1:7" ht="28.5" customHeight="1">
      <c r="A322"/>
      <c r="B322"/>
      <c r="C322"/>
      <c r="D322"/>
      <c r="E322"/>
      <c r="F322"/>
      <c r="G322"/>
    </row>
    <row r="323" spans="1:7" ht="15" customHeight="1">
      <c r="A323"/>
      <c r="B323"/>
      <c r="C323"/>
      <c r="D323"/>
      <c r="E323"/>
      <c r="F323"/>
      <c r="G323"/>
    </row>
    <row r="324" spans="1:7" ht="18.75" customHeight="1">
      <c r="A324"/>
      <c r="B324"/>
      <c r="C324"/>
      <c r="D324"/>
      <c r="E324"/>
      <c r="F324"/>
      <c r="G324"/>
    </row>
    <row r="325" spans="1:7" ht="18.75" customHeight="1">
      <c r="A325"/>
      <c r="B325"/>
      <c r="C325"/>
      <c r="D325"/>
      <c r="E325"/>
      <c r="F325"/>
      <c r="G325"/>
    </row>
    <row r="326" spans="1:7" ht="18.75" customHeight="1">
      <c r="A326"/>
      <c r="B326"/>
      <c r="C326"/>
      <c r="D326"/>
      <c r="E326"/>
      <c r="F326"/>
      <c r="G326"/>
    </row>
    <row r="327" spans="1:7" ht="18.75" customHeight="1">
      <c r="A327"/>
      <c r="B327"/>
      <c r="C327"/>
      <c r="D327"/>
      <c r="E327"/>
      <c r="F327"/>
      <c r="G327"/>
    </row>
    <row r="328" spans="1:7" ht="18.75" customHeight="1">
      <c r="A328"/>
      <c r="B328"/>
      <c r="C328"/>
      <c r="D328"/>
      <c r="E328"/>
      <c r="F328"/>
      <c r="G328"/>
    </row>
    <row r="329" spans="1:7" ht="18.75" customHeight="1">
      <c r="A329"/>
      <c r="B329"/>
      <c r="C329"/>
      <c r="D329"/>
      <c r="E329"/>
      <c r="F329"/>
      <c r="G329"/>
    </row>
    <row r="330" spans="1:7" ht="18.75" customHeight="1">
      <c r="A330"/>
      <c r="B330"/>
      <c r="C330"/>
      <c r="D330"/>
      <c r="E330"/>
      <c r="F330"/>
      <c r="G330"/>
    </row>
    <row r="331" spans="1:7" ht="18.75" customHeight="1">
      <c r="A331"/>
      <c r="B331"/>
      <c r="C331"/>
      <c r="D331"/>
      <c r="E331"/>
      <c r="F331"/>
      <c r="G331"/>
    </row>
    <row r="332" spans="1:7" ht="18.75" customHeight="1">
      <c r="A332"/>
      <c r="B332"/>
      <c r="C332"/>
      <c r="D332"/>
      <c r="E332"/>
      <c r="F332"/>
      <c r="G332"/>
    </row>
    <row r="333" spans="1:7" ht="18.75" customHeight="1">
      <c r="A333"/>
      <c r="B333"/>
      <c r="C333"/>
      <c r="D333"/>
      <c r="E333"/>
      <c r="F333"/>
      <c r="G333"/>
    </row>
    <row r="334" spans="1:7" ht="18.75" customHeight="1">
      <c r="A334"/>
      <c r="B334"/>
      <c r="C334"/>
      <c r="D334"/>
      <c r="E334"/>
      <c r="F334"/>
      <c r="G334"/>
    </row>
    <row r="335" spans="1:7" ht="18.75" customHeight="1">
      <c r="A335"/>
      <c r="B335"/>
      <c r="C335"/>
      <c r="D335"/>
      <c r="E335"/>
      <c r="F335"/>
      <c r="G335"/>
    </row>
    <row r="336" spans="1:7" ht="18.75" customHeight="1">
      <c r="A336"/>
      <c r="B336"/>
      <c r="C336"/>
      <c r="D336"/>
      <c r="E336"/>
      <c r="F336"/>
      <c r="G336"/>
    </row>
    <row r="337" spans="1:7" ht="18.75" customHeight="1">
      <c r="A337"/>
      <c r="B337"/>
      <c r="C337"/>
      <c r="D337"/>
      <c r="E337"/>
      <c r="F337"/>
      <c r="G337"/>
    </row>
    <row r="338" spans="1:7" ht="18.75" customHeight="1">
      <c r="A338"/>
      <c r="B338"/>
      <c r="C338"/>
      <c r="D338"/>
      <c r="E338"/>
      <c r="F338"/>
      <c r="G338"/>
    </row>
    <row r="339" spans="1:7" ht="18.75" customHeight="1">
      <c r="A339"/>
      <c r="B339"/>
      <c r="C339"/>
      <c r="D339"/>
      <c r="E339"/>
      <c r="F339"/>
      <c r="G339"/>
    </row>
    <row r="340" spans="1:7" ht="18.75" customHeight="1">
      <c r="A340"/>
      <c r="B340"/>
      <c r="C340"/>
      <c r="D340"/>
      <c r="E340"/>
      <c r="F340"/>
      <c r="G340"/>
    </row>
    <row r="341" spans="1:7" ht="18.75" customHeight="1">
      <c r="A341"/>
      <c r="B341"/>
      <c r="C341"/>
      <c r="D341"/>
      <c r="E341"/>
      <c r="F341"/>
      <c r="G341"/>
    </row>
    <row r="342" spans="1:7" ht="18.75" customHeight="1">
      <c r="A342"/>
      <c r="B342"/>
      <c r="C342"/>
      <c r="D342"/>
      <c r="E342"/>
      <c r="F342"/>
      <c r="G342"/>
    </row>
    <row r="343" spans="1:7" ht="18.75" customHeight="1">
      <c r="A343"/>
      <c r="B343"/>
      <c r="C343"/>
      <c r="D343"/>
      <c r="E343"/>
      <c r="F343"/>
      <c r="G343"/>
    </row>
    <row r="344" spans="1:7" ht="18.75" customHeight="1">
      <c r="A344"/>
      <c r="B344"/>
      <c r="C344"/>
      <c r="D344"/>
      <c r="E344"/>
      <c r="F344"/>
      <c r="G344"/>
    </row>
  </sheetData>
  <mergeCells count="118">
    <mergeCell ref="C136:D136"/>
    <mergeCell ref="A140:B140"/>
    <mergeCell ref="C140:D140"/>
    <mergeCell ref="A141:B141"/>
    <mergeCell ref="C141:D141"/>
    <mergeCell ref="A142:B142"/>
    <mergeCell ref="C142:D142"/>
    <mergeCell ref="A137:B137"/>
    <mergeCell ref="A138:B138"/>
    <mergeCell ref="A139:B139"/>
    <mergeCell ref="C132:D132"/>
    <mergeCell ref="A133:B133"/>
    <mergeCell ref="C133:D133"/>
    <mergeCell ref="A134:B134"/>
    <mergeCell ref="C134:D134"/>
    <mergeCell ref="A135:B135"/>
    <mergeCell ref="C135:D135"/>
    <mergeCell ref="A109:B110"/>
    <mergeCell ref="C109:D109"/>
    <mergeCell ref="C110:D110"/>
    <mergeCell ref="A127:B128"/>
    <mergeCell ref="C127:D127"/>
    <mergeCell ref="C128:D128"/>
    <mergeCell ref="A126:B126"/>
    <mergeCell ref="A118:B118"/>
    <mergeCell ref="C118:D118"/>
    <mergeCell ref="A119:B119"/>
    <mergeCell ref="A129:B129"/>
    <mergeCell ref="C129:D129"/>
    <mergeCell ref="A130:B130"/>
    <mergeCell ref="C139:D139"/>
    <mergeCell ref="A143:B143"/>
    <mergeCell ref="C123:D123"/>
    <mergeCell ref="C124:D124"/>
    <mergeCell ref="C126:D126"/>
    <mergeCell ref="C137:D137"/>
    <mergeCell ref="C138:D138"/>
    <mergeCell ref="C117:D117"/>
    <mergeCell ref="A131:B131"/>
    <mergeCell ref="A132:B132"/>
    <mergeCell ref="A136:B136"/>
    <mergeCell ref="A121:B121"/>
    <mergeCell ref="C121:D121"/>
    <mergeCell ref="A122:B122"/>
    <mergeCell ref="C122:D122"/>
    <mergeCell ref="A123:B123"/>
    <mergeCell ref="A124:B124"/>
    <mergeCell ref="A114:B114"/>
    <mergeCell ref="C114:D114"/>
    <mergeCell ref="C119:D119"/>
    <mergeCell ref="A120:B120"/>
    <mergeCell ref="C120:D120"/>
    <mergeCell ref="A115:B115"/>
    <mergeCell ref="C115:D115"/>
    <mergeCell ref="A116:B116"/>
    <mergeCell ref="C116:D116"/>
    <mergeCell ref="A117:B117"/>
    <mergeCell ref="A108:B108"/>
    <mergeCell ref="C108:D108"/>
    <mergeCell ref="A111:B111"/>
    <mergeCell ref="C111:D111"/>
    <mergeCell ref="C130:D130"/>
    <mergeCell ref="C131:D131"/>
    <mergeCell ref="A112:B112"/>
    <mergeCell ref="C112:D112"/>
    <mergeCell ref="A113:B113"/>
    <mergeCell ref="C113:D113"/>
    <mergeCell ref="A101:B101"/>
    <mergeCell ref="C101:D101"/>
    <mergeCell ref="A102:B102"/>
    <mergeCell ref="C102:D102"/>
    <mergeCell ref="A103:B103"/>
    <mergeCell ref="C103:D103"/>
    <mergeCell ref="A160:G161"/>
    <mergeCell ref="A157:G159"/>
    <mergeCell ref="A155:G156"/>
    <mergeCell ref="A153:G154"/>
    <mergeCell ref="A149:G152"/>
    <mergeCell ref="A89:B90"/>
    <mergeCell ref="C90:D90"/>
    <mergeCell ref="A92:B92"/>
    <mergeCell ref="C96:D96"/>
    <mergeCell ref="C89:D89"/>
    <mergeCell ref="C100:D100"/>
    <mergeCell ref="C94:D94"/>
    <mergeCell ref="C95:D95"/>
    <mergeCell ref="A98:B98"/>
    <mergeCell ref="A91:B91"/>
    <mergeCell ref="C97:D97"/>
    <mergeCell ref="C98:D98"/>
    <mergeCell ref="C91:D91"/>
    <mergeCell ref="C92:D92"/>
    <mergeCell ref="A100:B100"/>
    <mergeCell ref="A95:B95"/>
    <mergeCell ref="A93:B93"/>
    <mergeCell ref="A97:B97"/>
    <mergeCell ref="A96:B96"/>
    <mergeCell ref="A6:G6"/>
    <mergeCell ref="A7:G7"/>
    <mergeCell ref="A8:G8"/>
    <mergeCell ref="B56:D56"/>
    <mergeCell ref="C99:D99"/>
    <mergeCell ref="C93:D93"/>
    <mergeCell ref="A99:B99"/>
    <mergeCell ref="B66:F83"/>
    <mergeCell ref="D9:G12"/>
    <mergeCell ref="D14:G17"/>
    <mergeCell ref="D23:G24"/>
    <mergeCell ref="A62:G63"/>
    <mergeCell ref="A64:G65"/>
    <mergeCell ref="A94:B94"/>
    <mergeCell ref="A1:G1"/>
    <mergeCell ref="A2:G2"/>
    <mergeCell ref="A3:G3"/>
    <mergeCell ref="A4:G4"/>
    <mergeCell ref="A5:G5"/>
    <mergeCell ref="B55:D55"/>
    <mergeCell ref="D20:G21"/>
  </mergeCells>
  <phoneticPr fontId="0" type="noConversion"/>
  <pageMargins left="0.59055118110236227" right="0.39370078740157483" top="0.31496062992125984" bottom="1.299212598425197" header="0.31496062992125984" footer="0.51181102362204722"/>
  <pageSetup paperSize="9" orientation="portrait" r:id="rId1"/>
  <headerFooter scaleWithDoc="0">
    <oddHeader>&amp;L&amp;G&amp;R&amp;G</oddHeader>
    <oddFooter>&amp;L&amp;G&amp;R&amp;"Nunito Sans,Negrito"&amp;K00578DPágina &amp;P de &amp;N</oddFooter>
  </headerFooter>
  <rowBreaks count="1" manualBreakCount="1">
    <brk id="142" max="6" man="1"/>
  </rowBreaks>
  <drawing r:id="rId2"/>
  <legacyDrawingHF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6"/>
  <dimension ref="A2:G26"/>
  <sheetViews>
    <sheetView workbookViewId="0">
      <selection activeCell="A4" sqref="A1:IV65536"/>
    </sheetView>
  </sheetViews>
  <sheetFormatPr defaultRowHeight="13.2"/>
  <cols>
    <col min="1" max="1" width="35" bestFit="1" customWidth="1"/>
    <col min="6" max="6" width="12.5546875" bestFit="1" customWidth="1"/>
  </cols>
  <sheetData>
    <row r="2" spans="1:7" ht="15.6">
      <c r="A2" s="174"/>
      <c r="B2" s="175" t="s">
        <v>302</v>
      </c>
    </row>
    <row r="4" spans="1:7">
      <c r="A4" s="176"/>
      <c r="B4" s="177" t="s">
        <v>303</v>
      </c>
      <c r="D4" s="177" t="s">
        <v>304</v>
      </c>
      <c r="F4" s="177" t="s">
        <v>305</v>
      </c>
    </row>
    <row r="5" spans="1:7">
      <c r="B5" t="s">
        <v>306</v>
      </c>
      <c r="D5" s="178">
        <v>45302</v>
      </c>
      <c r="F5" s="179" t="s">
        <v>307</v>
      </c>
    </row>
    <row r="6" spans="1:7">
      <c r="F6" s="180"/>
    </row>
    <row r="7" spans="1:7">
      <c r="A7" s="176"/>
      <c r="B7" s="177" t="s">
        <v>308</v>
      </c>
      <c r="D7" s="177" t="s">
        <v>309</v>
      </c>
      <c r="F7" s="177" t="s">
        <v>310</v>
      </c>
    </row>
    <row r="8" spans="1:7">
      <c r="B8" t="s">
        <v>311</v>
      </c>
      <c r="D8" s="181">
        <v>0.49265046296296294</v>
      </c>
      <c r="F8" t="s">
        <v>311</v>
      </c>
    </row>
    <row r="9" spans="1:7">
      <c r="E9" s="177"/>
    </row>
    <row r="10" spans="1:7">
      <c r="A10" s="176"/>
      <c r="B10" s="177" t="s">
        <v>312</v>
      </c>
      <c r="D10" s="177" t="s">
        <v>313</v>
      </c>
      <c r="E10" s="177"/>
      <c r="F10" s="177"/>
    </row>
    <row r="11" spans="1:7">
      <c r="B11" t="s">
        <v>314</v>
      </c>
      <c r="E11" s="177"/>
    </row>
    <row r="12" spans="1:7">
      <c r="E12" s="177"/>
    </row>
    <row r="13" spans="1:7">
      <c r="A13" s="176" t="s">
        <v>315</v>
      </c>
      <c r="B13" s="176" t="s">
        <v>316</v>
      </c>
      <c r="C13" s="176" t="s">
        <v>317</v>
      </c>
      <c r="D13" s="176" t="s">
        <v>318</v>
      </c>
      <c r="E13" s="176" t="s">
        <v>319</v>
      </c>
      <c r="F13" s="176" t="s">
        <v>320</v>
      </c>
      <c r="G13" s="176"/>
    </row>
    <row r="14" spans="1:7">
      <c r="A14" t="s">
        <v>321</v>
      </c>
      <c r="B14">
        <v>7.5080105000000001</v>
      </c>
      <c r="C14">
        <v>7.51</v>
      </c>
      <c r="D14">
        <v>999</v>
      </c>
      <c r="E14">
        <v>-999</v>
      </c>
      <c r="F14">
        <v>-1.9894999999999999E-3</v>
      </c>
    </row>
    <row r="15" spans="1:7">
      <c r="A15" t="s">
        <v>322</v>
      </c>
      <c r="B15">
        <v>17.5148984</v>
      </c>
      <c r="C15">
        <v>17.510000000000002</v>
      </c>
      <c r="D15">
        <v>999</v>
      </c>
      <c r="E15">
        <v>-999</v>
      </c>
      <c r="F15">
        <v>4.8983999999999998E-3</v>
      </c>
    </row>
    <row r="16" spans="1:7">
      <c r="A16" t="s">
        <v>323</v>
      </c>
      <c r="B16">
        <v>22.5065539</v>
      </c>
      <c r="C16">
        <v>22.51</v>
      </c>
      <c r="D16">
        <v>999</v>
      </c>
      <c r="E16">
        <v>-999</v>
      </c>
      <c r="F16">
        <v>-3.4461000000000001E-3</v>
      </c>
    </row>
    <row r="17" spans="1:6">
      <c r="A17" t="s">
        <v>324</v>
      </c>
      <c r="B17">
        <v>32.514244499999997</v>
      </c>
      <c r="C17">
        <v>32.51</v>
      </c>
      <c r="D17">
        <v>999</v>
      </c>
      <c r="E17">
        <v>-999</v>
      </c>
      <c r="F17">
        <v>4.2445E-3</v>
      </c>
    </row>
    <row r="18" spans="1:6">
      <c r="A18" t="s">
        <v>325</v>
      </c>
      <c r="B18">
        <v>37.505979600000003</v>
      </c>
      <c r="C18">
        <v>37.51</v>
      </c>
      <c r="D18">
        <v>999</v>
      </c>
      <c r="E18">
        <v>-999</v>
      </c>
      <c r="F18">
        <v>-4.0204000000000004E-3</v>
      </c>
    </row>
    <row r="19" spans="1:6">
      <c r="A19" t="s">
        <v>326</v>
      </c>
      <c r="B19">
        <v>47.519904199999999</v>
      </c>
      <c r="C19">
        <v>47.52</v>
      </c>
      <c r="D19">
        <v>999</v>
      </c>
      <c r="E19">
        <v>-999</v>
      </c>
      <c r="F19">
        <v>-9.5799999999999998E-5</v>
      </c>
    </row>
    <row r="20" spans="1:6">
      <c r="A20" t="s">
        <v>327</v>
      </c>
      <c r="B20">
        <v>52.5024978</v>
      </c>
      <c r="C20">
        <v>52.5</v>
      </c>
      <c r="D20">
        <v>999</v>
      </c>
      <c r="E20">
        <v>-999</v>
      </c>
      <c r="F20">
        <v>2.4978000000000001E-3</v>
      </c>
    </row>
    <row r="21" spans="1:6">
      <c r="A21" t="s">
        <v>328</v>
      </c>
      <c r="B21">
        <v>62.526448600000002</v>
      </c>
      <c r="C21">
        <v>62.53</v>
      </c>
      <c r="D21">
        <v>999</v>
      </c>
      <c r="E21">
        <v>-999</v>
      </c>
      <c r="F21">
        <v>-3.5514000000000001E-3</v>
      </c>
    </row>
    <row r="22" spans="1:6">
      <c r="A22" t="s">
        <v>329</v>
      </c>
      <c r="B22">
        <v>67.498203099999998</v>
      </c>
      <c r="C22">
        <v>67.5</v>
      </c>
      <c r="D22">
        <v>999</v>
      </c>
      <c r="E22">
        <v>-999</v>
      </c>
      <c r="F22">
        <v>-1.7968999999999999E-3</v>
      </c>
    </row>
    <row r="23" spans="1:6">
      <c r="A23" t="s">
        <v>330</v>
      </c>
      <c r="B23">
        <v>77.526469500000005</v>
      </c>
      <c r="C23">
        <v>77.53</v>
      </c>
      <c r="D23">
        <v>999</v>
      </c>
      <c r="E23">
        <v>-999</v>
      </c>
      <c r="F23">
        <v>-3.5304999999999998E-3</v>
      </c>
    </row>
    <row r="24" spans="1:6">
      <c r="A24" t="s">
        <v>331</v>
      </c>
      <c r="B24">
        <v>82.497019199999997</v>
      </c>
      <c r="C24">
        <v>82.5</v>
      </c>
      <c r="D24">
        <v>999</v>
      </c>
      <c r="E24">
        <v>-999</v>
      </c>
      <c r="F24">
        <v>-2.9808E-3</v>
      </c>
    </row>
    <row r="25" spans="1:6">
      <c r="A25" t="s">
        <v>332</v>
      </c>
      <c r="B25">
        <v>92.523884800000005</v>
      </c>
      <c r="C25">
        <v>92.52</v>
      </c>
      <c r="D25">
        <v>999</v>
      </c>
      <c r="E25">
        <v>-999</v>
      </c>
      <c r="F25">
        <v>3.8847999999999999E-3</v>
      </c>
    </row>
    <row r="26" spans="1:6">
      <c r="A26" t="s">
        <v>333</v>
      </c>
      <c r="B26">
        <v>100.011217</v>
      </c>
      <c r="C26">
        <v>100.01</v>
      </c>
      <c r="D26">
        <v>999</v>
      </c>
      <c r="E26">
        <v>-999</v>
      </c>
      <c r="F26">
        <v>1.217E-3</v>
      </c>
    </row>
  </sheetData>
  <sheetProtection password="F7E3" sheet="1" objects="1" scenarios="1"/>
  <pageMargins left="0.511811024" right="0.511811024" top="0.78740157499999996" bottom="0.78740157499999996" header="0.31496062000000002" footer="0.3149606200000000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7"/>
  <dimension ref="A2:G26"/>
  <sheetViews>
    <sheetView topLeftCell="A5" workbookViewId="0">
      <selection activeCell="A4" sqref="A1:IV65536"/>
    </sheetView>
  </sheetViews>
  <sheetFormatPr defaultRowHeight="13.2"/>
  <cols>
    <col min="1" max="1" width="35" bestFit="1" customWidth="1"/>
    <col min="6" max="6" width="12.5546875" bestFit="1" customWidth="1"/>
  </cols>
  <sheetData>
    <row r="2" spans="1:7" ht="15.6">
      <c r="A2" s="174"/>
      <c r="B2" s="175" t="s">
        <v>302</v>
      </c>
    </row>
    <row r="4" spans="1:7">
      <c r="A4" s="176"/>
      <c r="B4" s="177" t="s">
        <v>303</v>
      </c>
      <c r="D4" s="177" t="s">
        <v>304</v>
      </c>
      <c r="F4" s="177" t="s">
        <v>305</v>
      </c>
    </row>
    <row r="5" spans="1:7">
      <c r="B5" t="s">
        <v>306</v>
      </c>
      <c r="D5" s="178">
        <v>45302</v>
      </c>
      <c r="F5" s="179" t="s">
        <v>307</v>
      </c>
    </row>
    <row r="6" spans="1:7">
      <c r="F6" s="180"/>
    </row>
    <row r="7" spans="1:7">
      <c r="A7" s="176"/>
      <c r="B7" s="177" t="s">
        <v>308</v>
      </c>
      <c r="D7" s="177" t="s">
        <v>309</v>
      </c>
      <c r="F7" s="177" t="s">
        <v>310</v>
      </c>
    </row>
    <row r="8" spans="1:7">
      <c r="B8" t="s">
        <v>311</v>
      </c>
      <c r="D8" s="181">
        <v>0.49377314814814816</v>
      </c>
      <c r="F8" t="s">
        <v>334</v>
      </c>
    </row>
    <row r="9" spans="1:7">
      <c r="E9" s="177"/>
    </row>
    <row r="10" spans="1:7">
      <c r="A10" s="176"/>
      <c r="B10" s="177" t="s">
        <v>312</v>
      </c>
      <c r="D10" s="177" t="s">
        <v>313</v>
      </c>
      <c r="E10" s="177"/>
      <c r="F10" s="177"/>
    </row>
    <row r="11" spans="1:7">
      <c r="B11" t="s">
        <v>314</v>
      </c>
      <c r="E11" s="177"/>
    </row>
    <row r="12" spans="1:7">
      <c r="E12" s="177"/>
    </row>
    <row r="13" spans="1:7">
      <c r="A13" s="176" t="s">
        <v>315</v>
      </c>
      <c r="B13" s="176" t="s">
        <v>316</v>
      </c>
      <c r="C13" s="176" t="s">
        <v>317</v>
      </c>
      <c r="D13" s="176" t="s">
        <v>318</v>
      </c>
      <c r="E13" s="176" t="s">
        <v>319</v>
      </c>
      <c r="F13" s="176" t="s">
        <v>320</v>
      </c>
      <c r="G13" s="176"/>
    </row>
    <row r="14" spans="1:7">
      <c r="A14" t="s">
        <v>321</v>
      </c>
      <c r="B14">
        <v>7.5080187</v>
      </c>
      <c r="C14">
        <v>7.51</v>
      </c>
      <c r="D14">
        <v>999</v>
      </c>
      <c r="E14">
        <v>-999</v>
      </c>
      <c r="F14">
        <v>-1.9813000000000001E-3</v>
      </c>
    </row>
    <row r="15" spans="1:7">
      <c r="A15" t="s">
        <v>322</v>
      </c>
      <c r="B15">
        <v>17.514889499999999</v>
      </c>
      <c r="C15">
        <v>17.510000000000002</v>
      </c>
      <c r="D15">
        <v>999</v>
      </c>
      <c r="E15">
        <v>-999</v>
      </c>
      <c r="F15">
        <v>4.8894999999999997E-3</v>
      </c>
    </row>
    <row r="16" spans="1:7">
      <c r="A16" t="s">
        <v>323</v>
      </c>
      <c r="B16">
        <v>22.5065542</v>
      </c>
      <c r="C16">
        <v>22.51</v>
      </c>
      <c r="D16">
        <v>999</v>
      </c>
      <c r="E16">
        <v>-999</v>
      </c>
      <c r="F16">
        <v>-3.4458000000000002E-3</v>
      </c>
    </row>
    <row r="17" spans="1:6">
      <c r="A17" t="s">
        <v>324</v>
      </c>
      <c r="B17">
        <v>32.514227200000001</v>
      </c>
      <c r="C17">
        <v>32.51</v>
      </c>
      <c r="D17">
        <v>999</v>
      </c>
      <c r="E17">
        <v>-999</v>
      </c>
      <c r="F17">
        <v>4.2272000000000004E-3</v>
      </c>
    </row>
    <row r="18" spans="1:6">
      <c r="A18" t="s">
        <v>325</v>
      </c>
      <c r="B18">
        <v>37.505935999999998</v>
      </c>
      <c r="C18">
        <v>37.51</v>
      </c>
      <c r="D18">
        <v>999</v>
      </c>
      <c r="E18">
        <v>-999</v>
      </c>
      <c r="F18">
        <v>-4.0639999999999999E-3</v>
      </c>
    </row>
    <row r="19" spans="1:6">
      <c r="A19" t="s">
        <v>326</v>
      </c>
      <c r="B19">
        <v>47.519874399999999</v>
      </c>
      <c r="C19">
        <v>47.52</v>
      </c>
      <c r="D19">
        <v>999</v>
      </c>
      <c r="E19">
        <v>-999</v>
      </c>
      <c r="F19">
        <v>-1.2559999999999999E-4</v>
      </c>
    </row>
    <row r="20" spans="1:6">
      <c r="A20" t="s">
        <v>327</v>
      </c>
      <c r="B20">
        <v>52.502361499999999</v>
      </c>
      <c r="C20">
        <v>52.5</v>
      </c>
      <c r="D20">
        <v>999</v>
      </c>
      <c r="E20">
        <v>-999</v>
      </c>
      <c r="F20">
        <v>2.3614999999999999E-3</v>
      </c>
    </row>
    <row r="21" spans="1:6">
      <c r="A21" t="s">
        <v>328</v>
      </c>
      <c r="B21">
        <v>62.526435800000002</v>
      </c>
      <c r="C21">
        <v>62.53</v>
      </c>
      <c r="D21">
        <v>999</v>
      </c>
      <c r="E21">
        <v>-999</v>
      </c>
      <c r="F21">
        <v>-3.5642E-3</v>
      </c>
    </row>
    <row r="22" spans="1:6">
      <c r="A22" t="s">
        <v>329</v>
      </c>
      <c r="B22">
        <v>67.498183900000001</v>
      </c>
      <c r="C22">
        <v>67.5</v>
      </c>
      <c r="D22">
        <v>999</v>
      </c>
      <c r="E22">
        <v>-999</v>
      </c>
      <c r="F22">
        <v>-1.8161E-3</v>
      </c>
    </row>
    <row r="23" spans="1:6">
      <c r="A23" t="s">
        <v>330</v>
      </c>
      <c r="B23">
        <v>77.526447200000007</v>
      </c>
      <c r="C23">
        <v>77.53</v>
      </c>
      <c r="D23">
        <v>999</v>
      </c>
      <c r="E23">
        <v>-999</v>
      </c>
      <c r="F23">
        <v>-3.5528000000000001E-3</v>
      </c>
    </row>
    <row r="24" spans="1:6">
      <c r="A24" t="s">
        <v>331</v>
      </c>
      <c r="B24">
        <v>82.496963899999997</v>
      </c>
      <c r="C24">
        <v>82.5</v>
      </c>
      <c r="D24">
        <v>999</v>
      </c>
      <c r="E24">
        <v>-999</v>
      </c>
      <c r="F24">
        <v>-3.0360999999999999E-3</v>
      </c>
    </row>
    <row r="25" spans="1:6">
      <c r="A25" t="s">
        <v>332</v>
      </c>
      <c r="B25">
        <v>92.523854400000005</v>
      </c>
      <c r="C25">
        <v>92.52</v>
      </c>
      <c r="D25">
        <v>999</v>
      </c>
      <c r="E25">
        <v>-999</v>
      </c>
      <c r="F25">
        <v>3.8544E-3</v>
      </c>
    </row>
    <row r="26" spans="1:6">
      <c r="A26" t="s">
        <v>333</v>
      </c>
      <c r="B26">
        <v>100.01115710000001</v>
      </c>
      <c r="C26">
        <v>100.01</v>
      </c>
      <c r="D26">
        <v>999</v>
      </c>
      <c r="E26">
        <v>-999</v>
      </c>
      <c r="F26">
        <v>1.1571000000000001E-3</v>
      </c>
    </row>
  </sheetData>
  <sheetProtection password="F7E3" sheet="1" objects="1" scenarios="1"/>
  <pageMargins left="0.511811024" right="0.511811024" top="0.78740157499999996" bottom="0.78740157499999996" header="0.31496062000000002" footer="0.31496062000000002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8"/>
  <dimension ref="A2:G26"/>
  <sheetViews>
    <sheetView workbookViewId="0">
      <selection activeCell="A4" sqref="A1:IV65536"/>
    </sheetView>
  </sheetViews>
  <sheetFormatPr defaultRowHeight="13.2"/>
  <cols>
    <col min="1" max="1" width="35" bestFit="1" customWidth="1"/>
    <col min="6" max="6" width="12.5546875" bestFit="1" customWidth="1"/>
  </cols>
  <sheetData>
    <row r="2" spans="1:7" ht="15.6">
      <c r="A2" s="174"/>
      <c r="B2" s="175" t="s">
        <v>302</v>
      </c>
    </row>
    <row r="4" spans="1:7">
      <c r="A4" s="176"/>
      <c r="B4" s="177" t="s">
        <v>303</v>
      </c>
      <c r="D4" s="177" t="s">
        <v>304</v>
      </c>
      <c r="F4" s="177" t="s">
        <v>305</v>
      </c>
    </row>
    <row r="5" spans="1:7">
      <c r="B5" t="s">
        <v>306</v>
      </c>
      <c r="D5" s="178">
        <v>45302</v>
      </c>
      <c r="F5" s="179" t="s">
        <v>307</v>
      </c>
    </row>
    <row r="6" spans="1:7">
      <c r="F6" s="180"/>
    </row>
    <row r="7" spans="1:7">
      <c r="A7" s="176"/>
      <c r="B7" s="177" t="s">
        <v>308</v>
      </c>
      <c r="D7" s="177" t="s">
        <v>309</v>
      </c>
      <c r="F7" s="177" t="s">
        <v>310</v>
      </c>
    </row>
    <row r="8" spans="1:7">
      <c r="B8" t="s">
        <v>311</v>
      </c>
      <c r="D8" s="181">
        <v>0.49488425925925927</v>
      </c>
      <c r="F8" t="s">
        <v>335</v>
      </c>
    </row>
    <row r="9" spans="1:7">
      <c r="E9" s="177"/>
    </row>
    <row r="10" spans="1:7">
      <c r="A10" s="176"/>
      <c r="B10" s="177" t="s">
        <v>312</v>
      </c>
      <c r="D10" s="177" t="s">
        <v>313</v>
      </c>
      <c r="E10" s="177"/>
      <c r="F10" s="177"/>
    </row>
    <row r="11" spans="1:7">
      <c r="B11" t="s">
        <v>314</v>
      </c>
      <c r="E11" s="177"/>
    </row>
    <row r="12" spans="1:7">
      <c r="E12" s="177"/>
    </row>
    <row r="13" spans="1:7">
      <c r="A13" s="176" t="s">
        <v>315</v>
      </c>
      <c r="B13" s="176" t="s">
        <v>316</v>
      </c>
      <c r="C13" s="176" t="s">
        <v>317</v>
      </c>
      <c r="D13" s="176" t="s">
        <v>318</v>
      </c>
      <c r="E13" s="176" t="s">
        <v>319</v>
      </c>
      <c r="F13" s="176" t="s">
        <v>320</v>
      </c>
      <c r="G13" s="176"/>
    </row>
    <row r="14" spans="1:7">
      <c r="A14" t="s">
        <v>321</v>
      </c>
      <c r="B14">
        <v>7.5079988999999996</v>
      </c>
      <c r="C14">
        <v>7.51</v>
      </c>
      <c r="D14">
        <v>999</v>
      </c>
      <c r="E14">
        <v>-999</v>
      </c>
      <c r="F14">
        <v>-2.0011E-3</v>
      </c>
    </row>
    <row r="15" spans="1:7">
      <c r="A15" t="s">
        <v>322</v>
      </c>
      <c r="B15">
        <v>17.514895200000002</v>
      </c>
      <c r="C15">
        <v>17.510000000000002</v>
      </c>
      <c r="D15">
        <v>999</v>
      </c>
      <c r="E15">
        <v>-999</v>
      </c>
      <c r="F15">
        <v>4.8951999999999997E-3</v>
      </c>
    </row>
    <row r="16" spans="1:7">
      <c r="A16" t="s">
        <v>323</v>
      </c>
      <c r="B16">
        <v>22.5065557</v>
      </c>
      <c r="C16">
        <v>22.51</v>
      </c>
      <c r="D16">
        <v>999</v>
      </c>
      <c r="E16">
        <v>-999</v>
      </c>
      <c r="F16">
        <v>-3.4443E-3</v>
      </c>
    </row>
    <row r="17" spans="1:6">
      <c r="A17" t="s">
        <v>324</v>
      </c>
      <c r="B17">
        <v>32.514249</v>
      </c>
      <c r="C17">
        <v>32.51</v>
      </c>
      <c r="D17">
        <v>999</v>
      </c>
      <c r="E17">
        <v>-999</v>
      </c>
      <c r="F17">
        <v>4.2490000000000002E-3</v>
      </c>
    </row>
    <row r="18" spans="1:6">
      <c r="A18" t="s">
        <v>325</v>
      </c>
      <c r="B18">
        <v>37.505971600000002</v>
      </c>
      <c r="C18">
        <v>37.51</v>
      </c>
      <c r="D18">
        <v>999</v>
      </c>
      <c r="E18">
        <v>-999</v>
      </c>
      <c r="F18">
        <v>-4.0283999999999997E-3</v>
      </c>
    </row>
    <row r="19" spans="1:6">
      <c r="A19" t="s">
        <v>326</v>
      </c>
      <c r="B19">
        <v>47.519911299999997</v>
      </c>
      <c r="C19">
        <v>47.52</v>
      </c>
      <c r="D19">
        <v>999</v>
      </c>
      <c r="E19">
        <v>-999</v>
      </c>
      <c r="F19">
        <v>-8.8700000000000001E-5</v>
      </c>
    </row>
    <row r="20" spans="1:6">
      <c r="A20" t="s">
        <v>327</v>
      </c>
      <c r="B20">
        <v>52.502343099999997</v>
      </c>
      <c r="C20">
        <v>52.5</v>
      </c>
      <c r="D20">
        <v>999</v>
      </c>
      <c r="E20">
        <v>-999</v>
      </c>
      <c r="F20">
        <v>2.3430999999999999E-3</v>
      </c>
    </row>
    <row r="21" spans="1:6">
      <c r="A21" t="s">
        <v>328</v>
      </c>
      <c r="B21">
        <v>62.526487899999999</v>
      </c>
      <c r="C21">
        <v>62.53</v>
      </c>
      <c r="D21">
        <v>999</v>
      </c>
      <c r="E21">
        <v>-999</v>
      </c>
      <c r="F21">
        <v>-3.5121000000000002E-3</v>
      </c>
    </row>
    <row r="22" spans="1:6">
      <c r="A22" t="s">
        <v>329</v>
      </c>
      <c r="B22">
        <v>67.498283700000002</v>
      </c>
      <c r="C22">
        <v>67.5</v>
      </c>
      <c r="D22">
        <v>999</v>
      </c>
      <c r="E22">
        <v>-999</v>
      </c>
      <c r="F22">
        <v>-1.7163E-3</v>
      </c>
    </row>
    <row r="23" spans="1:6">
      <c r="A23" t="s">
        <v>330</v>
      </c>
      <c r="B23">
        <v>77.526518999999993</v>
      </c>
      <c r="C23">
        <v>77.53</v>
      </c>
      <c r="D23">
        <v>999</v>
      </c>
      <c r="E23">
        <v>-999</v>
      </c>
      <c r="F23">
        <v>-3.4810000000000002E-3</v>
      </c>
    </row>
    <row r="24" spans="1:6">
      <c r="A24" t="s">
        <v>331</v>
      </c>
      <c r="B24">
        <v>82.497034999999997</v>
      </c>
      <c r="C24">
        <v>82.5</v>
      </c>
      <c r="D24">
        <v>999</v>
      </c>
      <c r="E24">
        <v>-999</v>
      </c>
      <c r="F24">
        <v>-2.9650000000000002E-3</v>
      </c>
    </row>
    <row r="25" spans="1:6">
      <c r="A25" t="s">
        <v>332</v>
      </c>
      <c r="B25">
        <v>92.523906699999998</v>
      </c>
      <c r="C25">
        <v>92.52</v>
      </c>
      <c r="D25">
        <v>999</v>
      </c>
      <c r="E25">
        <v>-999</v>
      </c>
      <c r="F25">
        <v>3.9066999999999999E-3</v>
      </c>
    </row>
    <row r="26" spans="1:6">
      <c r="A26" t="s">
        <v>333</v>
      </c>
      <c r="B26">
        <v>100.01119060000001</v>
      </c>
      <c r="C26">
        <v>100.01</v>
      </c>
      <c r="D26">
        <v>999</v>
      </c>
      <c r="E26">
        <v>-999</v>
      </c>
      <c r="F26">
        <v>1.1906E-3</v>
      </c>
    </row>
  </sheetData>
  <sheetProtection password="F7E3" sheet="1" objects="1" scenarios="1"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19</vt:i4>
      </vt:variant>
      <vt:variant>
        <vt:lpstr>Intervalos Nomeados</vt:lpstr>
      </vt:variant>
      <vt:variant>
        <vt:i4>17</vt:i4>
      </vt:variant>
    </vt:vector>
  </HeadingPairs>
  <TitlesOfParts>
    <vt:vector size="36" baseType="lpstr">
      <vt:lpstr>Geral</vt:lpstr>
      <vt:lpstr>Padroes</vt:lpstr>
      <vt:lpstr>Dados</vt:lpstr>
      <vt:lpstr>CalAnterior</vt:lpstr>
      <vt:lpstr>Dados Processados</vt:lpstr>
      <vt:lpstr>certificado</vt:lpstr>
      <vt:lpstr>Med1</vt:lpstr>
      <vt:lpstr>Med2</vt:lpstr>
      <vt:lpstr>Med3</vt:lpstr>
      <vt:lpstr>Med4</vt:lpstr>
      <vt:lpstr>Med5</vt:lpstr>
      <vt:lpstr>Med6</vt:lpstr>
      <vt:lpstr>Med7</vt:lpstr>
      <vt:lpstr>Med8</vt:lpstr>
      <vt:lpstr>Med9</vt:lpstr>
      <vt:lpstr>Med10</vt:lpstr>
      <vt:lpstr>Med11</vt:lpstr>
      <vt:lpstr>Med12</vt:lpstr>
      <vt:lpstr>Med13</vt:lpstr>
      <vt:lpstr>certificado!Area_de_impressao</vt:lpstr>
      <vt:lpstr>Dados!Area_de_impressao</vt:lpstr>
      <vt:lpstr>'Dados Processados'!Area_de_impressao</vt:lpstr>
      <vt:lpstr>certificado!coef</vt:lpstr>
      <vt:lpstr>Dados!coef</vt:lpstr>
      <vt:lpstr>'Dados Processados'!coef</vt:lpstr>
      <vt:lpstr>coefCMM</vt:lpstr>
      <vt:lpstr>certificado!fm</vt:lpstr>
      <vt:lpstr>Dados!fm</vt:lpstr>
      <vt:lpstr>'Dados Processados'!fm</vt:lpstr>
      <vt:lpstr>certificado!serv</vt:lpstr>
      <vt:lpstr>Dados!serv</vt:lpstr>
      <vt:lpstr>'Dados Processados'!serv</vt:lpstr>
      <vt:lpstr>certificado!temp</vt:lpstr>
      <vt:lpstr>Dados!temp</vt:lpstr>
      <vt:lpstr>'Dados Processados'!temp</vt:lpstr>
      <vt:lpstr>certificado!Titulos_de_impressao</vt:lpstr>
    </vt:vector>
  </TitlesOfParts>
  <Company>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.</dc:creator>
  <cp:lastModifiedBy>Gustavo Torres</cp:lastModifiedBy>
  <cp:lastPrinted>2024-01-12T10:47:32Z</cp:lastPrinted>
  <dcterms:created xsi:type="dcterms:W3CDTF">2000-01-13T12:13:39Z</dcterms:created>
  <dcterms:modified xsi:type="dcterms:W3CDTF">2024-01-24T12:33:40Z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50c0e9ef-f8a3-4e62-9968-8cabd14c6eb1</vt:lpwstr>
  </property>
</Properties>
</file>