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ndo\Documents\GitHub\bachelorarbeit\Rechnung Drehfeder\Abgabe\"/>
    </mc:Choice>
  </mc:AlternateContent>
  <xr:revisionPtr revIDLastSave="0" documentId="13_ncr:1_{AB56E1D1-E84B-4516-9FE4-E2447A3FFB3D}" xr6:coauthVersionLast="47" xr6:coauthVersionMax="47" xr10:uidLastSave="{00000000-0000-0000-0000-000000000000}"/>
  <bookViews>
    <workbookView xWindow="-120" yWindow="-120" windowWidth="29040" windowHeight="15840" xr2:uid="{EDCB4CC2-A8DC-46B6-9B8E-B46351DA900A}"/>
  </bookViews>
  <sheets>
    <sheet name="Drehfeder dimensionier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F8" i="1" s="1"/>
  <c r="C3" i="1"/>
  <c r="G1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D3" i="1"/>
  <c r="C9" i="1"/>
  <c r="H8" i="1"/>
  <c r="E3" i="1"/>
  <c r="C10" i="1" l="1"/>
  <c r="H9" i="1"/>
  <c r="G17" i="1"/>
  <c r="G41" i="1"/>
  <c r="G33" i="1"/>
  <c r="G25" i="1"/>
  <c r="G9" i="1"/>
  <c r="G40" i="1"/>
  <c r="G32" i="1"/>
  <c r="G24" i="1"/>
  <c r="G16" i="1"/>
  <c r="G31" i="1"/>
  <c r="G15" i="1"/>
  <c r="G46" i="1"/>
  <c r="G38" i="1"/>
  <c r="G22" i="1"/>
  <c r="G45" i="1"/>
  <c r="G29" i="1"/>
  <c r="G13" i="1"/>
  <c r="G36" i="1"/>
  <c r="G20" i="1"/>
  <c r="G12" i="1"/>
  <c r="G43" i="1"/>
  <c r="G35" i="1"/>
  <c r="G19" i="1"/>
  <c r="G26" i="1"/>
  <c r="G10" i="1"/>
  <c r="G39" i="1"/>
  <c r="G23" i="1"/>
  <c r="G30" i="1"/>
  <c r="G14" i="1"/>
  <c r="G37" i="1"/>
  <c r="G21" i="1"/>
  <c r="G44" i="1"/>
  <c r="G28" i="1"/>
  <c r="G8" i="1"/>
  <c r="G27" i="1"/>
  <c r="G11" i="1"/>
  <c r="G42" i="1"/>
  <c r="G34" i="1"/>
  <c r="D10" i="1"/>
  <c r="D9" i="1"/>
  <c r="D8" i="1"/>
  <c r="C11" i="1" l="1"/>
  <c r="H10" i="1"/>
  <c r="H11" i="1" l="1"/>
  <c r="C12" i="1"/>
  <c r="D11" i="1"/>
  <c r="D12" i="1" l="1"/>
  <c r="H12" i="1"/>
  <c r="C13" i="1"/>
  <c r="D13" i="1" l="1"/>
  <c r="H13" i="1"/>
  <c r="C14" i="1"/>
  <c r="C15" i="1" l="1"/>
  <c r="D14" i="1"/>
  <c r="H14" i="1"/>
  <c r="C16" i="1" l="1"/>
  <c r="D15" i="1"/>
  <c r="H15" i="1"/>
  <c r="C17" i="1" l="1"/>
  <c r="H16" i="1"/>
  <c r="D16" i="1"/>
  <c r="C18" i="1" l="1"/>
  <c r="H17" i="1"/>
  <c r="D17" i="1"/>
  <c r="H18" i="1" l="1"/>
  <c r="D18" i="1"/>
  <c r="C19" i="1"/>
  <c r="C20" i="1" l="1"/>
  <c r="H19" i="1"/>
  <c r="D19" i="1"/>
  <c r="H20" i="1" l="1"/>
  <c r="C21" i="1"/>
  <c r="D20" i="1"/>
  <c r="C22" i="1" l="1"/>
  <c r="D21" i="1"/>
  <c r="H21" i="1"/>
  <c r="C23" i="1" l="1"/>
  <c r="H22" i="1"/>
  <c r="D22" i="1"/>
  <c r="C24" i="1" l="1"/>
  <c r="H23" i="1"/>
  <c r="D23" i="1"/>
  <c r="H24" i="1" l="1"/>
  <c r="C25" i="1"/>
  <c r="D24" i="1"/>
  <c r="C26" i="1" l="1"/>
  <c r="H25" i="1"/>
  <c r="D25" i="1"/>
  <c r="D26" i="1" l="1"/>
  <c r="C27" i="1"/>
  <c r="H26" i="1"/>
  <c r="C28" i="1" l="1"/>
  <c r="H27" i="1"/>
  <c r="D27" i="1"/>
  <c r="H28" i="1" l="1"/>
  <c r="D28" i="1"/>
  <c r="C29" i="1"/>
  <c r="H29" i="1" l="1"/>
  <c r="C30" i="1"/>
  <c r="D29" i="1"/>
  <c r="H30" i="1" l="1"/>
  <c r="C31" i="1"/>
  <c r="D30" i="1"/>
  <c r="C32" i="1" l="1"/>
  <c r="H31" i="1"/>
  <c r="D31" i="1"/>
  <c r="H32" i="1" l="1"/>
  <c r="C33" i="1"/>
  <c r="D32" i="1"/>
  <c r="H33" i="1" l="1"/>
  <c r="C34" i="1"/>
  <c r="D33" i="1"/>
  <c r="H34" i="1" l="1"/>
  <c r="C35" i="1"/>
  <c r="D34" i="1"/>
  <c r="C36" i="1" l="1"/>
  <c r="H35" i="1"/>
  <c r="D35" i="1"/>
  <c r="C37" i="1" l="1"/>
  <c r="D36" i="1"/>
  <c r="H36" i="1"/>
  <c r="H37" i="1" l="1"/>
  <c r="C38" i="1"/>
  <c r="D37" i="1"/>
  <c r="H38" i="1" l="1"/>
  <c r="C39" i="1"/>
  <c r="D38" i="1"/>
  <c r="H39" i="1" l="1"/>
  <c r="C40" i="1"/>
  <c r="D39" i="1"/>
  <c r="H40" i="1" l="1"/>
  <c r="D40" i="1"/>
  <c r="C41" i="1"/>
  <c r="C42" i="1" l="1"/>
  <c r="H41" i="1"/>
  <c r="D41" i="1"/>
  <c r="C43" i="1" l="1"/>
  <c r="H42" i="1"/>
  <c r="D42" i="1"/>
  <c r="C44" i="1" l="1"/>
  <c r="H43" i="1"/>
  <c r="D43" i="1"/>
  <c r="C45" i="1" l="1"/>
  <c r="H44" i="1"/>
  <c r="D44" i="1"/>
  <c r="C46" i="1" l="1"/>
  <c r="D45" i="1"/>
  <c r="H45" i="1"/>
  <c r="H46" i="1" l="1"/>
  <c r="D46" i="1"/>
</calcChain>
</file>

<file path=xl/sharedStrings.xml><?xml version="1.0" encoding="utf-8"?>
<sst xmlns="http://schemas.openxmlformats.org/spreadsheetml/2006/main" count="17" uniqueCount="17">
  <si>
    <t>phif, max</t>
  </si>
  <si>
    <t>dA1</t>
  </si>
  <si>
    <t>dA2</t>
  </si>
  <si>
    <t>Fg (N)</t>
  </si>
  <si>
    <t>Fg min (N)</t>
  </si>
  <si>
    <t>Fg max (N)</t>
  </si>
  <si>
    <t>dA3 (mm)</t>
  </si>
  <si>
    <t>lf</t>
  </si>
  <si>
    <t>kf</t>
  </si>
  <si>
    <t>Mf,max</t>
  </si>
  <si>
    <t>phif(dA2)</t>
  </si>
  <si>
    <t>Ff max</t>
  </si>
  <si>
    <t>Ff min</t>
  </si>
  <si>
    <t>wheel count</t>
  </si>
  <si>
    <t>min mass (kg)</t>
  </si>
  <si>
    <t>max mass (kg)</t>
  </si>
  <si>
    <t>Ff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</si>
</sst>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choosing a torsion spring</a:t>
            </a:r>
          </a:p>
        </c:rich>
      </c:tx>
      <c:layout>
        <c:manualLayout>
          <c:xMode val="edge"/>
          <c:yMode val="edge"/>
          <c:x val="0.27913546606640721"/>
          <c:y val="1.3451316860650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'Drehfeder dimensionierung'!$D$7</c:f>
              <c:strCache>
                <c:ptCount val="1"/>
                <c:pt idx="0">
                  <c:v>Ff 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'Drehfeder dimensionierung'!$C$8:$C$51</c:f>
              <c:numCache>
                <c:formatCode>General</c:formatCode>
                <c:ptCount val="44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111</c:v>
                </c:pt>
              </c:numCache>
            </c:numRef>
          </c:cat>
          <c:val>
            <c:numRef>
              <c:f>'Drehfeder dimensionierung'!$D$8:$D$51</c:f>
              <c:numCache>
                <c:formatCode>General</c:formatCode>
                <c:ptCount val="44"/>
                <c:pt idx="0">
                  <c:v>17.722220189215363</c:v>
                </c:pt>
                <c:pt idx="1">
                  <c:v>17.164380065054178</c:v>
                </c:pt>
                <c:pt idx="2">
                  <c:v>16.615385707922037</c:v>
                </c:pt>
                <c:pt idx="3">
                  <c:v>16.075058390626108</c:v>
                </c:pt>
                <c:pt idx="4">
                  <c:v>15.543203879157572</c:v>
                </c:pt>
                <c:pt idx="5">
                  <c:v>15.019611097513151</c:v>
                </c:pt>
                <c:pt idx="6">
                  <c:v>14.504050719164301</c:v>
                </c:pt>
                <c:pt idx="7">
                  <c:v>13.996273626413114</c:v>
                </c:pt>
                <c:pt idx="8">
                  <c:v>13.496009168250414</c:v>
                </c:pt>
                <c:pt idx="9">
                  <c:v>13.002963133327864</c:v>
                </c:pt>
                <c:pt idx="10">
                  <c:v>12.516815335942082</c:v>
                </c:pt>
                <c:pt idx="11">
                  <c:v>12.037216687612322</c:v>
                </c:pt>
                <c:pt idx="12">
                  <c:v>11.563785592179672</c:v>
                </c:pt>
                <c:pt idx="13">
                  <c:v>11.096103454349521</c:v>
                </c:pt>
                <c:pt idx="14">
                  <c:v>10.633709024235307</c:v>
                </c:pt>
                <c:pt idx="15">
                  <c:v>10.176091204595075</c:v>
                </c:pt>
                <c:pt idx="16">
                  <c:v>9.7226798088589703</c:v>
                </c:pt>
                <c:pt idx="17">
                  <c:v>9.2728335541135749</c:v>
                </c:pt>
                <c:pt idx="18">
                  <c:v>8.8258242670950704</c:v>
                </c:pt>
                <c:pt idx="19">
                  <c:v>8.3808158112781985</c:v>
                </c:pt>
                <c:pt idx="20">
                  <c:v>7.9368355029339313</c:v>
                </c:pt>
                <c:pt idx="21">
                  <c:v>7.4927345836409227</c:v>
                </c:pt>
                <c:pt idx="22">
                  <c:v>7.0471323037498177</c:v>
                </c:pt>
                <c:pt idx="23">
                  <c:v>6.5983346619650947</c:v>
                </c:pt>
                <c:pt idx="24">
                  <c:v>6.1442124433724672</c:v>
                </c:pt>
                <c:pt idx="25">
                  <c:v>5.682010866856114</c:v>
                </c:pt>
                <c:pt idx="26">
                  <c:v>5.2080377969870089</c:v>
                </c:pt>
                <c:pt idx="27">
                  <c:v>4.7171209370457339</c:v>
                </c:pt>
                <c:pt idx="28">
                  <c:v>4.2015846100937875</c:v>
                </c:pt>
                <c:pt idx="29">
                  <c:v>3.6490999429894448</c:v>
                </c:pt>
                <c:pt idx="30">
                  <c:v>3.0373928202683453</c:v>
                </c:pt>
                <c:pt idx="31">
                  <c:v>2.3173452765758951</c:v>
                </c:pt>
                <c:pt idx="32">
                  <c:v>1.3178918038202609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680-B17E-85FE0FCD2FCE}"/>
            </c:ext>
          </c:extLst>
        </c:ser>
        <c:ser>
          <c:idx val="1"/>
          <c:order val="1"/>
          <c:tx>
            <c:strRef>
              <c:f>'Drehfeder dimensionierung'!$F$7</c:f>
              <c:strCache>
                <c:ptCount val="1"/>
                <c:pt idx="0">
                  <c:v>Ff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'Drehfeder dimensionierung'!$C$8:$C$51</c:f>
              <c:numCache>
                <c:formatCode>General</c:formatCode>
                <c:ptCount val="44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111</c:v>
                </c:pt>
              </c:numCache>
            </c:numRef>
          </c:cat>
          <c:val>
            <c:numRef>
              <c:f>'Drehfeder dimensionierung'!$F$8:$F$51</c:f>
              <c:numCache>
                <c:formatCode>General</c:formatCode>
                <c:ptCount val="44"/>
                <c:pt idx="0">
                  <c:v>2.7590625000000002</c:v>
                </c:pt>
                <c:pt idx="1">
                  <c:v>2.7590625000000002</c:v>
                </c:pt>
                <c:pt idx="2">
                  <c:v>2.7590625000000002</c:v>
                </c:pt>
                <c:pt idx="3">
                  <c:v>2.7590625000000002</c:v>
                </c:pt>
                <c:pt idx="4">
                  <c:v>2.7590625000000002</c:v>
                </c:pt>
                <c:pt idx="5">
                  <c:v>2.7590625000000002</c:v>
                </c:pt>
                <c:pt idx="6">
                  <c:v>2.7590625000000002</c:v>
                </c:pt>
                <c:pt idx="7">
                  <c:v>2.7590625000000002</c:v>
                </c:pt>
                <c:pt idx="8">
                  <c:v>2.7590625000000002</c:v>
                </c:pt>
                <c:pt idx="9">
                  <c:v>2.7590625000000002</c:v>
                </c:pt>
                <c:pt idx="10">
                  <c:v>2.7590625000000002</c:v>
                </c:pt>
                <c:pt idx="11">
                  <c:v>2.7590625000000002</c:v>
                </c:pt>
                <c:pt idx="12">
                  <c:v>2.7590625000000002</c:v>
                </c:pt>
                <c:pt idx="13">
                  <c:v>2.7590625000000002</c:v>
                </c:pt>
                <c:pt idx="14">
                  <c:v>2.7590625000000002</c:v>
                </c:pt>
                <c:pt idx="15">
                  <c:v>2.7590625000000002</c:v>
                </c:pt>
                <c:pt idx="16">
                  <c:v>2.7590625000000002</c:v>
                </c:pt>
                <c:pt idx="17">
                  <c:v>2.7590625000000002</c:v>
                </c:pt>
                <c:pt idx="18">
                  <c:v>2.7590625000000002</c:v>
                </c:pt>
                <c:pt idx="19">
                  <c:v>2.7590625000000002</c:v>
                </c:pt>
                <c:pt idx="20">
                  <c:v>2.7590625000000002</c:v>
                </c:pt>
                <c:pt idx="21">
                  <c:v>2.7590625000000002</c:v>
                </c:pt>
                <c:pt idx="22">
                  <c:v>2.7590625000000002</c:v>
                </c:pt>
                <c:pt idx="23">
                  <c:v>2.7590625000000002</c:v>
                </c:pt>
                <c:pt idx="24">
                  <c:v>2.7590625000000002</c:v>
                </c:pt>
                <c:pt idx="25">
                  <c:v>2.7590625000000002</c:v>
                </c:pt>
                <c:pt idx="26">
                  <c:v>2.7590625000000002</c:v>
                </c:pt>
                <c:pt idx="27">
                  <c:v>2.7590625000000002</c:v>
                </c:pt>
                <c:pt idx="28">
                  <c:v>2.7590625000000002</c:v>
                </c:pt>
                <c:pt idx="29">
                  <c:v>2.7590625000000002</c:v>
                </c:pt>
                <c:pt idx="30">
                  <c:v>2.7590625000000002</c:v>
                </c:pt>
                <c:pt idx="31">
                  <c:v>2.7590625000000002</c:v>
                </c:pt>
                <c:pt idx="32">
                  <c:v>2.7590625000000002</c:v>
                </c:pt>
                <c:pt idx="33">
                  <c:v>2.7590625000000002</c:v>
                </c:pt>
                <c:pt idx="34">
                  <c:v>2.7590625000000002</c:v>
                </c:pt>
                <c:pt idx="35">
                  <c:v>2.7590625000000002</c:v>
                </c:pt>
                <c:pt idx="36">
                  <c:v>2.7590625000000002</c:v>
                </c:pt>
                <c:pt idx="37">
                  <c:v>2.7590625000000002</c:v>
                </c:pt>
                <c:pt idx="38">
                  <c:v>2.7590625000000002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680-B17E-85FE0FCD2FCE}"/>
            </c:ext>
          </c:extLst>
        </c:ser>
        <c:ser>
          <c:idx val="2"/>
          <c:order val="2"/>
          <c:tx>
            <c:strRef>
              <c:f>'Drehfeder dimensionierung'!$G$7</c:f>
              <c:strCache>
                <c:ptCount val="1"/>
                <c:pt idx="0">
                  <c:v>Ff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'Drehfeder dimensionierung'!$C$8:$C$51</c:f>
              <c:numCache>
                <c:formatCode>General</c:formatCode>
                <c:ptCount val="44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51</c:v>
                </c:pt>
                <c:pt idx="9">
                  <c:v>53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111</c:v>
                </c:pt>
              </c:numCache>
            </c:numRef>
          </c:cat>
          <c:val>
            <c:numRef>
              <c:f>'Drehfeder dimensionierung'!$G$8:$G$51</c:f>
              <c:numCache>
                <c:formatCode>General</c:formatCode>
                <c:ptCount val="44"/>
                <c:pt idx="0">
                  <c:v>13.7953125</c:v>
                </c:pt>
                <c:pt idx="1">
                  <c:v>13.7953125</c:v>
                </c:pt>
                <c:pt idx="2">
                  <c:v>13.7953125</c:v>
                </c:pt>
                <c:pt idx="3">
                  <c:v>13.7953125</c:v>
                </c:pt>
                <c:pt idx="4">
                  <c:v>13.7953125</c:v>
                </c:pt>
                <c:pt idx="5">
                  <c:v>13.7953125</c:v>
                </c:pt>
                <c:pt idx="6">
                  <c:v>13.7953125</c:v>
                </c:pt>
                <c:pt idx="7">
                  <c:v>13.7953125</c:v>
                </c:pt>
                <c:pt idx="8">
                  <c:v>13.7953125</c:v>
                </c:pt>
                <c:pt idx="9">
                  <c:v>13.7953125</c:v>
                </c:pt>
                <c:pt idx="10">
                  <c:v>13.7953125</c:v>
                </c:pt>
                <c:pt idx="11">
                  <c:v>13.7953125</c:v>
                </c:pt>
                <c:pt idx="12">
                  <c:v>13.7953125</c:v>
                </c:pt>
                <c:pt idx="13">
                  <c:v>13.7953125</c:v>
                </c:pt>
                <c:pt idx="14">
                  <c:v>13.7953125</c:v>
                </c:pt>
                <c:pt idx="15">
                  <c:v>13.7953125</c:v>
                </c:pt>
                <c:pt idx="16">
                  <c:v>13.7953125</c:v>
                </c:pt>
                <c:pt idx="17">
                  <c:v>13.7953125</c:v>
                </c:pt>
                <c:pt idx="18">
                  <c:v>13.7953125</c:v>
                </c:pt>
                <c:pt idx="19">
                  <c:v>13.7953125</c:v>
                </c:pt>
                <c:pt idx="20">
                  <c:v>13.7953125</c:v>
                </c:pt>
                <c:pt idx="21">
                  <c:v>13.7953125</c:v>
                </c:pt>
                <c:pt idx="22">
                  <c:v>13.7953125</c:v>
                </c:pt>
                <c:pt idx="23">
                  <c:v>13.7953125</c:v>
                </c:pt>
                <c:pt idx="24">
                  <c:v>13.7953125</c:v>
                </c:pt>
                <c:pt idx="25">
                  <c:v>13.7953125</c:v>
                </c:pt>
                <c:pt idx="26">
                  <c:v>13.7953125</c:v>
                </c:pt>
                <c:pt idx="27">
                  <c:v>13.7953125</c:v>
                </c:pt>
                <c:pt idx="28">
                  <c:v>13.7953125</c:v>
                </c:pt>
                <c:pt idx="29">
                  <c:v>13.7953125</c:v>
                </c:pt>
                <c:pt idx="30">
                  <c:v>13.7953125</c:v>
                </c:pt>
                <c:pt idx="31">
                  <c:v>13.7953125</c:v>
                </c:pt>
                <c:pt idx="32">
                  <c:v>13.7953125</c:v>
                </c:pt>
                <c:pt idx="33">
                  <c:v>13.7953125</c:v>
                </c:pt>
                <c:pt idx="34">
                  <c:v>13.7953125</c:v>
                </c:pt>
                <c:pt idx="35">
                  <c:v>13.7953125</c:v>
                </c:pt>
                <c:pt idx="36">
                  <c:v>13.7953125</c:v>
                </c:pt>
                <c:pt idx="37">
                  <c:v>13.7953125</c:v>
                </c:pt>
                <c:pt idx="38">
                  <c:v>13.7953125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680-B17E-85FE0FCD2FCE}"/>
            </c:ext>
          </c:extLst>
        </c:ser>
        <c:ser>
          <c:idx val="3"/>
          <c:order val="3"/>
          <c:tx>
            <c:strRef>
              <c:f>'Drehfeder dimensionierung'!$E$7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'Drehfeder dimensionierung'!$E$8:$E$51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680-B17E-85FE0FCD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35808"/>
        <c:axId val="1139591392"/>
      </c:lineChart>
      <c:catAx>
        <c:axId val="458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partial axis distance l0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591392"/>
        <c:crosses val="autoZero"/>
        <c:auto val="1"/>
        <c:lblAlgn val="ctr"/>
        <c:lblOffset val="100"/>
        <c:noMultiLvlLbl val="0"/>
      </c:catAx>
      <c:valAx>
        <c:axId val="11395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spring force in 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5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150916</xdr:colOff>
      <xdr:row>3</xdr:row>
      <xdr:rowOff>112815</xdr:rowOff>
    </xdr:from>
    <xdr:to>
      <xdr:col>14</xdr:col>
      <xdr:colOff>170708</xdr:colOff>
      <xdr:row>18</xdr:row>
      <xdr:rowOff>134587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1739D2-BF17-ABAC-6EB1-B373277E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18EB-F8D3-46F2-AF8F-878DAC213F08}">
  <dimension ref="B2:K51"/>
  <sheetViews>
    <sheetView tabSelected="1" zoomScale="175" zoomScaleNormal="175" workbookViewId="0">
      <selection activeCell="F11" sqref="F11"/>
    </sheetView>
  </sheetViews>
  <sheetFormatPr baseColWidth="10" defaultRowHeight="15" x14ac:dyDescent="0.25"/>
  <cols>
    <col min="7" max="7" width="12.140625" bestFit="1" customWidth="1"/>
    <col min="9" max="9" width="12.85546875" customWidth="1"/>
    <col min="10" max="10" width="13.28515625" customWidth="1"/>
    <col min="16" max="16" width="13" customWidth="1"/>
  </cols>
  <sheetData>
    <row r="2" spans="2:11" x14ac:dyDescent="0.25">
      <c r="B2" t="s">
        <v>9</v>
      </c>
      <c r="C2" t="s">
        <v>0</v>
      </c>
      <c r="D2" t="s">
        <v>8</v>
      </c>
      <c r="E2" t="s">
        <v>3</v>
      </c>
      <c r="F2" t="s">
        <v>6</v>
      </c>
      <c r="G2" t="s">
        <v>1</v>
      </c>
      <c r="H2" t="s">
        <v>7</v>
      </c>
      <c r="I2" t="s">
        <v>14</v>
      </c>
      <c r="J2" t="s">
        <v>15</v>
      </c>
      <c r="K2" t="s">
        <v>13</v>
      </c>
    </row>
    <row r="3" spans="2:11" x14ac:dyDescent="0.25">
      <c r="B3">
        <v>1808</v>
      </c>
      <c r="C3">
        <f>56*PI()/180</f>
        <v>0.97738438111682457</v>
      </c>
      <c r="D3">
        <f>B3/C3</f>
        <v>1849.8351671366577</v>
      </c>
      <c r="E3">
        <f>9.81*5/4</f>
        <v>12.262500000000001</v>
      </c>
      <c r="F3">
        <v>90</v>
      </c>
      <c r="G3">
        <v>40</v>
      </c>
      <c r="H3">
        <v>50</v>
      </c>
      <c r="I3">
        <v>1</v>
      </c>
      <c r="J3">
        <v>5</v>
      </c>
      <c r="K3">
        <v>4</v>
      </c>
    </row>
    <row r="5" spans="2:11" x14ac:dyDescent="0.25">
      <c r="F5" t="s">
        <v>4</v>
      </c>
      <c r="G5" t="s">
        <v>5</v>
      </c>
    </row>
    <row r="6" spans="2:11" x14ac:dyDescent="0.25">
      <c r="F6">
        <f>I3*9.81/K3</f>
        <v>2.4525000000000001</v>
      </c>
      <c r="G6">
        <f>J3*9.81/K3</f>
        <v>12.262500000000001</v>
      </c>
    </row>
    <row r="7" spans="2:11" x14ac:dyDescent="0.25">
      <c r="C7" t="s">
        <v>2</v>
      </c>
      <c r="D7" t="s">
        <v>16</v>
      </c>
      <c r="F7" t="s">
        <v>12</v>
      </c>
      <c r="G7" t="s">
        <v>11</v>
      </c>
      <c r="H7" t="s">
        <v>10</v>
      </c>
    </row>
    <row r="8" spans="2:11" x14ac:dyDescent="0.25">
      <c r="C8">
        <v>35</v>
      </c>
      <c r="D8">
        <f t="shared" ref="D8:D46" si="0">D$3*(PI()/2-2*ATAN(C8/(2*H$3)))/(2*SQRT(H$3^2-(C8/2)^2))</f>
        <v>17.722220189215363</v>
      </c>
      <c r="F8">
        <f>F$6*$F$3/(2*$G$3)</f>
        <v>2.7590625000000002</v>
      </c>
      <c r="G8">
        <f t="shared" ref="F8:G27" si="1">G$6*$F$3/(2*$G$3)</f>
        <v>13.7953125</v>
      </c>
      <c r="H8" s="1">
        <f t="shared" ref="H8:H46" si="2">ATAN(PI()/2*C8/(2*H$3))*180/PI()</f>
        <v>28.801058682013963</v>
      </c>
    </row>
    <row r="9" spans="2:11" x14ac:dyDescent="0.25">
      <c r="C9">
        <f t="shared" ref="C9:C46" si="3">C8+2</f>
        <v>37</v>
      </c>
      <c r="D9">
        <f t="shared" si="0"/>
        <v>17.164380065054178</v>
      </c>
      <c r="F9">
        <f t="shared" si="1"/>
        <v>2.7590625000000002</v>
      </c>
      <c r="G9">
        <f t="shared" si="1"/>
        <v>13.7953125</v>
      </c>
      <c r="H9" s="1">
        <f t="shared" si="2"/>
        <v>30.164924705901495</v>
      </c>
    </row>
    <row r="10" spans="2:11" x14ac:dyDescent="0.25">
      <c r="C10">
        <f t="shared" si="3"/>
        <v>39</v>
      </c>
      <c r="D10">
        <f t="shared" si="0"/>
        <v>16.615385707922037</v>
      </c>
      <c r="F10">
        <f t="shared" si="1"/>
        <v>2.7590625000000002</v>
      </c>
      <c r="G10">
        <f t="shared" si="1"/>
        <v>13.7953125</v>
      </c>
      <c r="H10" s="1">
        <f t="shared" si="2"/>
        <v>31.492075921654671</v>
      </c>
    </row>
    <row r="11" spans="2:11" x14ac:dyDescent="0.25">
      <c r="C11">
        <f t="shared" si="3"/>
        <v>41</v>
      </c>
      <c r="D11">
        <f t="shared" si="0"/>
        <v>16.075058390626108</v>
      </c>
      <c r="F11">
        <f t="shared" si="1"/>
        <v>2.7590625000000002</v>
      </c>
      <c r="G11">
        <f t="shared" si="1"/>
        <v>13.7953125</v>
      </c>
      <c r="H11" s="1">
        <f t="shared" si="2"/>
        <v>32.782608211408871</v>
      </c>
    </row>
    <row r="12" spans="2:11" x14ac:dyDescent="0.25">
      <c r="C12">
        <f t="shared" si="3"/>
        <v>43</v>
      </c>
      <c r="D12">
        <f t="shared" si="0"/>
        <v>15.543203879157572</v>
      </c>
      <c r="F12">
        <f t="shared" si="1"/>
        <v>2.7590625000000002</v>
      </c>
      <c r="G12">
        <f t="shared" si="1"/>
        <v>13.7953125</v>
      </c>
      <c r="H12" s="1">
        <f t="shared" si="2"/>
        <v>34.036760812276064</v>
      </c>
    </row>
    <row r="13" spans="2:11" x14ac:dyDescent="0.25">
      <c r="C13">
        <f t="shared" si="3"/>
        <v>45</v>
      </c>
      <c r="D13">
        <f t="shared" si="0"/>
        <v>15.019611097513151</v>
      </c>
      <c r="F13">
        <f t="shared" si="1"/>
        <v>2.7590625000000002</v>
      </c>
      <c r="G13">
        <f t="shared" si="1"/>
        <v>13.7953125</v>
      </c>
      <c r="H13" s="1">
        <f t="shared" si="2"/>
        <v>35.254899086656351</v>
      </c>
    </row>
    <row r="14" spans="2:11" x14ac:dyDescent="0.25">
      <c r="C14">
        <f t="shared" si="3"/>
        <v>47</v>
      </c>
      <c r="D14">
        <f t="shared" si="0"/>
        <v>14.504050719164301</v>
      </c>
      <c r="F14">
        <f t="shared" si="1"/>
        <v>2.7590625000000002</v>
      </c>
      <c r="G14">
        <f t="shared" si="1"/>
        <v>13.7953125</v>
      </c>
      <c r="H14" s="1">
        <f t="shared" si="2"/>
        <v>36.437497946259363</v>
      </c>
    </row>
    <row r="15" spans="2:11" x14ac:dyDescent="0.25">
      <c r="C15">
        <f t="shared" si="3"/>
        <v>49</v>
      </c>
      <c r="D15">
        <f t="shared" si="0"/>
        <v>13.996273626413114</v>
      </c>
      <c r="F15">
        <f t="shared" si="1"/>
        <v>2.7590625000000002</v>
      </c>
      <c r="G15">
        <f t="shared" si="1"/>
        <v>13.7953125</v>
      </c>
      <c r="H15" s="1">
        <f t="shared" si="2"/>
        <v>37.585126139084977</v>
      </c>
    </row>
    <row r="16" spans="2:11" x14ac:dyDescent="0.25">
      <c r="C16">
        <f t="shared" si="3"/>
        <v>51</v>
      </c>
      <c r="D16">
        <f t="shared" si="0"/>
        <v>13.496009168250414</v>
      </c>
      <c r="F16">
        <f t="shared" si="1"/>
        <v>2.7590625000000002</v>
      </c>
      <c r="G16">
        <f t="shared" si="1"/>
        <v>13.7953125</v>
      </c>
      <c r="H16" s="1">
        <f t="shared" si="2"/>
        <v>38.698431548071852</v>
      </c>
    </row>
    <row r="17" spans="3:8" x14ac:dyDescent="0.25">
      <c r="C17">
        <f t="shared" si="3"/>
        <v>53</v>
      </c>
      <c r="D17">
        <f t="shared" si="0"/>
        <v>13.002963133327864</v>
      </c>
      <c r="F17">
        <f t="shared" si="1"/>
        <v>2.7590625000000002</v>
      </c>
      <c r="G17">
        <f t="shared" si="1"/>
        <v>13.7953125</v>
      </c>
      <c r="H17" s="1">
        <f t="shared" si="2"/>
        <v>39.778127597259179</v>
      </c>
    </row>
    <row r="18" spans="3:8" x14ac:dyDescent="0.25">
      <c r="C18">
        <f t="shared" si="3"/>
        <v>55</v>
      </c>
      <c r="D18">
        <f t="shared" si="0"/>
        <v>12.516815335942082</v>
      </c>
      <c r="F18">
        <f t="shared" si="1"/>
        <v>2.7590625000000002</v>
      </c>
      <c r="G18">
        <f t="shared" si="1"/>
        <v>13.7953125</v>
      </c>
      <c r="H18" s="1">
        <f t="shared" si="2"/>
        <v>40.8249808165221</v>
      </c>
    </row>
    <row r="19" spans="3:8" x14ac:dyDescent="0.25">
      <c r="C19">
        <f t="shared" si="3"/>
        <v>57</v>
      </c>
      <c r="D19">
        <f t="shared" si="0"/>
        <v>12.037216687612322</v>
      </c>
      <c r="F19">
        <f t="shared" si="1"/>
        <v>2.7590625000000002</v>
      </c>
      <c r="G19">
        <f t="shared" si="1"/>
        <v>13.7953125</v>
      </c>
      <c r="H19" s="1">
        <f t="shared" si="2"/>
        <v>41.839799579129377</v>
      </c>
    </row>
    <row r="20" spans="3:8" x14ac:dyDescent="0.25">
      <c r="C20">
        <f t="shared" si="3"/>
        <v>59</v>
      </c>
      <c r="D20">
        <f t="shared" si="0"/>
        <v>11.563785592179672</v>
      </c>
      <c r="F20">
        <f t="shared" si="1"/>
        <v>2.7590625000000002</v>
      </c>
      <c r="G20">
        <f t="shared" si="1"/>
        <v>13.7953125</v>
      </c>
      <c r="H20" s="1">
        <f t="shared" si="2"/>
        <v>42.823423997065454</v>
      </c>
    </row>
    <row r="21" spans="3:8" x14ac:dyDescent="0.25">
      <c r="C21">
        <f t="shared" si="3"/>
        <v>61</v>
      </c>
      <c r="D21">
        <f t="shared" si="0"/>
        <v>11.096103454349521</v>
      </c>
      <c r="F21">
        <f t="shared" si="1"/>
        <v>2.7590625000000002</v>
      </c>
      <c r="G21">
        <f t="shared" si="1"/>
        <v>13.7953125</v>
      </c>
      <c r="H21" s="1">
        <f t="shared" si="2"/>
        <v>43.776716936563517</v>
      </c>
    </row>
    <row r="22" spans="3:8" x14ac:dyDescent="0.25">
      <c r="C22">
        <f t="shared" si="3"/>
        <v>63</v>
      </c>
      <c r="D22">
        <f t="shared" si="0"/>
        <v>10.633709024235307</v>
      </c>
      <c r="F22">
        <f t="shared" si="1"/>
        <v>2.7590625000000002</v>
      </c>
      <c r="G22">
        <f t="shared" si="1"/>
        <v>13.7953125</v>
      </c>
      <c r="H22" s="1">
        <f t="shared" si="2"/>
        <v>44.700556099785281</v>
      </c>
    </row>
    <row r="23" spans="3:8" x14ac:dyDescent="0.25">
      <c r="C23">
        <f t="shared" si="3"/>
        <v>65</v>
      </c>
      <c r="D23">
        <f t="shared" si="0"/>
        <v>10.176091204595075</v>
      </c>
      <c r="F23">
        <f t="shared" si="1"/>
        <v>2.7590625000000002</v>
      </c>
      <c r="G23">
        <f t="shared" si="1"/>
        <v>13.7953125</v>
      </c>
      <c r="H23" s="1">
        <f t="shared" si="2"/>
        <v>45.595827107187965</v>
      </c>
    </row>
    <row r="24" spans="3:8" x14ac:dyDescent="0.25">
      <c r="C24">
        <f t="shared" si="3"/>
        <v>67</v>
      </c>
      <c r="D24">
        <f t="shared" si="0"/>
        <v>9.7226798088589703</v>
      </c>
      <c r="F24">
        <f t="shared" si="1"/>
        <v>2.7590625000000002</v>
      </c>
      <c r="G24">
        <f t="shared" si="1"/>
        <v>13.7953125</v>
      </c>
      <c r="H24" s="1">
        <f t="shared" si="2"/>
        <v>46.46341750798176</v>
      </c>
    </row>
    <row r="25" spans="3:8" x14ac:dyDescent="0.25">
      <c r="C25">
        <f t="shared" si="3"/>
        <v>69</v>
      </c>
      <c r="D25">
        <f t="shared" si="0"/>
        <v>9.2728335541135749</v>
      </c>
      <c r="F25">
        <f t="shared" si="1"/>
        <v>2.7590625000000002</v>
      </c>
      <c r="G25">
        <f t="shared" si="1"/>
        <v>13.7953125</v>
      </c>
      <c r="H25" s="1">
        <f t="shared" si="2"/>
        <v>47.304211642396922</v>
      </c>
    </row>
    <row r="26" spans="3:8" x14ac:dyDescent="0.25">
      <c r="C26">
        <f t="shared" si="3"/>
        <v>71</v>
      </c>
      <c r="D26">
        <f t="shared" si="0"/>
        <v>8.8258242670950704</v>
      </c>
      <c r="F26">
        <f t="shared" si="1"/>
        <v>2.7590625000000002</v>
      </c>
      <c r="G26">
        <f t="shared" si="1"/>
        <v>13.7953125</v>
      </c>
      <c r="H26" s="1">
        <f t="shared" si="2"/>
        <v>48.119086278519916</v>
      </c>
    </row>
    <row r="27" spans="3:8" x14ac:dyDescent="0.25">
      <c r="C27">
        <f t="shared" si="3"/>
        <v>73</v>
      </c>
      <c r="D27">
        <f t="shared" si="0"/>
        <v>8.3808158112781985</v>
      </c>
      <c r="F27">
        <f t="shared" si="1"/>
        <v>2.7590625000000002</v>
      </c>
      <c r="G27">
        <f t="shared" si="1"/>
        <v>13.7953125</v>
      </c>
      <c r="H27" s="1">
        <f t="shared" si="2"/>
        <v>48.908906947584903</v>
      </c>
    </row>
    <row r="28" spans="3:8" x14ac:dyDescent="0.25">
      <c r="C28">
        <f t="shared" si="3"/>
        <v>75</v>
      </c>
      <c r="D28">
        <f t="shared" si="0"/>
        <v>7.9368355029339313</v>
      </c>
      <c r="F28">
        <f t="shared" ref="F28:F46" si="4">F$6*$F$3/(2*$G$3)</f>
        <v>2.7590625000000002</v>
      </c>
      <c r="G28">
        <f t="shared" ref="G28:G46" si="5">G$6*$F$3/(2*$G$3)</f>
        <v>13.7953125</v>
      </c>
      <c r="H28" s="1">
        <f t="shared" si="2"/>
        <v>49.674524904272992</v>
      </c>
    </row>
    <row r="29" spans="3:8" x14ac:dyDescent="0.25">
      <c r="C29">
        <f t="shared" si="3"/>
        <v>77</v>
      </c>
      <c r="D29">
        <f t="shared" si="0"/>
        <v>7.4927345836409227</v>
      </c>
      <c r="F29">
        <f t="shared" si="4"/>
        <v>2.7590625000000002</v>
      </c>
      <c r="G29">
        <f t="shared" si="5"/>
        <v>13.7953125</v>
      </c>
      <c r="H29" s="1">
        <f t="shared" si="2"/>
        <v>50.416774642321727</v>
      </c>
    </row>
    <row r="30" spans="3:8" x14ac:dyDescent="0.25">
      <c r="C30">
        <f t="shared" si="3"/>
        <v>79</v>
      </c>
      <c r="D30">
        <f t="shared" si="0"/>
        <v>7.0471323037498177</v>
      </c>
      <c r="F30">
        <f t="shared" si="4"/>
        <v>2.7590625000000002</v>
      </c>
      <c r="G30">
        <f t="shared" si="5"/>
        <v>13.7953125</v>
      </c>
      <c r="H30" s="1">
        <f t="shared" si="2"/>
        <v>51.136471900209983</v>
      </c>
    </row>
    <row r="31" spans="3:8" x14ac:dyDescent="0.25">
      <c r="C31">
        <f t="shared" si="3"/>
        <v>81</v>
      </c>
      <c r="D31">
        <f t="shared" si="0"/>
        <v>6.5983346619650947</v>
      </c>
      <c r="F31">
        <f t="shared" si="4"/>
        <v>2.7590625000000002</v>
      </c>
      <c r="G31">
        <f t="shared" si="5"/>
        <v>13.7953125</v>
      </c>
      <c r="H31" s="1">
        <f t="shared" si="2"/>
        <v>51.834412096559227</v>
      </c>
    </row>
    <row r="32" spans="3:8" x14ac:dyDescent="0.25">
      <c r="C32">
        <f t="shared" si="3"/>
        <v>83</v>
      </c>
      <c r="D32">
        <f t="shared" si="0"/>
        <v>6.1442124433724672</v>
      </c>
      <c r="F32">
        <f t="shared" si="4"/>
        <v>2.7590625000000002</v>
      </c>
      <c r="G32">
        <f t="shared" si="5"/>
        <v>13.7953125</v>
      </c>
      <c r="H32" s="1">
        <f t="shared" si="2"/>
        <v>52.511369139953501</v>
      </c>
    </row>
    <row r="33" spans="3:8" x14ac:dyDescent="0.25">
      <c r="C33">
        <f t="shared" si="3"/>
        <v>85</v>
      </c>
      <c r="D33">
        <f t="shared" si="0"/>
        <v>5.682010866856114</v>
      </c>
      <c r="F33">
        <f t="shared" si="4"/>
        <v>2.7590625000000002</v>
      </c>
      <c r="G33">
        <f t="shared" si="5"/>
        <v>13.7953125</v>
      </c>
      <c r="H33" s="1">
        <f t="shared" si="2"/>
        <v>53.168094562947132</v>
      </c>
    </row>
    <row r="34" spans="3:8" x14ac:dyDescent="0.25">
      <c r="C34">
        <f t="shared" si="3"/>
        <v>87</v>
      </c>
      <c r="D34">
        <f t="shared" si="0"/>
        <v>5.2080377969870089</v>
      </c>
      <c r="F34">
        <f t="shared" si="4"/>
        <v>2.7590625000000002</v>
      </c>
      <c r="G34">
        <f t="shared" si="5"/>
        <v>13.7953125</v>
      </c>
      <c r="H34" s="1">
        <f t="shared" si="2"/>
        <v>53.805316934976112</v>
      </c>
    </row>
    <row r="35" spans="3:8" x14ac:dyDescent="0.25">
      <c r="C35">
        <f t="shared" si="3"/>
        <v>89</v>
      </c>
      <c r="D35">
        <f t="shared" si="0"/>
        <v>4.7171209370457339</v>
      </c>
      <c r="F35">
        <f t="shared" si="4"/>
        <v>2.7590625000000002</v>
      </c>
      <c r="G35">
        <f t="shared" si="5"/>
        <v>13.7953125</v>
      </c>
      <c r="H35" s="1">
        <f t="shared" si="2"/>
        <v>54.423741513621216</v>
      </c>
    </row>
    <row r="36" spans="3:8" x14ac:dyDescent="0.25">
      <c r="C36">
        <f t="shared" si="3"/>
        <v>91</v>
      </c>
      <c r="D36">
        <f t="shared" si="0"/>
        <v>4.2015846100937875</v>
      </c>
      <c r="F36">
        <f t="shared" si="4"/>
        <v>2.7590625000000002</v>
      </c>
      <c r="G36">
        <f t="shared" si="5"/>
        <v>13.7953125</v>
      </c>
      <c r="H36" s="1">
        <f t="shared" si="2"/>
        <v>55.024050098130004</v>
      </c>
    </row>
    <row r="37" spans="3:8" x14ac:dyDescent="0.25">
      <c r="C37">
        <f t="shared" si="3"/>
        <v>93</v>
      </c>
      <c r="D37">
        <f t="shared" si="0"/>
        <v>3.6490999429894448</v>
      </c>
      <c r="F37">
        <f t="shared" si="4"/>
        <v>2.7590625000000002</v>
      </c>
      <c r="G37">
        <f t="shared" si="5"/>
        <v>13.7953125</v>
      </c>
      <c r="H37" s="1">
        <f t="shared" si="2"/>
        <v>55.60690105325186</v>
      </c>
    </row>
    <row r="38" spans="3:8" x14ac:dyDescent="0.25">
      <c r="C38">
        <f t="shared" si="3"/>
        <v>95</v>
      </c>
      <c r="D38">
        <f t="shared" si="0"/>
        <v>3.0373928202683453</v>
      </c>
      <c r="F38">
        <f t="shared" si="4"/>
        <v>2.7590625000000002</v>
      </c>
      <c r="G38">
        <f t="shared" si="5"/>
        <v>13.7953125</v>
      </c>
      <c r="H38" s="1">
        <f t="shared" si="2"/>
        <v>56.172929475257348</v>
      </c>
    </row>
    <row r="39" spans="3:8" x14ac:dyDescent="0.25">
      <c r="C39">
        <f t="shared" si="3"/>
        <v>97</v>
      </c>
      <c r="D39">
        <f t="shared" si="0"/>
        <v>2.3173452765758951</v>
      </c>
      <c r="F39">
        <f t="shared" si="4"/>
        <v>2.7590625000000002</v>
      </c>
      <c r="G39">
        <f t="shared" si="5"/>
        <v>13.7953125</v>
      </c>
      <c r="H39" s="1">
        <f t="shared" si="2"/>
        <v>56.722747475495261</v>
      </c>
    </row>
    <row r="40" spans="3:8" x14ac:dyDescent="0.25">
      <c r="C40">
        <f t="shared" si="3"/>
        <v>99</v>
      </c>
      <c r="D40">
        <f t="shared" si="0"/>
        <v>1.3178918038202609</v>
      </c>
      <c r="F40">
        <f t="shared" si="4"/>
        <v>2.7590625000000002</v>
      </c>
      <c r="G40">
        <f t="shared" si="5"/>
        <v>13.7953125</v>
      </c>
      <c r="H40" s="1">
        <f t="shared" si="2"/>
        <v>57.256944559992746</v>
      </c>
    </row>
    <row r="41" spans="3:8" x14ac:dyDescent="0.25">
      <c r="C41">
        <f t="shared" si="3"/>
        <v>101</v>
      </c>
      <c r="D41" t="e">
        <f t="shared" si="0"/>
        <v>#NUM!</v>
      </c>
      <c r="F41">
        <f t="shared" si="4"/>
        <v>2.7590625000000002</v>
      </c>
      <c r="G41">
        <f t="shared" si="5"/>
        <v>13.7953125</v>
      </c>
      <c r="H41" s="1">
        <f t="shared" si="2"/>
        <v>57.776088086438286</v>
      </c>
    </row>
    <row r="42" spans="3:8" x14ac:dyDescent="0.25">
      <c r="C42">
        <f t="shared" si="3"/>
        <v>103</v>
      </c>
      <c r="D42" t="e">
        <f t="shared" si="0"/>
        <v>#NUM!</v>
      </c>
      <c r="F42">
        <f t="shared" si="4"/>
        <v>2.7590625000000002</v>
      </c>
      <c r="G42">
        <f t="shared" si="5"/>
        <v>13.7953125</v>
      </c>
      <c r="H42" s="1">
        <f t="shared" si="2"/>
        <v>58.280723782421447</v>
      </c>
    </row>
    <row r="43" spans="3:8" x14ac:dyDescent="0.25">
      <c r="C43">
        <f t="shared" si="3"/>
        <v>105</v>
      </c>
      <c r="D43" t="e">
        <f t="shared" si="0"/>
        <v>#NUM!</v>
      </c>
      <c r="F43">
        <f t="shared" si="4"/>
        <v>2.7590625000000002</v>
      </c>
      <c r="G43">
        <f t="shared" si="5"/>
        <v>13.7953125</v>
      </c>
      <c r="H43" s="1">
        <f t="shared" si="2"/>
        <v>58.771376311056329</v>
      </c>
    </row>
    <row r="44" spans="3:8" x14ac:dyDescent="0.25">
      <c r="C44">
        <f t="shared" si="3"/>
        <v>107</v>
      </c>
      <c r="D44" t="e">
        <f t="shared" si="0"/>
        <v>#NUM!</v>
      </c>
      <c r="F44">
        <f t="shared" si="4"/>
        <v>2.7590625000000002</v>
      </c>
      <c r="G44">
        <f t="shared" si="5"/>
        <v>13.7953125</v>
      </c>
      <c r="H44" s="1">
        <f t="shared" si="2"/>
        <v>59.248549872110445</v>
      </c>
    </row>
    <row r="45" spans="3:8" x14ac:dyDescent="0.25">
      <c r="C45">
        <f t="shared" si="3"/>
        <v>109</v>
      </c>
      <c r="D45" t="e">
        <f t="shared" si="0"/>
        <v>#NUM!</v>
      </c>
      <c r="F45">
        <f t="shared" si="4"/>
        <v>2.7590625000000002</v>
      </c>
      <c r="G45">
        <f t="shared" si="5"/>
        <v>13.7953125</v>
      </c>
      <c r="H45" s="1">
        <f t="shared" si="2"/>
        <v>59.712728828518465</v>
      </c>
    </row>
    <row r="46" spans="3:8" x14ac:dyDescent="0.25">
      <c r="C46">
        <f t="shared" si="3"/>
        <v>111</v>
      </c>
      <c r="D46" t="e">
        <f t="shared" si="0"/>
        <v>#NUM!</v>
      </c>
      <c r="F46">
        <f t="shared" si="4"/>
        <v>2.7590625000000002</v>
      </c>
      <c r="G46">
        <f t="shared" si="5"/>
        <v>13.7953125</v>
      </c>
      <c r="H46" s="1">
        <f t="shared" si="2"/>
        <v>60.164378349702872</v>
      </c>
    </row>
    <row r="47" spans="3:8" x14ac:dyDescent="0.25">
      <c r="H47" s="1"/>
    </row>
    <row r="48" spans="3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9075651597944D826993CD989758E3" ma:contentTypeVersion="5" ma:contentTypeDescription="Ein neues Dokument erstellen." ma:contentTypeScope="" ma:versionID="f8ebc7b6625cd770bd98862bba679b95">
  <xsd:schema xmlns:xsd="http://www.w3.org/2001/XMLSchema" xmlns:xs="http://www.w3.org/2001/XMLSchema" xmlns:p="http://schemas.microsoft.com/office/2006/metadata/properties" xmlns:ns3="ac91091f-a67f-49ba-8566-428ec43f023d" targetNamespace="http://schemas.microsoft.com/office/2006/metadata/properties" ma:root="true" ma:fieldsID="6a97d91a01662ad8843d5ae8f9d42734" ns3:_="">
    <xsd:import namespace="ac91091f-a67f-49ba-8566-428ec43f02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1091f-a67f-49ba-8566-428ec43f0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7B4C4-55E6-475D-A138-2644714F5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1091f-a67f-49ba-8566-428ec43f0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84EF9-2DF1-422F-B53C-F9E61B87B5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51F8BD-F598-4A96-9311-D1ACB635B4D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ac91091f-a67f-49ba-8566-428ec43f023d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Drehfeder dimensionierung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petrenkovi87730</dc:creator>
  <cp:lastModifiedBy>petrenkovi87730</cp:lastModifiedBy>
  <dcterms:created xsi:type="dcterms:W3CDTF">2024-12-13T09:28:12Z</dcterms:created>
  <dcterms:modified xsi:type="dcterms:W3CDTF">2025-04-30T10:12:02Z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0x0101004C9075651597944D826993CD989758E3</vt:lpwstr>
  </property>
</Properties>
</file>